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bsayles\SharePoint\Internal - Documents\Employee Files\Sayles\DC\"/>
    </mc:Choice>
  </mc:AlternateContent>
  <xr:revisionPtr revIDLastSave="0" documentId="8_{265C222D-34A7-47FD-9FF4-970789A494FC}" xr6:coauthVersionLast="31" xr6:coauthVersionMax="31" xr10:uidLastSave="{00000000-0000-0000-0000-000000000000}"/>
  <bookViews>
    <workbookView xWindow="0" yWindow="0" windowWidth="9825" windowHeight="7455" tabRatio="766" xr2:uid="{00000000-000D-0000-FFFF-FFFF00000000}"/>
  </bookViews>
  <sheets>
    <sheet name="display" sheetId="55" r:id="rId1"/>
    <sheet name="instructions" sheetId="57" r:id="rId2"/>
    <sheet name="definitions" sheetId="58" r:id="rId3"/>
    <sheet name="data2" sheetId="62" r:id="rId4"/>
    <sheet name="calculations" sheetId="59" r:id="rId5"/>
    <sheet name="lists" sheetId="60" r:id="rId6"/>
  </sheets>
  <definedNames>
    <definedName name="_xlnm._FilterDatabase" localSheetId="3" hidden="1">data2!$A$1:$S$5920</definedName>
    <definedName name="CPPFV">#REF!</definedName>
    <definedName name="FFT">#REF!</definedName>
    <definedName name="maindashboard">#REF!</definedName>
    <definedName name="_xlnm.Print_Area" localSheetId="0">display!$A$1:$AF$63</definedName>
    <definedName name="_xlnm.Print_Area" localSheetId="1">instructions!$A$1:$T$33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920" i="62" l="1"/>
  <c r="B5919" i="62"/>
  <c r="B5918" i="62"/>
  <c r="B5917" i="62"/>
  <c r="B5916" i="62"/>
  <c r="B5915" i="62"/>
  <c r="B5914" i="62"/>
  <c r="B5913" i="62"/>
  <c r="B5912" i="62"/>
  <c r="B5911" i="62"/>
  <c r="B5910" i="62"/>
  <c r="B5909" i="62"/>
  <c r="B5908" i="62"/>
  <c r="B5907" i="62"/>
  <c r="B5906" i="62"/>
  <c r="B5905" i="62"/>
  <c r="B5904" i="62"/>
  <c r="B5903" i="62"/>
  <c r="B5902" i="62"/>
  <c r="B5901" i="62"/>
  <c r="B5900" i="62"/>
  <c r="B5899" i="62"/>
  <c r="B5898" i="62"/>
  <c r="B5897" i="62"/>
  <c r="B5896" i="62"/>
  <c r="B5895" i="62"/>
  <c r="B5894" i="62"/>
  <c r="B5893" i="62"/>
  <c r="B5892" i="62"/>
  <c r="B5891" i="62"/>
  <c r="B5890" i="62"/>
  <c r="B5889" i="62"/>
  <c r="B5888" i="62"/>
  <c r="B5887" i="62"/>
  <c r="B5886" i="62"/>
  <c r="B5885" i="62"/>
  <c r="B5884" i="62"/>
  <c r="B5883" i="62"/>
  <c r="B5882" i="62"/>
  <c r="B5881" i="62"/>
  <c r="B5880" i="62"/>
  <c r="B5879" i="62"/>
  <c r="B5878" i="62"/>
  <c r="B5877" i="62"/>
  <c r="B5876" i="62"/>
  <c r="B5875" i="62"/>
  <c r="B5874" i="62"/>
  <c r="B5873" i="62"/>
  <c r="B5872" i="62"/>
  <c r="B5871" i="62"/>
  <c r="B5870" i="62"/>
  <c r="B5869" i="62"/>
  <c r="B5868" i="62"/>
  <c r="B5867" i="62"/>
  <c r="B5866" i="62"/>
  <c r="B5865" i="62"/>
  <c r="B5864" i="62"/>
  <c r="B5863" i="62"/>
  <c r="B5862" i="62"/>
  <c r="B5861" i="62"/>
  <c r="B5860" i="62"/>
  <c r="B5859" i="62"/>
  <c r="B5858" i="62"/>
  <c r="B5857" i="62"/>
  <c r="B5856" i="62"/>
  <c r="B5855" i="62"/>
  <c r="B5854" i="62"/>
  <c r="B5853" i="62"/>
  <c r="B5852" i="62"/>
  <c r="B5851" i="62"/>
  <c r="B5850" i="62"/>
  <c r="B5849" i="62"/>
  <c r="B5848" i="62"/>
  <c r="B5847" i="62"/>
  <c r="B5846" i="62"/>
  <c r="B5845" i="62"/>
  <c r="B5844" i="62"/>
  <c r="B5843" i="62"/>
  <c r="B5842" i="62"/>
  <c r="B5841" i="62"/>
  <c r="B5840" i="62"/>
  <c r="B5839" i="62"/>
  <c r="B5838" i="62"/>
  <c r="B5837" i="62"/>
  <c r="B5836" i="62"/>
  <c r="B5835" i="62"/>
  <c r="B5834" i="62"/>
  <c r="B5833" i="62"/>
  <c r="B5832" i="62"/>
  <c r="B5831" i="62"/>
  <c r="B5830" i="62"/>
  <c r="B5829" i="62"/>
  <c r="B5828" i="62"/>
  <c r="B5827" i="62"/>
  <c r="B5826" i="62"/>
  <c r="B5825" i="62"/>
  <c r="B5824" i="62"/>
  <c r="B5823" i="62"/>
  <c r="B5822" i="62"/>
  <c r="B5821" i="62"/>
  <c r="B5820" i="62"/>
  <c r="B5819" i="62"/>
  <c r="B5818" i="62"/>
  <c r="B5817" i="62"/>
  <c r="B5816" i="62"/>
  <c r="B5815" i="62"/>
  <c r="A5920" i="62"/>
  <c r="A5919" i="62"/>
  <c r="A5815" i="62" l="1"/>
  <c r="A5816" i="62"/>
  <c r="A5817" i="62"/>
  <c r="A5818" i="62"/>
  <c r="A5819" i="62"/>
  <c r="A5820" i="62"/>
  <c r="A5821" i="62"/>
  <c r="A5822" i="62"/>
  <c r="A5823" i="62"/>
  <c r="A5824" i="62"/>
  <c r="A5825" i="62"/>
  <c r="A5826" i="62"/>
  <c r="A5827" i="62"/>
  <c r="A5828" i="62"/>
  <c r="A5829" i="62"/>
  <c r="A5830" i="62"/>
  <c r="A5831" i="62"/>
  <c r="A5832" i="62"/>
  <c r="A5833" i="62"/>
  <c r="A5834" i="62"/>
  <c r="A5835" i="62"/>
  <c r="A5836" i="62"/>
  <c r="A5837" i="62"/>
  <c r="A5838" i="62"/>
  <c r="A5839" i="62"/>
  <c r="A5840" i="62"/>
  <c r="A5841" i="62"/>
  <c r="A5842" i="62"/>
  <c r="A5843" i="62"/>
  <c r="A5844" i="62"/>
  <c r="A5845" i="62"/>
  <c r="A5846" i="62"/>
  <c r="A5847" i="62"/>
  <c r="A5848" i="62"/>
  <c r="A5849" i="62"/>
  <c r="A5850" i="62"/>
  <c r="A5851" i="62"/>
  <c r="A5852" i="62"/>
  <c r="A5853" i="62"/>
  <c r="A5854" i="62"/>
  <c r="A5855" i="62"/>
  <c r="A5856" i="62"/>
  <c r="A5857" i="62"/>
  <c r="A5858" i="62"/>
  <c r="A5859" i="62"/>
  <c r="A5860" i="62"/>
  <c r="A5861" i="62"/>
  <c r="A5862" i="62"/>
  <c r="A5863" i="62"/>
  <c r="A5864" i="62"/>
  <c r="Q16" i="55" l="1"/>
  <c r="O16" i="55"/>
  <c r="A14" i="55"/>
  <c r="S3" i="59"/>
  <c r="B6" i="55"/>
  <c r="A5918" i="62"/>
  <c r="A5917" i="62"/>
  <c r="A5916" i="62"/>
  <c r="A5915" i="62"/>
  <c r="A5914" i="62"/>
  <c r="A5913" i="62"/>
  <c r="A5912" i="62"/>
  <c r="A5911" i="62"/>
  <c r="A5910" i="62"/>
  <c r="A5909" i="62"/>
  <c r="A5908" i="62"/>
  <c r="A5907" i="62"/>
  <c r="A5906" i="62"/>
  <c r="A5905" i="62"/>
  <c r="A5904" i="62"/>
  <c r="A5903" i="62"/>
  <c r="A5902" i="62"/>
  <c r="A5901" i="62"/>
  <c r="A5900" i="62"/>
  <c r="A5899" i="62"/>
  <c r="A5898" i="62"/>
  <c r="A5897" i="62"/>
  <c r="A5896" i="62"/>
  <c r="A5895" i="62"/>
  <c r="A5894" i="62"/>
  <c r="A5893" i="62"/>
  <c r="A5892" i="62"/>
  <c r="A5891" i="62"/>
  <c r="A5890" i="62"/>
  <c r="A5889" i="62"/>
  <c r="A5888" i="62"/>
  <c r="A5887" i="62"/>
  <c r="A5886" i="62"/>
  <c r="A5885" i="62"/>
  <c r="A5884" i="62"/>
  <c r="A5883" i="62"/>
  <c r="A5881" i="62"/>
  <c r="A5880" i="62"/>
  <c r="A5879" i="62"/>
  <c r="A5878" i="62"/>
  <c r="A5877" i="62"/>
  <c r="A5876" i="62"/>
  <c r="A5875" i="62"/>
  <c r="A5874" i="62"/>
  <c r="A5873" i="62"/>
  <c r="A5872" i="62"/>
  <c r="A5871" i="62"/>
  <c r="A5870" i="62"/>
  <c r="A5869" i="62"/>
  <c r="A5868" i="62"/>
  <c r="A5867" i="62"/>
  <c r="A5866" i="62"/>
  <c r="A5865" i="62"/>
  <c r="A5882" i="62"/>
  <c r="B3" i="59" l="1"/>
  <c r="I125" i="60" l="1"/>
  <c r="I124" i="60"/>
  <c r="I123" i="60"/>
  <c r="I122" i="60"/>
  <c r="I121" i="60"/>
  <c r="I120" i="60"/>
  <c r="I119" i="60"/>
  <c r="I118" i="60"/>
  <c r="I117" i="60"/>
  <c r="I116" i="60"/>
  <c r="I115" i="60"/>
  <c r="I114" i="60"/>
  <c r="I113" i="60"/>
  <c r="I112" i="60"/>
  <c r="I111" i="60"/>
  <c r="I110" i="60"/>
  <c r="I109" i="60"/>
  <c r="I108" i="60"/>
  <c r="I107" i="60"/>
  <c r="I106" i="60"/>
  <c r="I105" i="60"/>
  <c r="I104" i="60"/>
  <c r="I103" i="60"/>
  <c r="I102" i="60"/>
  <c r="I101" i="60"/>
  <c r="I100" i="60"/>
  <c r="I99" i="60"/>
  <c r="I98" i="60"/>
  <c r="I97" i="60"/>
  <c r="I96" i="60"/>
  <c r="I95" i="60"/>
  <c r="B48" i="59" l="1"/>
  <c r="B49" i="59" s="1"/>
  <c r="Q56" i="55"/>
  <c r="O56" i="55"/>
  <c r="S44" i="55"/>
  <c r="AF51" i="55"/>
  <c r="Q46" i="55"/>
  <c r="O46" i="55"/>
  <c r="Q36" i="55"/>
  <c r="O36" i="55"/>
  <c r="Q26" i="55"/>
  <c r="O26" i="55"/>
  <c r="S54" i="55"/>
  <c r="S34" i="55"/>
  <c r="S24" i="55"/>
  <c r="S14" i="55"/>
  <c r="A54" i="55"/>
  <c r="A44" i="55"/>
  <c r="A34" i="55"/>
  <c r="A24" i="55"/>
  <c r="I94" i="60"/>
  <c r="I93" i="60"/>
  <c r="I92" i="60"/>
  <c r="I91" i="60"/>
  <c r="I90" i="60"/>
  <c r="I89" i="60"/>
  <c r="I88" i="60"/>
  <c r="I87" i="60"/>
  <c r="I86" i="60"/>
  <c r="I85" i="60"/>
  <c r="I84" i="60"/>
  <c r="I83" i="60"/>
  <c r="I82" i="60"/>
  <c r="I81" i="60"/>
  <c r="I80" i="60"/>
  <c r="I79" i="60"/>
  <c r="I78" i="60"/>
  <c r="I77" i="60"/>
  <c r="I76" i="60"/>
  <c r="I75" i="60"/>
  <c r="I74" i="60"/>
  <c r="I73" i="60"/>
  <c r="I72" i="60"/>
  <c r="I71" i="60"/>
  <c r="I70" i="60"/>
  <c r="I69" i="60"/>
  <c r="I68" i="60"/>
  <c r="I67" i="60"/>
  <c r="I66" i="60"/>
  <c r="I65" i="60"/>
  <c r="I64" i="60"/>
  <c r="I63" i="60"/>
  <c r="I62" i="60"/>
  <c r="I61" i="60"/>
  <c r="I60" i="60"/>
  <c r="I59" i="60"/>
  <c r="I58" i="60"/>
  <c r="I57" i="60"/>
  <c r="I56" i="60"/>
  <c r="I55" i="60"/>
  <c r="I54" i="60"/>
  <c r="I53" i="60"/>
  <c r="I52" i="60"/>
  <c r="I51" i="60"/>
  <c r="I50" i="60"/>
  <c r="I49" i="60"/>
  <c r="I48" i="60"/>
  <c r="I47" i="60"/>
  <c r="I46" i="60"/>
  <c r="I45" i="60"/>
  <c r="I44" i="60"/>
  <c r="I43" i="60"/>
  <c r="I42" i="60"/>
  <c r="I41" i="60"/>
  <c r="I40" i="60"/>
  <c r="I39" i="60"/>
  <c r="I38" i="60"/>
  <c r="I37" i="60"/>
  <c r="I36" i="60"/>
  <c r="I35" i="60"/>
  <c r="I34" i="60"/>
  <c r="I33" i="60"/>
  <c r="I32" i="60"/>
  <c r="I31" i="60"/>
  <c r="I30" i="60"/>
  <c r="I29" i="60"/>
  <c r="I28" i="60"/>
  <c r="I27" i="60"/>
  <c r="I26" i="60"/>
  <c r="I25" i="60"/>
  <c r="I24" i="60"/>
  <c r="I23" i="60"/>
  <c r="I22" i="60"/>
  <c r="I21" i="60"/>
  <c r="I20" i="60"/>
  <c r="I19" i="60"/>
  <c r="I18" i="60"/>
  <c r="I17" i="60"/>
  <c r="I16" i="60"/>
  <c r="I15" i="60"/>
  <c r="I14" i="60"/>
  <c r="I13" i="60"/>
  <c r="I12" i="60"/>
  <c r="I11" i="60"/>
  <c r="I10" i="60"/>
  <c r="I9" i="60"/>
  <c r="I8" i="60"/>
  <c r="I7" i="60"/>
  <c r="I6" i="60"/>
  <c r="I5" i="60"/>
  <c r="AC3" i="59"/>
  <c r="X3" i="59"/>
  <c r="G3" i="59"/>
  <c r="B13" i="59" s="1"/>
  <c r="L3" i="59"/>
  <c r="D30" i="55"/>
  <c r="A40" i="55"/>
  <c r="A36" i="55"/>
  <c r="D26" i="55"/>
  <c r="E25" i="55"/>
  <c r="D25" i="55" s="1"/>
  <c r="A35" i="55" s="1"/>
  <c r="O55" i="55"/>
  <c r="O35" i="55"/>
  <c r="O45" i="55"/>
  <c r="O15" i="55"/>
  <c r="O25" i="55"/>
  <c r="S38" i="59" l="1"/>
  <c r="A49" i="59"/>
  <c r="N49" i="59" s="1"/>
  <c r="A48" i="59"/>
  <c r="I48" i="59" s="1"/>
  <c r="S17" i="59"/>
  <c r="S9" i="59"/>
  <c r="S41" i="59"/>
  <c r="S43" i="59"/>
  <c r="S30" i="59"/>
  <c r="S16" i="59"/>
  <c r="S28" i="59"/>
  <c r="S6" i="59"/>
  <c r="S11" i="59"/>
  <c r="S25" i="59"/>
  <c r="S7" i="59"/>
  <c r="S21" i="59"/>
  <c r="S15" i="59"/>
  <c r="S22" i="59"/>
  <c r="S32" i="59"/>
  <c r="S14" i="59"/>
  <c r="S36" i="59"/>
  <c r="S23" i="59"/>
  <c r="S18" i="59"/>
  <c r="S29" i="59"/>
  <c r="S35" i="59"/>
  <c r="S37" i="59"/>
  <c r="S20" i="59"/>
  <c r="S27" i="59"/>
  <c r="S10" i="59"/>
  <c r="S31" i="59"/>
  <c r="S8" i="59"/>
  <c r="S45" i="59"/>
  <c r="S19" i="59"/>
  <c r="S42" i="59"/>
  <c r="S13" i="59"/>
  <c r="S26" i="59"/>
  <c r="S40" i="59"/>
  <c r="S12" i="59"/>
  <c r="S39" i="59"/>
  <c r="S34" i="59"/>
  <c r="S44" i="59"/>
  <c r="S33" i="59"/>
  <c r="S24" i="59"/>
  <c r="B37" i="59"/>
  <c r="B16" i="59"/>
  <c r="B22" i="59"/>
  <c r="B30" i="59"/>
  <c r="B29" i="59"/>
  <c r="B40" i="59"/>
  <c r="B36" i="59"/>
  <c r="B39" i="59"/>
  <c r="B8" i="59"/>
  <c r="B10" i="59"/>
  <c r="B33" i="59"/>
  <c r="B12" i="59"/>
  <c r="B25" i="59"/>
  <c r="B6" i="59"/>
  <c r="B41" i="59"/>
  <c r="B14" i="59"/>
  <c r="B23" i="59"/>
  <c r="B42" i="59"/>
  <c r="B18" i="59"/>
  <c r="B27" i="59"/>
  <c r="B26" i="59"/>
  <c r="B7" i="59"/>
  <c r="B28" i="59"/>
  <c r="B19" i="59"/>
  <c r="B17" i="59"/>
  <c r="B32" i="59"/>
  <c r="B45" i="59"/>
  <c r="B43" i="59"/>
  <c r="B44" i="59"/>
  <c r="B34" i="59"/>
  <c r="B35" i="59"/>
  <c r="B24" i="59"/>
  <c r="B31" i="59"/>
  <c r="B15" i="59"/>
  <c r="B20" i="59"/>
  <c r="B38" i="59"/>
  <c r="B9" i="59"/>
  <c r="B11" i="59"/>
  <c r="B21" i="59"/>
  <c r="S48" i="59"/>
  <c r="T21" i="55" s="1"/>
  <c r="T31" i="55" s="1"/>
  <c r="T41" i="55" s="1"/>
  <c r="T51" i="55" s="1"/>
  <c r="B46" i="59"/>
  <c r="C21" i="55"/>
  <c r="C31" i="55" s="1"/>
  <c r="C41" i="55" s="1"/>
  <c r="C51" i="55" s="1"/>
  <c r="B50" i="59"/>
  <c r="A50" i="59" s="1"/>
  <c r="B21" i="55"/>
  <c r="B31" i="55" s="1"/>
  <c r="B41" i="55" s="1"/>
  <c r="B51" i="55" s="1"/>
  <c r="R48" i="59" l="1"/>
  <c r="AF48" i="59" s="1"/>
  <c r="A46" i="59"/>
  <c r="N46" i="59" s="1"/>
  <c r="S46" i="59"/>
  <c r="S49" i="59"/>
  <c r="L48" i="59"/>
  <c r="K48" i="59" s="1"/>
  <c r="M48" i="59" s="1"/>
  <c r="D49" i="59"/>
  <c r="D48" i="59"/>
  <c r="C48" i="59"/>
  <c r="O48" i="59" s="1"/>
  <c r="N48" i="59"/>
  <c r="F48" i="59"/>
  <c r="I49" i="59"/>
  <c r="F49" i="59"/>
  <c r="C49" i="59"/>
  <c r="O49" i="59" s="1"/>
  <c r="G49" i="59"/>
  <c r="L49" i="59"/>
  <c r="K49" i="59" s="1"/>
  <c r="G48" i="59"/>
  <c r="D21" i="55"/>
  <c r="D31" i="55" s="1"/>
  <c r="D41" i="55" s="1"/>
  <c r="D51" i="55" s="1"/>
  <c r="C50" i="59"/>
  <c r="B51" i="59"/>
  <c r="A51" i="59" s="1"/>
  <c r="F46" i="59" l="1"/>
  <c r="O46" i="59"/>
  <c r="R46" i="59"/>
  <c r="W46" i="59" s="1"/>
  <c r="R49" i="59"/>
  <c r="U49" i="59" s="1"/>
  <c r="U48" i="59"/>
  <c r="U21" i="55"/>
  <c r="U31" i="55" s="1"/>
  <c r="U41" i="55" s="1"/>
  <c r="U51" i="55" s="1"/>
  <c r="Z48" i="59"/>
  <c r="S50" i="59"/>
  <c r="W48" i="59"/>
  <c r="T48" i="59"/>
  <c r="AC48" i="59"/>
  <c r="AB48" i="59" s="1"/>
  <c r="X48" i="59"/>
  <c r="AE48" i="59"/>
  <c r="E48" i="59"/>
  <c r="H48" i="59" s="1"/>
  <c r="B42" i="55"/>
  <c r="E49" i="59"/>
  <c r="H49" i="59" s="1"/>
  <c r="C42" i="55"/>
  <c r="B52" i="55"/>
  <c r="B22" i="55"/>
  <c r="C22" i="55"/>
  <c r="C32" i="55"/>
  <c r="B32" i="55"/>
  <c r="C52" i="55"/>
  <c r="J48" i="59"/>
  <c r="J49" i="59"/>
  <c r="M49" i="59"/>
  <c r="F50" i="59"/>
  <c r="I50" i="59"/>
  <c r="D50" i="59"/>
  <c r="E50" i="59" s="1"/>
  <c r="O50" i="59"/>
  <c r="B52" i="59"/>
  <c r="A52" i="59" s="1"/>
  <c r="E21" i="55"/>
  <c r="E31" i="55" s="1"/>
  <c r="E41" i="55" s="1"/>
  <c r="E51" i="55" s="1"/>
  <c r="C51" i="59"/>
  <c r="L50" i="59"/>
  <c r="K50" i="59" s="1"/>
  <c r="G50" i="59"/>
  <c r="Z49" i="59"/>
  <c r="N50" i="59"/>
  <c r="W49" i="59" l="1"/>
  <c r="AF49" i="59"/>
  <c r="X49" i="59"/>
  <c r="AA49" i="59" s="1"/>
  <c r="T49" i="59"/>
  <c r="V49" i="59" s="1"/>
  <c r="AE49" i="59"/>
  <c r="AC49" i="59"/>
  <c r="AB49" i="59" s="1"/>
  <c r="AF46" i="59"/>
  <c r="S51" i="59"/>
  <c r="R51" i="59" s="1"/>
  <c r="AE51" i="59" s="1"/>
  <c r="R50" i="59"/>
  <c r="AF50" i="59" s="1"/>
  <c r="AE46" i="59"/>
  <c r="V48" i="59"/>
  <c r="Y48" i="59" s="1"/>
  <c r="V21" i="55"/>
  <c r="V31" i="55" s="1"/>
  <c r="V41" i="55" s="1"/>
  <c r="V51" i="55" s="1"/>
  <c r="AA48" i="59"/>
  <c r="AD48" i="59"/>
  <c r="T22" i="55"/>
  <c r="T32" i="55"/>
  <c r="T42" i="55"/>
  <c r="E62" i="59"/>
  <c r="T52" i="55"/>
  <c r="D22" i="55"/>
  <c r="G51" i="59"/>
  <c r="L51" i="59"/>
  <c r="K51" i="59" s="1"/>
  <c r="F51" i="59"/>
  <c r="O51" i="59"/>
  <c r="D52" i="55"/>
  <c r="M50" i="59"/>
  <c r="M62" i="59"/>
  <c r="D51" i="59"/>
  <c r="B53" i="59"/>
  <c r="A53" i="59" s="1"/>
  <c r="N52" i="59"/>
  <c r="F21" i="55"/>
  <c r="F31" i="55" s="1"/>
  <c r="F41" i="55" s="1"/>
  <c r="F51" i="55" s="1"/>
  <c r="H50" i="59"/>
  <c r="H62" i="59" s="1"/>
  <c r="J50" i="59"/>
  <c r="J62" i="59" s="1"/>
  <c r="D42" i="55"/>
  <c r="I51" i="59"/>
  <c r="N51" i="59"/>
  <c r="D32" i="55"/>
  <c r="W21" i="55" l="1"/>
  <c r="W31" i="55" s="1"/>
  <c r="W41" i="55" s="1"/>
  <c r="W51" i="55" s="1"/>
  <c r="S52" i="59"/>
  <c r="R52" i="59" s="1"/>
  <c r="U22" i="55"/>
  <c r="U32" i="55"/>
  <c r="Y49" i="59"/>
  <c r="U42" i="55"/>
  <c r="U52" i="55"/>
  <c r="AD49" i="59"/>
  <c r="U50" i="59"/>
  <c r="X50" i="59"/>
  <c r="AC50" i="59"/>
  <c r="AB50" i="59" s="1"/>
  <c r="T50" i="59"/>
  <c r="W50" i="59"/>
  <c r="Z50" i="59"/>
  <c r="AE50" i="59"/>
  <c r="C52" i="59"/>
  <c r="O52" i="59" s="1"/>
  <c r="F52" i="59"/>
  <c r="D52" i="59"/>
  <c r="AC51" i="59"/>
  <c r="AB51" i="59" s="1"/>
  <c r="T51" i="59"/>
  <c r="AF51" i="59"/>
  <c r="E42" i="55"/>
  <c r="G52" i="59"/>
  <c r="L52" i="59"/>
  <c r="K52" i="59" s="1"/>
  <c r="I52" i="59"/>
  <c r="E52" i="55"/>
  <c r="M51" i="59"/>
  <c r="E51" i="59"/>
  <c r="E22" i="55"/>
  <c r="S53" i="59"/>
  <c r="R53" i="59" s="1"/>
  <c r="Z51" i="59"/>
  <c r="X51" i="59"/>
  <c r="W51" i="59"/>
  <c r="E32" i="55"/>
  <c r="U51" i="59"/>
  <c r="B54" i="59"/>
  <c r="A54" i="59" s="1"/>
  <c r="G21" i="55"/>
  <c r="G31" i="55" s="1"/>
  <c r="G41" i="55" s="1"/>
  <c r="G51" i="55" s="1"/>
  <c r="D53" i="59"/>
  <c r="J51" i="59"/>
  <c r="X21" i="55" l="1"/>
  <c r="X31" i="55" s="1"/>
  <c r="X41" i="55" s="1"/>
  <c r="X51" i="55" s="1"/>
  <c r="T52" i="59"/>
  <c r="V32" i="55"/>
  <c r="V50" i="59"/>
  <c r="V62" i="59" s="1"/>
  <c r="V22" i="55"/>
  <c r="AD50" i="59"/>
  <c r="AD62" i="59"/>
  <c r="V52" i="55"/>
  <c r="V42" i="55"/>
  <c r="AA50" i="59"/>
  <c r="AA62" i="59" s="1"/>
  <c r="AF52" i="59"/>
  <c r="AD51" i="59"/>
  <c r="E52" i="59"/>
  <c r="H52" i="59" s="1"/>
  <c r="F22" i="55"/>
  <c r="F52" i="55"/>
  <c r="U52" i="59"/>
  <c r="F32" i="55"/>
  <c r="M52" i="59"/>
  <c r="J52" i="59"/>
  <c r="G53" i="59"/>
  <c r="C53" i="59"/>
  <c r="O53" i="59" s="1"/>
  <c r="N53" i="59"/>
  <c r="F42" i="55"/>
  <c r="I53" i="59"/>
  <c r="W52" i="55"/>
  <c r="AC52" i="59"/>
  <c r="AB52" i="59" s="1"/>
  <c r="W52" i="59"/>
  <c r="Z52" i="59"/>
  <c r="X52" i="59"/>
  <c r="AA51" i="59"/>
  <c r="W42" i="55"/>
  <c r="W32" i="55"/>
  <c r="C54" i="59"/>
  <c r="B55" i="59"/>
  <c r="A55" i="59" s="1"/>
  <c r="H21" i="55"/>
  <c r="H31" i="55" s="1"/>
  <c r="H41" i="55" s="1"/>
  <c r="H51" i="55" s="1"/>
  <c r="V51" i="59"/>
  <c r="W22" i="55"/>
  <c r="AE53" i="59"/>
  <c r="S54" i="59"/>
  <c r="R54" i="59" s="1"/>
  <c r="Y21" i="55"/>
  <c r="Y31" i="55" s="1"/>
  <c r="Y41" i="55" s="1"/>
  <c r="Y51" i="55" s="1"/>
  <c r="L53" i="59"/>
  <c r="K53" i="59" s="1"/>
  <c r="F53" i="59"/>
  <c r="AE52" i="59"/>
  <c r="H51" i="59"/>
  <c r="X22" i="55" l="1"/>
  <c r="Y50" i="59"/>
  <c r="Y62" i="59" s="1"/>
  <c r="I54" i="59"/>
  <c r="V52" i="59"/>
  <c r="J53" i="59"/>
  <c r="J61" i="59" s="1"/>
  <c r="E53" i="59"/>
  <c r="E61" i="59" s="1"/>
  <c r="X32" i="55"/>
  <c r="U53" i="59"/>
  <c r="AC53" i="59"/>
  <c r="T53" i="59"/>
  <c r="G22" i="55"/>
  <c r="O54" i="59"/>
  <c r="Y51" i="59"/>
  <c r="X53" i="59"/>
  <c r="Z53" i="59"/>
  <c r="W53" i="59"/>
  <c r="B56" i="59"/>
  <c r="A56" i="59" s="1"/>
  <c r="G55" i="59"/>
  <c r="I21" i="55"/>
  <c r="I31" i="55" s="1"/>
  <c r="I41" i="55" s="1"/>
  <c r="I51" i="55" s="1"/>
  <c r="X52" i="55"/>
  <c r="AD52" i="59"/>
  <c r="G42" i="55"/>
  <c r="G52" i="55"/>
  <c r="M61" i="59"/>
  <c r="M53" i="59"/>
  <c r="AF53" i="59"/>
  <c r="D54" i="59"/>
  <c r="N54" i="59"/>
  <c r="L54" i="59"/>
  <c r="K54" i="59" s="1"/>
  <c r="AA52" i="59"/>
  <c r="X42" i="55"/>
  <c r="Y52" i="59"/>
  <c r="U54" i="59"/>
  <c r="S55" i="59"/>
  <c r="R55" i="59" s="1"/>
  <c r="Z21" i="55"/>
  <c r="Z31" i="55" s="1"/>
  <c r="Z41" i="55" s="1"/>
  <c r="Z51" i="55" s="1"/>
  <c r="G54" i="59"/>
  <c r="F54" i="59"/>
  <c r="G32" i="55"/>
  <c r="H53" i="59" l="1"/>
  <c r="H61" i="59" s="1"/>
  <c r="L55" i="59"/>
  <c r="K55" i="59" s="1"/>
  <c r="M55" i="59" s="1"/>
  <c r="AB53" i="59"/>
  <c r="AD61" i="59" s="1"/>
  <c r="I55" i="59"/>
  <c r="I32" i="55" s="1"/>
  <c r="Y22" i="55"/>
  <c r="V53" i="59"/>
  <c r="V61" i="59" s="1"/>
  <c r="AA21" i="55"/>
  <c r="AA31" i="55" s="1"/>
  <c r="AA41" i="55" s="1"/>
  <c r="AA51" i="55" s="1"/>
  <c r="S56" i="59"/>
  <c r="R56" i="59" s="1"/>
  <c r="T54" i="59"/>
  <c r="V54" i="59" s="1"/>
  <c r="AC54" i="59"/>
  <c r="AB54" i="59" s="1"/>
  <c r="E54" i="59"/>
  <c r="H54" i="59" s="1"/>
  <c r="H22" i="55"/>
  <c r="N55" i="59"/>
  <c r="C55" i="59"/>
  <c r="O55" i="59" s="1"/>
  <c r="B57" i="59"/>
  <c r="A57" i="59" s="1"/>
  <c r="C56" i="59"/>
  <c r="J21" i="55"/>
  <c r="J31" i="55" s="1"/>
  <c r="J41" i="55" s="1"/>
  <c r="J51" i="55" s="1"/>
  <c r="D55" i="59"/>
  <c r="J54" i="59"/>
  <c r="H42" i="55"/>
  <c r="Z54" i="59"/>
  <c r="W54" i="59"/>
  <c r="X54" i="59"/>
  <c r="Y32" i="55"/>
  <c r="M54" i="59"/>
  <c r="H52" i="55"/>
  <c r="AF54" i="59"/>
  <c r="AE54" i="59"/>
  <c r="F55" i="59"/>
  <c r="I42" i="55" s="1"/>
  <c r="AA53" i="59"/>
  <c r="AA61" i="59" s="1"/>
  <c r="Y42" i="55"/>
  <c r="H32" i="55"/>
  <c r="Y52" i="55" l="1"/>
  <c r="AD53" i="59"/>
  <c r="G56" i="59"/>
  <c r="Y53" i="59"/>
  <c r="Y61" i="59" s="1"/>
  <c r="J55" i="59"/>
  <c r="L56" i="59"/>
  <c r="K56" i="59" s="1"/>
  <c r="N56" i="59"/>
  <c r="I56" i="59"/>
  <c r="D56" i="59"/>
  <c r="J22" i="55" s="1"/>
  <c r="I52" i="55"/>
  <c r="Y54" i="59"/>
  <c r="O56" i="59"/>
  <c r="Z32" i="55"/>
  <c r="AA54" i="59"/>
  <c r="Z42" i="55"/>
  <c r="F56" i="59"/>
  <c r="B58" i="59"/>
  <c r="A58" i="59" s="1"/>
  <c r="K21" i="55"/>
  <c r="K31" i="55" s="1"/>
  <c r="K41" i="55" s="1"/>
  <c r="K51" i="55" s="1"/>
  <c r="G57" i="59"/>
  <c r="X55" i="59"/>
  <c r="W55" i="59"/>
  <c r="Z55" i="59"/>
  <c r="U55" i="59"/>
  <c r="AE55" i="59"/>
  <c r="S57" i="59"/>
  <c r="R57" i="59" s="1"/>
  <c r="AE56" i="59"/>
  <c r="AB21" i="55"/>
  <c r="AB31" i="55" s="1"/>
  <c r="AB41" i="55" s="1"/>
  <c r="AB51" i="55" s="1"/>
  <c r="T55" i="59"/>
  <c r="I22" i="55"/>
  <c r="E55" i="59"/>
  <c r="H55" i="59" s="1"/>
  <c r="Z52" i="55"/>
  <c r="AD54" i="59"/>
  <c r="Z22" i="55"/>
  <c r="AC55" i="59"/>
  <c r="AB55" i="59" s="1"/>
  <c r="AF55" i="59"/>
  <c r="J56" i="59" l="1"/>
  <c r="J32" i="55"/>
  <c r="J42" i="55"/>
  <c r="U56" i="59"/>
  <c r="M56" i="59"/>
  <c r="I57" i="59"/>
  <c r="K32" i="55" s="1"/>
  <c r="E56" i="59"/>
  <c r="H56" i="59" s="1"/>
  <c r="D57" i="59"/>
  <c r="F57" i="59"/>
  <c r="K42" i="55" s="1"/>
  <c r="C57" i="59"/>
  <c r="O57" i="59" s="1"/>
  <c r="J52" i="55"/>
  <c r="V55" i="59"/>
  <c r="Y55" i="59" s="1"/>
  <c r="AA22" i="55"/>
  <c r="AA32" i="55"/>
  <c r="N57" i="59"/>
  <c r="L57" i="59"/>
  <c r="K57" i="59" s="1"/>
  <c r="W56" i="59"/>
  <c r="Z56" i="59"/>
  <c r="X56" i="59"/>
  <c r="AA55" i="59"/>
  <c r="AA42" i="55"/>
  <c r="T56" i="59"/>
  <c r="AF56" i="59"/>
  <c r="AD55" i="59"/>
  <c r="AA52" i="55"/>
  <c r="AC56" i="59"/>
  <c r="AB56" i="59" s="1"/>
  <c r="S58" i="59"/>
  <c r="R58" i="59" s="1"/>
  <c r="AC21" i="55"/>
  <c r="AC31" i="55" s="1"/>
  <c r="AC41" i="55" s="1"/>
  <c r="AC51" i="55" s="1"/>
  <c r="U57" i="59"/>
  <c r="L21" i="55"/>
  <c r="L31" i="55" s="1"/>
  <c r="L41" i="55" s="1"/>
  <c r="L51" i="55" s="1"/>
  <c r="C58" i="59"/>
  <c r="O58" i="59" s="1"/>
  <c r="B59" i="59"/>
  <c r="A59" i="59" s="1"/>
  <c r="T57" i="59" l="1"/>
  <c r="V57" i="59" s="1"/>
  <c r="AF57" i="59"/>
  <c r="V56" i="59"/>
  <c r="Y56" i="59" s="1"/>
  <c r="N58" i="59"/>
  <c r="J57" i="59"/>
  <c r="E57" i="59"/>
  <c r="H57" i="59" s="1"/>
  <c r="K22" i="55"/>
  <c r="I58" i="59"/>
  <c r="L58" i="59"/>
  <c r="K58" i="59" s="1"/>
  <c r="W57" i="59"/>
  <c r="Z57" i="59"/>
  <c r="X57" i="59"/>
  <c r="F58" i="59"/>
  <c r="G58" i="59"/>
  <c r="AE57" i="59"/>
  <c r="M57" i="59"/>
  <c r="K52" i="55"/>
  <c r="M21" i="55"/>
  <c r="M31" i="55" s="1"/>
  <c r="M41" i="55" s="1"/>
  <c r="M51" i="55" s="1"/>
  <c r="I59" i="59"/>
  <c r="AA56" i="59"/>
  <c r="AB42" i="55"/>
  <c r="S59" i="59"/>
  <c r="R59" i="59" s="1"/>
  <c r="AD21" i="55"/>
  <c r="AD31" i="55" s="1"/>
  <c r="AD41" i="55" s="1"/>
  <c r="AD51" i="55" s="1"/>
  <c r="AE58" i="59"/>
  <c r="D58" i="59"/>
  <c r="AC57" i="59"/>
  <c r="AB57" i="59" s="1"/>
  <c r="AD56" i="59"/>
  <c r="AB52" i="55"/>
  <c r="AB32" i="55"/>
  <c r="AB22" i="55"/>
  <c r="AC22" i="55" l="1"/>
  <c r="N59" i="59"/>
  <c r="O58" i="55" s="1"/>
  <c r="I60" i="59"/>
  <c r="G59" i="59"/>
  <c r="J59" i="59" s="1"/>
  <c r="L59" i="59"/>
  <c r="K59" i="59" s="1"/>
  <c r="K60" i="59" s="1"/>
  <c r="C59" i="59"/>
  <c r="O59" i="59" s="1"/>
  <c r="O60" i="59" s="1"/>
  <c r="F59" i="59"/>
  <c r="F60" i="59" s="1"/>
  <c r="D59" i="59"/>
  <c r="J58" i="59"/>
  <c r="L42" i="55"/>
  <c r="E58" i="59"/>
  <c r="H58" i="59" s="1"/>
  <c r="L22" i="55"/>
  <c r="T58" i="59"/>
  <c r="AC58" i="59"/>
  <c r="AB58" i="59" s="1"/>
  <c r="U58" i="59"/>
  <c r="AF58" i="59"/>
  <c r="L52" i="55"/>
  <c r="M58" i="59"/>
  <c r="AC52" i="55"/>
  <c r="AD57" i="59"/>
  <c r="X58" i="59"/>
  <c r="W58" i="59"/>
  <c r="Z58" i="59"/>
  <c r="AA57" i="59"/>
  <c r="AC42" i="55"/>
  <c r="L32" i="55"/>
  <c r="AE21" i="55"/>
  <c r="AE31" i="55" s="1"/>
  <c r="AE41" i="55" s="1"/>
  <c r="AE51" i="55" s="1"/>
  <c r="AC32" i="55"/>
  <c r="Y57" i="59"/>
  <c r="N60" i="59" l="1"/>
  <c r="AD22" i="55"/>
  <c r="G60" i="59"/>
  <c r="O40" i="55" s="1"/>
  <c r="C60" i="59"/>
  <c r="Z59" i="59"/>
  <c r="W59" i="59"/>
  <c r="W60" i="59" s="1"/>
  <c r="X59" i="59"/>
  <c r="M22" i="55"/>
  <c r="E59" i="59"/>
  <c r="H59" i="59" s="1"/>
  <c r="L60" i="59"/>
  <c r="O50" i="55" s="1"/>
  <c r="M59" i="59"/>
  <c r="M52" i="55"/>
  <c r="D60" i="59"/>
  <c r="AE59" i="59"/>
  <c r="AE60" i="59" s="1"/>
  <c r="M42" i="55"/>
  <c r="AF59" i="59"/>
  <c r="AF60" i="59" s="1"/>
  <c r="U59" i="59"/>
  <c r="M32" i="55"/>
  <c r="T59" i="59"/>
  <c r="T60" i="59" s="1"/>
  <c r="AC59" i="59"/>
  <c r="AB59" i="59" s="1"/>
  <c r="AB60" i="59" s="1"/>
  <c r="AD32" i="55"/>
  <c r="AD42" i="55"/>
  <c r="AA58" i="59"/>
  <c r="AD58" i="59"/>
  <c r="AD52" i="55"/>
  <c r="V58" i="59"/>
  <c r="Y58" i="59" s="1"/>
  <c r="J60" i="59" l="1"/>
  <c r="O28" i="55" s="1"/>
  <c r="O30" i="55"/>
  <c r="H60" i="59"/>
  <c r="O38" i="55" s="1"/>
  <c r="N32" i="55"/>
  <c r="N42" i="55"/>
  <c r="E60" i="59"/>
  <c r="O18" i="55" s="1"/>
  <c r="AE32" i="55"/>
  <c r="AE22" i="55"/>
  <c r="O20" i="55"/>
  <c r="Z60" i="59"/>
  <c r="O31" i="55" s="1"/>
  <c r="N22" i="55"/>
  <c r="V59" i="59"/>
  <c r="Y59" i="59" s="1"/>
  <c r="Q58" i="55"/>
  <c r="O61" i="55" s="1"/>
  <c r="AE42" i="55"/>
  <c r="AA59" i="59"/>
  <c r="AE52" i="55"/>
  <c r="AD59" i="59"/>
  <c r="N52" i="55"/>
  <c r="M60" i="59"/>
  <c r="O48" i="55" s="1"/>
  <c r="AC60" i="59"/>
  <c r="AD60" i="59" s="1"/>
  <c r="Q48" i="55" s="1"/>
  <c r="U60" i="59"/>
  <c r="X60" i="59"/>
  <c r="O41" i="55" s="1"/>
  <c r="AF52" i="55" l="1"/>
  <c r="Q50" i="55"/>
  <c r="O51" i="55"/>
  <c r="AF42" i="55"/>
  <c r="AF32" i="55"/>
  <c r="Q30" i="55"/>
  <c r="Q20" i="55"/>
  <c r="O21" i="55"/>
  <c r="Q40" i="55"/>
  <c r="Y60" i="59"/>
  <c r="Q38" i="55" s="1"/>
  <c r="AA60" i="59"/>
  <c r="Q28" i="55" s="1"/>
  <c r="V60" i="59"/>
  <c r="Q18" i="55" s="1"/>
  <c r="AF22" i="55"/>
</calcChain>
</file>

<file path=xl/sharedStrings.xml><?xml version="1.0" encoding="utf-8"?>
<sst xmlns="http://schemas.openxmlformats.org/spreadsheetml/2006/main" count="24857" uniqueCount="12704">
  <si>
    <t>Utilization</t>
  </si>
  <si>
    <t>FFT</t>
  </si>
  <si>
    <t>Capacity</t>
  </si>
  <si>
    <t>Quality</t>
  </si>
  <si>
    <t>Outcomes</t>
  </si>
  <si>
    <t>Hillcrest</t>
  </si>
  <si>
    <t>PASS</t>
  </si>
  <si>
    <t>adherence to the model's systemic guidelines</t>
  </si>
  <si>
    <t>Utilization %</t>
  </si>
  <si>
    <t>Capacity %</t>
  </si>
  <si>
    <t>TF-CBT</t>
  </si>
  <si>
    <t>MST</t>
  </si>
  <si>
    <t>MST-PSB</t>
  </si>
  <si>
    <t>Marys Center</t>
  </si>
  <si>
    <t>Universal</t>
  </si>
  <si>
    <t>LAYC</t>
  </si>
  <si>
    <t>Adoptions Together</t>
  </si>
  <si>
    <t>First Home Care</t>
  </si>
  <si>
    <t>Community Connections</t>
  </si>
  <si>
    <t>Youth Villages</t>
  </si>
  <si>
    <t>Provider</t>
  </si>
  <si>
    <t>Month</t>
  </si>
  <si>
    <t>Therapists</t>
  </si>
  <si>
    <t>Therapist Cap.</t>
  </si>
  <si>
    <t>Active Cases</t>
  </si>
  <si>
    <t>Successful Discharge</t>
  </si>
  <si>
    <t>Total Discharge (not incl. cases not served)</t>
  </si>
  <si>
    <t>Designed Capacity</t>
  </si>
  <si>
    <t>Most Recent 3 Months</t>
  </si>
  <si>
    <t>Prior 3 Months</t>
  </si>
  <si>
    <t>PIECE</t>
  </si>
  <si>
    <t>Staffing</t>
  </si>
  <si>
    <t>Current Capacity</t>
  </si>
  <si>
    <t>Staffing %</t>
  </si>
  <si>
    <t>actual available slots / targeted slots</t>
  </si>
  <si>
    <t># of therapists positions filled / target</t>
  </si>
  <si>
    <t>successful discharges / total discharges</t>
  </si>
  <si>
    <t>Discharge %</t>
  </si>
  <si>
    <t>current filled slots / actual available slots</t>
  </si>
  <si>
    <t>Unduplicated</t>
  </si>
  <si>
    <t>Duplicated</t>
  </si>
  <si>
    <t>Ave.</t>
  </si>
  <si>
    <t>TIP</t>
  </si>
  <si>
    <t>TFCC</t>
  </si>
  <si>
    <t>LES</t>
  </si>
  <si>
    <t>FPS</t>
  </si>
  <si>
    <t>MBI HS</t>
  </si>
  <si>
    <t>A-CRA</t>
  </si>
  <si>
    <t>Federal City</t>
  </si>
  <si>
    <t>Riverside</t>
  </si>
  <si>
    <t>Return to Main Dashboard</t>
  </si>
  <si>
    <t>Models</t>
  </si>
  <si>
    <t>All</t>
  </si>
  <si>
    <t>TST</t>
  </si>
  <si>
    <t>Model</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</si>
  <si>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</si>
  <si>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</si>
  <si>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</si>
  <si>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</si>
  <si>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</si>
  <si>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</si>
  <si>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</si>
  <si>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</si>
  <si>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</si>
  <si>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</si>
  <si>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</si>
  <si>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</si>
  <si>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</si>
  <si>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</si>
  <si>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</si>
  <si>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</si>
  <si>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</si>
  <si>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</si>
  <si>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</si>
  <si>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</si>
  <si>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</si>
  <si>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</si>
  <si>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</si>
  <si>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</si>
  <si>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</si>
  <si>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</si>
  <si>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</si>
  <si>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</si>
  <si>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</si>
  <si>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</si>
  <si>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</si>
  <si>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</si>
  <si>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</si>
  <si>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</si>
  <si>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</si>
  <si>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</si>
  <si>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</si>
  <si>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</si>
  <si>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</si>
  <si>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</si>
  <si>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</si>
  <si>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</si>
  <si>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</si>
  <si>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</si>
  <si>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</si>
  <si>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</si>
  <si>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</si>
  <si>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</si>
  <si>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</si>
  <si>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</si>
  <si>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</si>
  <si>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</si>
  <si>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</si>
  <si>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</si>
  <si>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</si>
  <si>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</si>
  <si>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</si>
  <si>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</si>
  <si>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</si>
  <si>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</si>
  <si>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</si>
  <si>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</si>
  <si>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</si>
  <si>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</si>
  <si>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</si>
  <si>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</si>
  <si>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</si>
  <si>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</si>
  <si>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</si>
  <si>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</si>
  <si>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</si>
  <si>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</si>
  <si>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</si>
  <si>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</si>
  <si>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</si>
  <si>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</si>
  <si>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</si>
  <si>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</si>
  <si>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</si>
  <si>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</si>
  <si>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</si>
  <si>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</si>
  <si>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</si>
  <si>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</si>
  <si>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</si>
  <si>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</si>
  <si>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</si>
  <si>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</si>
  <si>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</si>
  <si>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</si>
  <si>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</si>
  <si>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</si>
  <si>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</si>
  <si>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</si>
  <si>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</si>
  <si>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</si>
  <si>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</si>
  <si>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</si>
  <si>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</si>
  <si>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</si>
  <si>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</si>
  <si>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</si>
  <si>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</si>
  <si>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</si>
  <si>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</si>
  <si>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</si>
  <si>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</si>
  <si>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</si>
  <si>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</si>
  <si>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</si>
  <si>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</si>
  <si>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</si>
  <si>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</si>
  <si>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</si>
  <si>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</si>
  <si>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</si>
  <si>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</si>
  <si>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</si>
  <si>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</si>
  <si>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</si>
  <si>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</si>
  <si>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</si>
  <si>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</si>
  <si>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</si>
  <si>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</si>
  <si>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</si>
  <si>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</si>
  <si>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</si>
  <si>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</si>
  <si>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</si>
  <si>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</si>
  <si>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</si>
  <si>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</si>
  <si>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</si>
  <si>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</si>
  <si>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</si>
  <si>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</si>
  <si>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</si>
  <si>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</si>
  <si>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</si>
  <si>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</si>
  <si>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</si>
  <si>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</si>
  <si>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TogetherAll</t>
  </si>
  <si>
    <t>Community ConnectionsAll</t>
  </si>
  <si>
    <t>Community ConnectionsTF-CBT</t>
  </si>
  <si>
    <t>Community ConnectionsFFT</t>
  </si>
  <si>
    <t>Community ConnectionsTIP</t>
  </si>
  <si>
    <t>First Home CareAll</t>
  </si>
  <si>
    <t>First Home CareTF-CBT</t>
  </si>
  <si>
    <t>First Home CareFFT</t>
  </si>
  <si>
    <t>First Home CareTIP</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</si>
  <si>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</si>
  <si>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</si>
  <si>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</si>
  <si>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HillcrestFFT</t>
  </si>
  <si>
    <t>HillcrestA-CRA</t>
  </si>
  <si>
    <t>LAYCAll</t>
  </si>
  <si>
    <t>LAYCA-CRA</t>
  </si>
  <si>
    <t>PASSAll</t>
  </si>
  <si>
    <t>PASSFFT</t>
  </si>
  <si>
    <t>PASSTIP</t>
  </si>
  <si>
    <t>UniversalAll</t>
  </si>
  <si>
    <t>UniversalTF-CBT</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</si>
  <si>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</si>
  <si>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</si>
  <si>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</si>
  <si>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</si>
  <si>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</si>
  <si>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</si>
  <si>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</si>
  <si>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</si>
  <si>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</si>
  <si>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</si>
  <si>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</si>
  <si>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</si>
  <si>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</si>
  <si>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</si>
  <si>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</si>
  <si>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</si>
  <si>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</si>
  <si>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All FFT Providers</t>
  </si>
  <si>
    <t>All FFT ProvidersFFT</t>
  </si>
  <si>
    <t>All MST ProvidersMST</t>
  </si>
  <si>
    <t>All MST-PSB ProvidersMST-PSB</t>
  </si>
  <si>
    <t>All TF-CBT ProvidersTF-CBT</t>
  </si>
  <si>
    <t>All TIP ProvidersTIP</t>
  </si>
  <si>
    <t>All A-CRA ProvidersA-CRA</t>
  </si>
  <si>
    <t>All TST Providers</t>
  </si>
  <si>
    <t>All TIP Providers</t>
  </si>
  <si>
    <t>All TF-CBT Providers</t>
  </si>
  <si>
    <t>All MST-PSB Providers</t>
  </si>
  <si>
    <t>All MST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</si>
  <si>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</si>
  <si>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</si>
  <si>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</si>
  <si>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</si>
  <si>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</si>
  <si>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</si>
  <si>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</si>
  <si>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</si>
  <si>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</si>
  <si>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</si>
  <si>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</si>
  <si>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</si>
  <si>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</si>
  <si>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</si>
  <si>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</si>
  <si>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</si>
  <si>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</si>
  <si>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</si>
  <si>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</si>
  <si>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</si>
  <si>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</si>
  <si>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</si>
  <si>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</si>
  <si>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</si>
  <si>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</si>
  <si>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</si>
  <si>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</si>
  <si>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</si>
  <si>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</si>
  <si>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</si>
  <si>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</si>
  <si>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</si>
  <si>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</si>
  <si>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</si>
  <si>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</si>
  <si>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</si>
  <si>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</si>
  <si>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</si>
  <si>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</si>
  <si>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</si>
  <si>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</si>
  <si>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</si>
  <si>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</si>
  <si>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</si>
  <si>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</si>
  <si>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</si>
  <si>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Dashboard User Instructions</t>
  </si>
  <si>
    <t>Display page</t>
  </si>
  <si>
    <t>All dashboards are accessed from the "display" spreadsheet.</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</si>
  <si>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</si>
  <si>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</si>
  <si>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</si>
  <si>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</si>
  <si>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</si>
  <si>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</si>
  <si>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</si>
  <si>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</si>
  <si>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</si>
  <si>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</si>
  <si>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</si>
  <si>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</si>
  <si>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</si>
  <si>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</si>
  <si>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</si>
  <si>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</si>
  <si>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</si>
  <si>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</si>
  <si>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</si>
  <si>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</si>
  <si>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</si>
  <si>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All TST ProvidersTST</t>
  </si>
  <si>
    <t>MD Family Resources</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</si>
  <si>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</si>
  <si>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</si>
  <si>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</si>
  <si>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</si>
  <si>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</si>
  <si>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</si>
  <si>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</si>
  <si>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</si>
  <si>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</si>
  <si>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</si>
  <si>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</si>
  <si>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</si>
  <si>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</si>
  <si>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</si>
  <si>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</si>
  <si>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</si>
  <si>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</si>
  <si>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</si>
  <si>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</si>
  <si>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FWCTIP</t>
  </si>
  <si>
    <t>Wayne CenterTIP</t>
  </si>
  <si>
    <t>FWCAll</t>
  </si>
  <si>
    <t>Wayne CenterAll</t>
  </si>
  <si>
    <t>FWC</t>
  </si>
  <si>
    <t>Green Door</t>
  </si>
  <si>
    <t>Green DoorTIP</t>
  </si>
  <si>
    <t>Green DoorAll</t>
  </si>
  <si>
    <t>ContemporaryTIP</t>
  </si>
  <si>
    <t>ContemporaryAll</t>
  </si>
  <si>
    <t>Contemporary</t>
  </si>
  <si>
    <t>Adoptions TogetherTST</t>
  </si>
  <si>
    <t>ContemporaryTST</t>
  </si>
  <si>
    <t>Family MattersTST</t>
  </si>
  <si>
    <t>First Home CareTST</t>
  </si>
  <si>
    <t>HillcrestTST</t>
  </si>
  <si>
    <t>MD Family ResourcesTST</t>
  </si>
  <si>
    <t>Family Matters</t>
  </si>
  <si>
    <t>Family MattersAll</t>
  </si>
  <si>
    <t>Apr-17</t>
  </si>
  <si>
    <t>May-17</t>
  </si>
  <si>
    <t>Jun-17</t>
  </si>
  <si>
    <t>Jul-17</t>
  </si>
  <si>
    <t>Aug-17</t>
  </si>
  <si>
    <t>Sep-17</t>
  </si>
  <si>
    <t>Oct-17</t>
  </si>
  <si>
    <t>Nov-17</t>
  </si>
  <si>
    <t>Dec-17</t>
  </si>
  <si>
    <t>Jan-18</t>
  </si>
  <si>
    <t>Feb-18</t>
  </si>
  <si>
    <t>Mar-18</t>
  </si>
  <si>
    <t>Apr-18</t>
  </si>
  <si>
    <t>May-18</t>
  </si>
  <si>
    <t>Jun-18</t>
  </si>
  <si>
    <t>Jul-18</t>
  </si>
  <si>
    <t>Aug-18</t>
  </si>
  <si>
    <t>Sep-18</t>
  </si>
  <si>
    <t>Staffing Data</t>
  </si>
  <si>
    <t>Capacity Data</t>
  </si>
  <si>
    <t>Utilization Data</t>
  </si>
  <si>
    <t>Outcomes Data</t>
  </si>
  <si>
    <t>Ave</t>
  </si>
  <si>
    <t>Category Color Coding</t>
  </si>
  <si>
    <t>Currently Approved Adherence %</t>
  </si>
  <si>
    <t>Foundations for Home &amp; Community</t>
  </si>
  <si>
    <t>Foundations for Home &amp; CommunityFFT</t>
  </si>
  <si>
    <t>Foundations for Home &amp; CommunityTF-CBT</t>
  </si>
  <si>
    <t>Foundations for Home &amp; CommunityTST</t>
  </si>
  <si>
    <t>Foundations for Home &amp; CommunityAll</t>
  </si>
  <si>
    <t>Youth Seen</t>
  </si>
  <si>
    <t>Time Frame:</t>
  </si>
  <si>
    <t>Primary Selection</t>
  </si>
  <si>
    <t>Comparative Selection</t>
  </si>
  <si>
    <t>Providers</t>
  </si>
  <si>
    <t>Lists</t>
  </si>
  <si>
    <t>A-CRA21</t>
  </si>
  <si>
    <t>A-CRA22</t>
  </si>
  <si>
    <t>A-CRA23</t>
  </si>
  <si>
    <t>A-CRA24</t>
  </si>
  <si>
    <t>A-CRA25</t>
  </si>
  <si>
    <t>A-CRA26</t>
  </si>
  <si>
    <t>A-CRA27</t>
  </si>
  <si>
    <t>A-CRA28</t>
  </si>
  <si>
    <t>A-CRA29</t>
  </si>
  <si>
    <t>A-CRA30</t>
  </si>
  <si>
    <t>FFT21</t>
  </si>
  <si>
    <t>FFT22</t>
  </si>
  <si>
    <t>FFT23</t>
  </si>
  <si>
    <t>FFT24</t>
  </si>
  <si>
    <t>FFT25</t>
  </si>
  <si>
    <t>FFT26</t>
  </si>
  <si>
    <t>FFT27</t>
  </si>
  <si>
    <t>FFT28</t>
  </si>
  <si>
    <t>FFT29</t>
  </si>
  <si>
    <t>FFT30</t>
  </si>
  <si>
    <t>MST21</t>
  </si>
  <si>
    <t>MST22</t>
  </si>
  <si>
    <t>MST23</t>
  </si>
  <si>
    <t>MST24</t>
  </si>
  <si>
    <t>MST25</t>
  </si>
  <si>
    <t>MST26</t>
  </si>
  <si>
    <t>MST27</t>
  </si>
  <si>
    <t>MST28</t>
  </si>
  <si>
    <t>MST29</t>
  </si>
  <si>
    <t>MST30</t>
  </si>
  <si>
    <t>MST-PSB21</t>
  </si>
  <si>
    <t>MST-PSB22</t>
  </si>
  <si>
    <t>MST-PSB23</t>
  </si>
  <si>
    <t>MST-PSB24</t>
  </si>
  <si>
    <t>MST-PSB25</t>
  </si>
  <si>
    <t>MST-PSB26</t>
  </si>
  <si>
    <t>MST-PSB27</t>
  </si>
  <si>
    <t>MST-PSB28</t>
  </si>
  <si>
    <t>MST-PSB29</t>
  </si>
  <si>
    <t>MST-PSB30</t>
  </si>
  <si>
    <t>TF-CBT21</t>
  </si>
  <si>
    <t>TF-CBT22</t>
  </si>
  <si>
    <t>TF-CBT23</t>
  </si>
  <si>
    <t>TF-CBT24</t>
  </si>
  <si>
    <t>TF-CBT25</t>
  </si>
  <si>
    <t>TF-CBT26</t>
  </si>
  <si>
    <t>TF-CBT27</t>
  </si>
  <si>
    <t>TF-CBT28</t>
  </si>
  <si>
    <t>TF-CBT29</t>
  </si>
  <si>
    <t>TF-CBT30</t>
  </si>
  <si>
    <t>TIP21</t>
  </si>
  <si>
    <t>TIP22</t>
  </si>
  <si>
    <t>TIP23</t>
  </si>
  <si>
    <t>TIP24</t>
  </si>
  <si>
    <t>TIP25</t>
  </si>
  <si>
    <t>TIP26</t>
  </si>
  <si>
    <t>TIP27</t>
  </si>
  <si>
    <t>TIP28</t>
  </si>
  <si>
    <t>TIP29</t>
  </si>
  <si>
    <t>TIP30</t>
  </si>
  <si>
    <t>TST21</t>
  </si>
  <si>
    <t>TST22</t>
  </si>
  <si>
    <t>TST23</t>
  </si>
  <si>
    <t>TST24</t>
  </si>
  <si>
    <t>TST25</t>
  </si>
  <si>
    <t>TST26</t>
  </si>
  <si>
    <t>TST27</t>
  </si>
  <si>
    <t>TST28</t>
  </si>
  <si>
    <t>TST29</t>
  </si>
  <si>
    <t>TST30</t>
  </si>
  <si>
    <t>#</t>
  </si>
  <si>
    <t>Selected Provider List</t>
  </si>
  <si>
    <t>Dates</t>
  </si>
  <si>
    <t>Oct-18</t>
  </si>
  <si>
    <t>Dec-18</t>
  </si>
  <si>
    <t>Jan-19</t>
  </si>
  <si>
    <t>Feb-19</t>
  </si>
  <si>
    <t>Mar-19</t>
  </si>
  <si>
    <t>Apr-19</t>
  </si>
  <si>
    <t>May-19</t>
  </si>
  <si>
    <t>Jun-19</t>
  </si>
  <si>
    <t>Jul-19</t>
  </si>
  <si>
    <t>Aug-19</t>
  </si>
  <si>
    <t>Sep-19</t>
  </si>
  <si>
    <t>Nov-18</t>
  </si>
  <si>
    <t>UniqueID</t>
  </si>
  <si>
    <t># of Therp.</t>
  </si>
  <si>
    <t>Therp. Cap.</t>
  </si>
  <si>
    <t>Staff %</t>
  </si>
  <si>
    <t>Util. %</t>
  </si>
  <si>
    <t>Design. Cap.</t>
  </si>
  <si>
    <t>Current Cap.</t>
  </si>
  <si>
    <t>New Cases</t>
  </si>
  <si>
    <t>Carryover Cases</t>
  </si>
  <si>
    <t>Suc. Disch.</t>
  </si>
  <si>
    <t>Total Disch. *</t>
  </si>
  <si>
    <t>* - does not include administrative discharges</t>
  </si>
  <si>
    <t>12 Month Ave.</t>
  </si>
  <si>
    <t>Model/Provider Combo</t>
  </si>
  <si>
    <t>Model/Provider/Month/Yr Combo</t>
  </si>
  <si>
    <t>Model/Provider/Month/Yr Text Combo</t>
  </si>
  <si>
    <t>All1</t>
  </si>
  <si>
    <t>All2</t>
  </si>
  <si>
    <t>All3</t>
  </si>
  <si>
    <t>All4</t>
  </si>
  <si>
    <t>All5</t>
  </si>
  <si>
    <t>All6</t>
  </si>
  <si>
    <t>All7</t>
  </si>
  <si>
    <t>All8</t>
  </si>
  <si>
    <t>All9</t>
  </si>
  <si>
    <t>All10</t>
  </si>
  <si>
    <t>All11</t>
  </si>
  <si>
    <t>All12</t>
  </si>
  <si>
    <t>All13</t>
  </si>
  <si>
    <t>All14</t>
  </si>
  <si>
    <t>All15</t>
  </si>
  <si>
    <t>All16</t>
  </si>
  <si>
    <t>All17</t>
  </si>
  <si>
    <t>All18</t>
  </si>
  <si>
    <t>All19</t>
  </si>
  <si>
    <t>All20</t>
  </si>
  <si>
    <t>All21</t>
  </si>
  <si>
    <t>All22</t>
  </si>
  <si>
    <t>All23</t>
  </si>
  <si>
    <t>All24</t>
  </si>
  <si>
    <t>All25</t>
  </si>
  <si>
    <t>All26</t>
  </si>
  <si>
    <t>All27</t>
  </si>
  <si>
    <t>All28</t>
  </si>
  <si>
    <t>All29</t>
  </si>
  <si>
    <t>All30</t>
  </si>
  <si>
    <t>DC Seed1</t>
  </si>
  <si>
    <t>DC Seed2</t>
  </si>
  <si>
    <t>DC Seed3</t>
  </si>
  <si>
    <t>DC Seed4</t>
  </si>
  <si>
    <t>DC Seed5</t>
  </si>
  <si>
    <t>DC Seed6</t>
  </si>
  <si>
    <t>DC Seed7</t>
  </si>
  <si>
    <t>DC Seed8</t>
  </si>
  <si>
    <t>DC Seed9</t>
  </si>
  <si>
    <t>DC Seed10</t>
  </si>
  <si>
    <t>DC Seed11</t>
  </si>
  <si>
    <t>DC Seed12</t>
  </si>
  <si>
    <t>DC Seed13</t>
  </si>
  <si>
    <t>DC Seed14</t>
  </si>
  <si>
    <t>DC Seed15</t>
  </si>
  <si>
    <t>DC Seed16</t>
  </si>
  <si>
    <t>DC Seed17</t>
  </si>
  <si>
    <t>DC Seed18</t>
  </si>
  <si>
    <t>DC Seed19</t>
  </si>
  <si>
    <t>DC Seed20</t>
  </si>
  <si>
    <t>DC Seed21</t>
  </si>
  <si>
    <t>DC Seed22</t>
  </si>
  <si>
    <t>DC Seed23</t>
  </si>
  <si>
    <t>DC Seed24</t>
  </si>
  <si>
    <t>DC Seed25</t>
  </si>
  <si>
    <t>DC Seed26</t>
  </si>
  <si>
    <t>DC Seed27</t>
  </si>
  <si>
    <t>DC Seed28</t>
  </si>
  <si>
    <t>DC Seed29</t>
  </si>
  <si>
    <t>DC Seed30</t>
  </si>
  <si>
    <t>CPP-FV DC Seed1</t>
  </si>
  <si>
    <t>CPP-FV DC Seed2</t>
  </si>
  <si>
    <t>CPP-FV DC Seed3</t>
  </si>
  <si>
    <t>CPP-FV DC Seed4</t>
  </si>
  <si>
    <t>CPP-FV DC Seed5</t>
  </si>
  <si>
    <t>CPP-FV DC Seed6</t>
  </si>
  <si>
    <t>CPP-FV DC Seed7</t>
  </si>
  <si>
    <t>CPP-FV DC Seed8</t>
  </si>
  <si>
    <t>CPP-FV DC Seed9</t>
  </si>
  <si>
    <t>CPP-FV DC Seed10</t>
  </si>
  <si>
    <t>CPP-FV DC Seed11</t>
  </si>
  <si>
    <t>CPP-FV DC Seed12</t>
  </si>
  <si>
    <t>CPP-FV DC Seed13</t>
  </si>
  <si>
    <t>CPP-FV DC Seed14</t>
  </si>
  <si>
    <t>CPP-FV DC Seed15</t>
  </si>
  <si>
    <t>CPP-FV DC Seed16</t>
  </si>
  <si>
    <t>CPP-FV DC Seed17</t>
  </si>
  <si>
    <t>CPP-FV DC Seed18</t>
  </si>
  <si>
    <t>CPP-FV DC Seed19</t>
  </si>
  <si>
    <t>CPP-FV DC Seed20</t>
  </si>
  <si>
    <t>CPP-FV DC Seed21</t>
  </si>
  <si>
    <t>CPP-FV DC Seed22</t>
  </si>
  <si>
    <t>CPP-FV DC Seed23</t>
  </si>
  <si>
    <t>CPP-FV DC Seed24</t>
  </si>
  <si>
    <t>CPP-FV DC Seed25</t>
  </si>
  <si>
    <t>CPP-FV DC Seed26</t>
  </si>
  <si>
    <t>CPP-FV DC Seed27</t>
  </si>
  <si>
    <t>CPP-FV DC Seed28</t>
  </si>
  <si>
    <t>CPP-FV DC Seed29</t>
  </si>
  <si>
    <t>CPP-FV DC Seed30</t>
  </si>
  <si>
    <t>PCIT DC Seed1</t>
  </si>
  <si>
    <t>PCIT DC Seed2</t>
  </si>
  <si>
    <t>PCIT DC Seed3</t>
  </si>
  <si>
    <t>PCIT DC Seed4</t>
  </si>
  <si>
    <t>PCIT DC Seed5</t>
  </si>
  <si>
    <t>PCIT DC Seed6</t>
  </si>
  <si>
    <t>PCIT DC Seed7</t>
  </si>
  <si>
    <t>PCIT DC Seed8</t>
  </si>
  <si>
    <t>PCIT DC Seed9</t>
  </si>
  <si>
    <t>PCIT DC Seed10</t>
  </si>
  <si>
    <t>PCIT DC Seed11</t>
  </si>
  <si>
    <t>PCIT DC Seed12</t>
  </si>
  <si>
    <t>PCIT DC Seed13</t>
  </si>
  <si>
    <t>PCIT DC Seed14</t>
  </si>
  <si>
    <t>PCIT DC Seed15</t>
  </si>
  <si>
    <t>PCIT DC Seed16</t>
  </si>
  <si>
    <t>PCIT DC Seed17</t>
  </si>
  <si>
    <t>PCIT DC Seed18</t>
  </si>
  <si>
    <t>PCIT DC Seed19</t>
  </si>
  <si>
    <t>PCIT DC Seed20</t>
  </si>
  <si>
    <t>PCIT DC Seed21</t>
  </si>
  <si>
    <t>PCIT DC Seed22</t>
  </si>
  <si>
    <t>PCIT DC Seed23</t>
  </si>
  <si>
    <t>PCIT DC Seed24</t>
  </si>
  <si>
    <t>PCIT DC Seed25</t>
  </si>
  <si>
    <t>PCIT DC Seed26</t>
  </si>
  <si>
    <t>PCIT DC Seed27</t>
  </si>
  <si>
    <t>PCIT DC Seed28</t>
  </si>
  <si>
    <t>PCIT DC Seed29</t>
  </si>
  <si>
    <t>PCIT DC Seed30</t>
  </si>
  <si>
    <t>CPP-FV (FF &amp; DCS)1</t>
  </si>
  <si>
    <t>CPP-FV (FF &amp; DCS)2</t>
  </si>
  <si>
    <t>CPP-FV (FF &amp; DCS)3</t>
  </si>
  <si>
    <t>CPP-FV (FF &amp; DCS)4</t>
  </si>
  <si>
    <t>CPP-FV (FF &amp; DCS)5</t>
  </si>
  <si>
    <t>CPP-FV (FF &amp; DCS)6</t>
  </si>
  <si>
    <t>CPP-FV (FF &amp; DCS)7</t>
  </si>
  <si>
    <t>CPP-FV (FF &amp; DCS)8</t>
  </si>
  <si>
    <t>CPP-FV (FF &amp; DCS)9</t>
  </si>
  <si>
    <t>CPP-FV (FF &amp; DCS)10</t>
  </si>
  <si>
    <t>CPP-FV (FF &amp; DCS)11</t>
  </si>
  <si>
    <t>CPP-FV (FF &amp; DCS)12</t>
  </si>
  <si>
    <t>CPP-FV (FF &amp; DCS)13</t>
  </si>
  <si>
    <t>CPP-FV (FF &amp; DCS)14</t>
  </si>
  <si>
    <t>CPP-FV (FF &amp; DCS)15</t>
  </si>
  <si>
    <t>CPP-FV (FF &amp; DCS)16</t>
  </si>
  <si>
    <t>CPP-FV (FF &amp; DCS)17</t>
  </si>
  <si>
    <t>CPP-FV (FF &amp; DCS)18</t>
  </si>
  <si>
    <t>CPP-FV (FF &amp; DCS)19</t>
  </si>
  <si>
    <t>CPP-FV (FF &amp; DCS)20</t>
  </si>
  <si>
    <t>CPP-FV (FF &amp; DCS)21</t>
  </si>
  <si>
    <t>CPP-FV (FF &amp; DCS)22</t>
  </si>
  <si>
    <t>CPP-FV (FF &amp; DCS)23</t>
  </si>
  <si>
    <t>CPP-FV (FF &amp; DCS)24</t>
  </si>
  <si>
    <t>CPP-FV (FF &amp; DCS)25</t>
  </si>
  <si>
    <t>CPP-FV (FF &amp; DCS)26</t>
  </si>
  <si>
    <t>CPP-FV (FF &amp; DCS)27</t>
  </si>
  <si>
    <t>CPP-FV (FF &amp; DCS)28</t>
  </si>
  <si>
    <t>CPP-FV (FF &amp; DCS)29</t>
  </si>
  <si>
    <t>CPP-FV (FF &amp; DCS)30</t>
  </si>
  <si>
    <t>PCIT (FF &amp; DCS)1</t>
  </si>
  <si>
    <t>PCIT (FF &amp; DCS)2</t>
  </si>
  <si>
    <t>PCIT (FF &amp; DCS)3</t>
  </si>
  <si>
    <t>PCIT (FF &amp; DCS)4</t>
  </si>
  <si>
    <t>PCIT (FF &amp; DCS)5</t>
  </si>
  <si>
    <t>PCIT (FF &amp; DCS)6</t>
  </si>
  <si>
    <t>PCIT (FF &amp; DCS)7</t>
  </si>
  <si>
    <t>PCIT (FF &amp; DCS)8</t>
  </si>
  <si>
    <t>PCIT (FF &amp; DCS)9</t>
  </si>
  <si>
    <t>PCIT (FF &amp; DCS)10</t>
  </si>
  <si>
    <t>PCIT (FF &amp; DCS)11</t>
  </si>
  <si>
    <t>PCIT (FF &amp; DCS)12</t>
  </si>
  <si>
    <t>PCIT (FF &amp; DCS)13</t>
  </si>
  <si>
    <t>PCIT (FF &amp; DCS)14</t>
  </si>
  <si>
    <t>PCIT (FF &amp; DCS)15</t>
  </si>
  <si>
    <t>PCIT (FF &amp; DCS)16</t>
  </si>
  <si>
    <t>PCIT (FF &amp; DCS)17</t>
  </si>
  <si>
    <t>PCIT (FF &amp; DCS)18</t>
  </si>
  <si>
    <t>PCIT (FF &amp; DCS)19</t>
  </si>
  <si>
    <t>PCIT (FF &amp; DCS)20</t>
  </si>
  <si>
    <t>PCIT (FF &amp; DCS)21</t>
  </si>
  <si>
    <t>PCIT (FF &amp; DCS)22</t>
  </si>
  <si>
    <t>PCIT (FF &amp; DCS)23</t>
  </si>
  <si>
    <t>PCIT (FF &amp; DCS)24</t>
  </si>
  <si>
    <t>PCIT (FF &amp; DCS)25</t>
  </si>
  <si>
    <t>PCIT (FF &amp; DCS)26</t>
  </si>
  <si>
    <t>PCIT (FF &amp; DCS)27</t>
  </si>
  <si>
    <t>PCIT (FF &amp; DCS)28</t>
  </si>
  <si>
    <t>PCIT (FF &amp; DCS)29</t>
  </si>
  <si>
    <t>PCIT (FF &amp; DCS)30</t>
  </si>
  <si>
    <t>Marys Center (FF)</t>
  </si>
  <si>
    <t>Marys Center DC Seed</t>
  </si>
  <si>
    <t>Marys Center (FF &amp; DCS)</t>
  </si>
  <si>
    <t>PIECE (FF)</t>
  </si>
  <si>
    <t>PIECE DC Seed</t>
  </si>
  <si>
    <t>PIECE (FF &amp; DCS)</t>
  </si>
  <si>
    <t>All Trauma (FF) Providers</t>
  </si>
  <si>
    <t>Trauma DC Seed1</t>
  </si>
  <si>
    <t>Trauma DC Seed2</t>
  </si>
  <si>
    <t>Trauma DC Seed3</t>
  </si>
  <si>
    <t>Trauma DC Seed4</t>
  </si>
  <si>
    <t>Trauma DC Seed5</t>
  </si>
  <si>
    <t>Trauma DC Seed6</t>
  </si>
  <si>
    <t>Trauma DC Seed7</t>
  </si>
  <si>
    <t>Trauma DC Seed8</t>
  </si>
  <si>
    <t>Trauma DC Seed9</t>
  </si>
  <si>
    <t>Trauma DC Seed10</t>
  </si>
  <si>
    <t>Trauma DC Seed11</t>
  </si>
  <si>
    <t>Trauma DC Seed12</t>
  </si>
  <si>
    <t>Trauma DC Seed13</t>
  </si>
  <si>
    <t>Trauma DC Seed14</t>
  </si>
  <si>
    <t>Trauma DC Seed15</t>
  </si>
  <si>
    <t>Trauma DC Seed16</t>
  </si>
  <si>
    <t>Trauma DC Seed17</t>
  </si>
  <si>
    <t>Trauma DC Seed18</t>
  </si>
  <si>
    <t>Trauma DC Seed19</t>
  </si>
  <si>
    <t>Trauma DC Seed20</t>
  </si>
  <si>
    <t>Trauma DC Seed21</t>
  </si>
  <si>
    <t>Trauma DC Seed22</t>
  </si>
  <si>
    <t>Trauma DC Seed23</t>
  </si>
  <si>
    <t>Trauma DC Seed24</t>
  </si>
  <si>
    <t>Trauma DC Seed25</t>
  </si>
  <si>
    <t>Trauma DC Seed26</t>
  </si>
  <si>
    <t>Trauma DC Seed27</t>
  </si>
  <si>
    <t>Trauma DC Seed28</t>
  </si>
  <si>
    <t>Trauma DC Seed29</t>
  </si>
  <si>
    <t>Trauma DC Seed30</t>
  </si>
  <si>
    <t>Trauma (FF &amp; DCS)1</t>
  </si>
  <si>
    <t>Trauma (FF &amp; DCS)2</t>
  </si>
  <si>
    <t>Trauma (FF &amp; DCS)3</t>
  </si>
  <si>
    <t>Trauma (FF &amp; DCS)4</t>
  </si>
  <si>
    <t>Trauma (FF &amp; DCS)5</t>
  </si>
  <si>
    <t>Trauma (FF &amp; DCS)6</t>
  </si>
  <si>
    <t>Trauma (FF &amp; DCS)7</t>
  </si>
  <si>
    <t>Trauma (FF &amp; DCS)8</t>
  </si>
  <si>
    <t>Trauma (FF &amp; DCS)9</t>
  </si>
  <si>
    <t>Trauma (FF &amp; DCS)10</t>
  </si>
  <si>
    <t>Trauma (FF &amp; DCS)11</t>
  </si>
  <si>
    <t>Trauma (FF &amp; DCS)12</t>
  </si>
  <si>
    <t>Trauma (FF &amp; DCS)13</t>
  </si>
  <si>
    <t>Trauma (FF &amp; DCS)14</t>
  </si>
  <si>
    <t>Trauma (FF &amp; DCS)15</t>
  </si>
  <si>
    <t>Trauma (FF &amp; DCS)16</t>
  </si>
  <si>
    <t>Trauma (FF &amp; DCS)17</t>
  </si>
  <si>
    <t>Trauma (FF &amp; DCS)18</t>
  </si>
  <si>
    <t>Trauma (FF &amp; DCS)19</t>
  </si>
  <si>
    <t>Trauma (FF &amp; DCS)20</t>
  </si>
  <si>
    <t>Trauma (FF &amp; DCS)21</t>
  </si>
  <si>
    <t>Trauma (FF &amp; DCS)22</t>
  </si>
  <si>
    <t>Trauma (FF &amp; DCS)23</t>
  </si>
  <si>
    <t>Trauma (FF &amp; DCS)24</t>
  </si>
  <si>
    <t>Trauma (FF &amp; DCS)25</t>
  </si>
  <si>
    <t>Trauma (FF &amp; DCS)26</t>
  </si>
  <si>
    <t>Trauma (FF &amp; DCS)27</t>
  </si>
  <si>
    <t>Trauma (FF &amp; DCS)28</t>
  </si>
  <si>
    <t>Trauma (FF &amp; DCS)29</t>
  </si>
  <si>
    <t>Trauma (FF &amp; DCS)30</t>
  </si>
  <si>
    <t>All31</t>
  </si>
  <si>
    <t>All32</t>
  </si>
  <si>
    <t>All33</t>
  </si>
  <si>
    <t>All34</t>
  </si>
  <si>
    <t>All35</t>
  </si>
  <si>
    <t>All36</t>
  </si>
  <si>
    <t>All37</t>
  </si>
  <si>
    <t>All38</t>
  </si>
  <si>
    <t>All39</t>
  </si>
  <si>
    <t>All40</t>
  </si>
  <si>
    <t>A-CRA31</t>
  </si>
  <si>
    <t>A-CRA32</t>
  </si>
  <si>
    <t>A-CRA33</t>
  </si>
  <si>
    <t>A-CRA34</t>
  </si>
  <si>
    <t>A-CRA35</t>
  </si>
  <si>
    <t>A-CRA36</t>
  </si>
  <si>
    <t>A-CRA37</t>
  </si>
  <si>
    <t>A-CRA38</t>
  </si>
  <si>
    <t>A-CRA39</t>
  </si>
  <si>
    <t>A-CRA40</t>
  </si>
  <si>
    <t>FFT31</t>
  </si>
  <si>
    <t>FFT32</t>
  </si>
  <si>
    <t>FFT33</t>
  </si>
  <si>
    <t>FFT34</t>
  </si>
  <si>
    <t>FFT35</t>
  </si>
  <si>
    <t>FFT36</t>
  </si>
  <si>
    <t>FFT37</t>
  </si>
  <si>
    <t>FFT38</t>
  </si>
  <si>
    <t>FFT39</t>
  </si>
  <si>
    <t>FFT40</t>
  </si>
  <si>
    <t>MST31</t>
  </si>
  <si>
    <t>MST32</t>
  </si>
  <si>
    <t>MST33</t>
  </si>
  <si>
    <t>MST34</t>
  </si>
  <si>
    <t>MST35</t>
  </si>
  <si>
    <t>MST36</t>
  </si>
  <si>
    <t>MST37</t>
  </si>
  <si>
    <t>MST38</t>
  </si>
  <si>
    <t>MST39</t>
  </si>
  <si>
    <t>MST40</t>
  </si>
  <si>
    <t>MST-PSB31</t>
  </si>
  <si>
    <t>MST-PSB32</t>
  </si>
  <si>
    <t>MST-PSB33</t>
  </si>
  <si>
    <t>MST-PSB34</t>
  </si>
  <si>
    <t>MST-PSB35</t>
  </si>
  <si>
    <t>MST-PSB36</t>
  </si>
  <si>
    <t>MST-PSB37</t>
  </si>
  <si>
    <t>MST-PSB38</t>
  </si>
  <si>
    <t>MST-PSB39</t>
  </si>
  <si>
    <t>MST-PSB40</t>
  </si>
  <si>
    <t>TF-CBT31</t>
  </si>
  <si>
    <t>TF-CBT32</t>
  </si>
  <si>
    <t>TF-CBT33</t>
  </si>
  <si>
    <t>TF-CBT34</t>
  </si>
  <si>
    <t>TF-CBT35</t>
  </si>
  <si>
    <t>TF-CBT36</t>
  </si>
  <si>
    <t>TF-CBT37</t>
  </si>
  <si>
    <t>TF-CBT38</t>
  </si>
  <si>
    <t>TF-CBT39</t>
  </si>
  <si>
    <t>TF-CBT40</t>
  </si>
  <si>
    <t>TIP31</t>
  </si>
  <si>
    <t>TIP32</t>
  </si>
  <si>
    <t>TIP33</t>
  </si>
  <si>
    <t>TIP34</t>
  </si>
  <si>
    <t>TIP35</t>
  </si>
  <si>
    <t>TIP36</t>
  </si>
  <si>
    <t>TIP37</t>
  </si>
  <si>
    <t>TIP38</t>
  </si>
  <si>
    <t>TIP39</t>
  </si>
  <si>
    <t>TIP40</t>
  </si>
  <si>
    <t>TST31</t>
  </si>
  <si>
    <t>TST32</t>
  </si>
  <si>
    <t>TST33</t>
  </si>
  <si>
    <t>TST34</t>
  </si>
  <si>
    <t>TST35</t>
  </si>
  <si>
    <t>TST36</t>
  </si>
  <si>
    <t>TST37</t>
  </si>
  <si>
    <t>TST38</t>
  </si>
  <si>
    <t>TST39</t>
  </si>
  <si>
    <t>TST40</t>
  </si>
  <si>
    <t>CPP-FV DC Seed31</t>
  </si>
  <si>
    <t>CPP-FV DC Seed32</t>
  </si>
  <si>
    <t>CPP-FV DC Seed33</t>
  </si>
  <si>
    <t>CPP-FV DC Seed34</t>
  </si>
  <si>
    <t>CPP-FV DC Seed35</t>
  </si>
  <si>
    <t>CPP-FV DC Seed36</t>
  </si>
  <si>
    <t>CPP-FV DC Seed37</t>
  </si>
  <si>
    <t>CPP-FV DC Seed38</t>
  </si>
  <si>
    <t>CPP-FV DC Seed39</t>
  </si>
  <si>
    <t>CPP-FV DC Seed40</t>
  </si>
  <si>
    <t>PCIT DC Seed31</t>
  </si>
  <si>
    <t>PCIT DC Seed32</t>
  </si>
  <si>
    <t>PCIT DC Seed33</t>
  </si>
  <si>
    <t>PCIT DC Seed34</t>
  </si>
  <si>
    <t>PCIT DC Seed35</t>
  </si>
  <si>
    <t>PCIT DC Seed36</t>
  </si>
  <si>
    <t>PCIT DC Seed37</t>
  </si>
  <si>
    <t>PCIT DC Seed38</t>
  </si>
  <si>
    <t>PCIT DC Seed39</t>
  </si>
  <si>
    <t>PCIT DC Seed40</t>
  </si>
  <si>
    <t>DC Seed31</t>
  </si>
  <si>
    <t>DC Seed32</t>
  </si>
  <si>
    <t>DC Seed33</t>
  </si>
  <si>
    <t>DC Seed34</t>
  </si>
  <si>
    <t>DC Seed35</t>
  </si>
  <si>
    <t>DC Seed36</t>
  </si>
  <si>
    <t>DC Seed37</t>
  </si>
  <si>
    <t>DC Seed38</t>
  </si>
  <si>
    <t>DC Seed39</t>
  </si>
  <si>
    <t>DC Seed40</t>
  </si>
  <si>
    <t>CPP-FV (FF &amp; DCS)31</t>
  </si>
  <si>
    <t>CPP-FV (FF &amp; DCS)32</t>
  </si>
  <si>
    <t>CPP-FV (FF &amp; DCS)33</t>
  </si>
  <si>
    <t>CPP-FV (FF &amp; DCS)34</t>
  </si>
  <si>
    <t>CPP-FV (FF &amp; DCS)35</t>
  </si>
  <si>
    <t>CPP-FV (FF &amp; DCS)36</t>
  </si>
  <si>
    <t>CPP-FV (FF &amp; DCS)37</t>
  </si>
  <si>
    <t>CPP-FV (FF &amp; DCS)38</t>
  </si>
  <si>
    <t>CPP-FV (FF &amp; DCS)39</t>
  </si>
  <si>
    <t>CPP-FV (FF &amp; DCS)40</t>
  </si>
  <si>
    <t>PCIT (FF &amp; DCS)31</t>
  </si>
  <si>
    <t>PCIT (FF &amp; DCS)32</t>
  </si>
  <si>
    <t>PCIT (FF &amp; DCS)33</t>
  </si>
  <si>
    <t>PCIT (FF &amp; DCS)34</t>
  </si>
  <si>
    <t>PCIT (FF &amp; DCS)35</t>
  </si>
  <si>
    <t>PCIT (FF &amp; DCS)36</t>
  </si>
  <si>
    <t>PCIT (FF &amp; DCS)37</t>
  </si>
  <si>
    <t>PCIT (FF &amp; DCS)38</t>
  </si>
  <si>
    <t>PCIT (FF &amp; DCS)39</t>
  </si>
  <si>
    <t>PCIT (FF &amp; DCS)40</t>
  </si>
  <si>
    <t>Trauma DC Seed31</t>
  </si>
  <si>
    <t>Trauma DC Seed32</t>
  </si>
  <si>
    <t>Trauma DC Seed33</t>
  </si>
  <si>
    <t>Trauma DC Seed34</t>
  </si>
  <si>
    <t>Trauma DC Seed35</t>
  </si>
  <si>
    <t>Trauma DC Seed36</t>
  </si>
  <si>
    <t>Trauma DC Seed37</t>
  </si>
  <si>
    <t>Trauma DC Seed38</t>
  </si>
  <si>
    <t>Trauma DC Seed39</t>
  </si>
  <si>
    <t>Trauma DC Seed40</t>
  </si>
  <si>
    <t>Trauma (FF &amp; DCS)31</t>
  </si>
  <si>
    <t>Trauma (FF &amp; DCS)32</t>
  </si>
  <si>
    <t>Trauma (FF &amp; DCS)33</t>
  </si>
  <si>
    <t>Trauma (FF &amp; DCS)34</t>
  </si>
  <si>
    <t>Trauma (FF &amp; DCS)35</t>
  </si>
  <si>
    <t>Trauma (FF &amp; DCS)36</t>
  </si>
  <si>
    <t>Trauma (FF &amp; DCS)37</t>
  </si>
  <si>
    <t>Trauma (FF &amp; DCS)38</t>
  </si>
  <si>
    <t>Trauma (FF &amp; DCS)39</t>
  </si>
  <si>
    <t>Trauma (FF &amp; DCS)40</t>
  </si>
  <si>
    <t>All MST ProvidersMSTApr-12</t>
  </si>
  <si>
    <t>All MST ProvidersMST41000</t>
  </si>
  <si>
    <t>HillcrestCPP-FV</t>
  </si>
  <si>
    <t>UniversalCPP-FV</t>
  </si>
  <si>
    <t>Families First ProvidersAll</t>
  </si>
  <si>
    <t>Families First Providers</t>
  </si>
  <si>
    <t>DC Seed Providers</t>
  </si>
  <si>
    <t>DC Seed ProvidersAll</t>
  </si>
  <si>
    <t>LAYCTF-CBT</t>
  </si>
  <si>
    <t>Marys CenterAll</t>
  </si>
  <si>
    <t>PIECEAll43252</t>
  </si>
  <si>
    <t>PIECEAll</t>
  </si>
  <si>
    <t/>
  </si>
  <si>
    <t>LESTF-CBT</t>
  </si>
  <si>
    <t>PIECEAll43282</t>
  </si>
  <si>
    <t>PIECEAll43313</t>
  </si>
  <si>
    <t>PIECEAllJun-18</t>
  </si>
  <si>
    <t>PIECEAllJul-18</t>
  </si>
  <si>
    <t>PIECEAllAug-18</t>
  </si>
  <si>
    <t>PIECEAll43344</t>
  </si>
  <si>
    <t>PIECEAllSep-18</t>
  </si>
  <si>
    <t>PIECEAll43374</t>
  </si>
  <si>
    <t>PIECEAllOct-18</t>
  </si>
  <si>
    <t>PIECEAll43405</t>
  </si>
  <si>
    <t>SFCR</t>
  </si>
  <si>
    <t>Catholic</t>
  </si>
  <si>
    <t>LCS</t>
  </si>
  <si>
    <t>SFCR1</t>
  </si>
  <si>
    <t>SFCR2</t>
  </si>
  <si>
    <t>SFCR3</t>
  </si>
  <si>
    <t>SFCR4</t>
  </si>
  <si>
    <t>SFCR5</t>
  </si>
  <si>
    <t>SFCR6</t>
  </si>
  <si>
    <t>SFCR7</t>
  </si>
  <si>
    <t>SFCR8</t>
  </si>
  <si>
    <t>SFCR9</t>
  </si>
  <si>
    <t>SFCR10</t>
  </si>
  <si>
    <t>SFCR11</t>
  </si>
  <si>
    <t>SFCR12</t>
  </si>
  <si>
    <t>SFCR13</t>
  </si>
  <si>
    <t>SFCR14</t>
  </si>
  <si>
    <t>SFCR15</t>
  </si>
  <si>
    <t>SFCR16</t>
  </si>
  <si>
    <t>SFCR17</t>
  </si>
  <si>
    <t>SFCR18</t>
  </si>
  <si>
    <t>SFCR19</t>
  </si>
  <si>
    <t>SFCR20</t>
  </si>
  <si>
    <t>SFCR21</t>
  </si>
  <si>
    <t>SFCR22</t>
  </si>
  <si>
    <t>SFCR23</t>
  </si>
  <si>
    <t>SFCR24</t>
  </si>
  <si>
    <t>SFCR25</t>
  </si>
  <si>
    <t>SFCR26</t>
  </si>
  <si>
    <t>SFCR27</t>
  </si>
  <si>
    <t>SFCR28</t>
  </si>
  <si>
    <t>SFCR29</t>
  </si>
  <si>
    <t>SFCR30</t>
  </si>
  <si>
    <t>SFCR31</t>
  </si>
  <si>
    <t>SFCR32</t>
  </si>
  <si>
    <t>SFCR33</t>
  </si>
  <si>
    <t>SFCR34</t>
  </si>
  <si>
    <t>SFCR35</t>
  </si>
  <si>
    <t>SFCR36</t>
  </si>
  <si>
    <t>SFCR37</t>
  </si>
  <si>
    <t>SFCR38</t>
  </si>
  <si>
    <t>SFCR39</t>
  </si>
  <si>
    <t>SFCR40</t>
  </si>
  <si>
    <t>CatholicFFT</t>
  </si>
  <si>
    <t>LCSMST</t>
  </si>
  <si>
    <t>MBI HSMST</t>
  </si>
  <si>
    <t>CatholicAll</t>
  </si>
  <si>
    <t>LCSAll</t>
  </si>
  <si>
    <t>All SFCR Providers</t>
  </si>
  <si>
    <t>PIECEAllNov-18</t>
  </si>
  <si>
    <t>All SFCR ProvidersSFCR</t>
  </si>
  <si>
    <t>Community ConnectionsPCIT (FF &amp; DCS)May-19</t>
  </si>
  <si>
    <t>Community ConnectionsPCIT (FF &amp; DCS)43586</t>
  </si>
  <si>
    <t>Oct-19</t>
  </si>
  <si>
    <t>Dec-19</t>
  </si>
  <si>
    <t>Jan-20</t>
  </si>
  <si>
    <t>Feb-20</t>
  </si>
  <si>
    <t>Mar-20</t>
  </si>
  <si>
    <t>Apr-20</t>
  </si>
  <si>
    <t>May-20</t>
  </si>
  <si>
    <t>Jun-20</t>
  </si>
  <si>
    <t>Jul-20</t>
  </si>
  <si>
    <t>Aug-20</t>
  </si>
  <si>
    <t>Sep-20</t>
  </si>
  <si>
    <t>Oct-20</t>
  </si>
  <si>
    <t>Nov-20</t>
  </si>
  <si>
    <t>Nov-19</t>
  </si>
  <si>
    <t>Feb-21</t>
  </si>
  <si>
    <t>Dec-20</t>
  </si>
  <si>
    <t>Jan-21</t>
  </si>
  <si>
    <t>Mar-21</t>
  </si>
  <si>
    <t>Apr-21</t>
  </si>
  <si>
    <t>May-21</t>
  </si>
  <si>
    <t>Jun-21</t>
  </si>
  <si>
    <t>Jul-21</t>
  </si>
  <si>
    <t>Aug-21</t>
  </si>
  <si>
    <t>Sep-21</t>
  </si>
  <si>
    <t>Oct-21</t>
  </si>
  <si>
    <t>Nov-21</t>
  </si>
  <si>
    <t>Dec-21</t>
  </si>
  <si>
    <t>Jan-22</t>
  </si>
  <si>
    <t>Feb-22</t>
  </si>
  <si>
    <t>Mar-22</t>
  </si>
  <si>
    <t>Apr-22</t>
  </si>
  <si>
    <t>Community ConnectionsPCIT (FF &amp; DCS)43556</t>
  </si>
  <si>
    <t>Community ConnectionsPCIT (FF &amp; DCS)Apr-19</t>
  </si>
  <si>
    <t>Community ConnectionsPCIT (FF &amp; DCS)Mar-19</t>
  </si>
  <si>
    <t>Community ConnectionsPCIT (FF &amp; DCS)Feb-19</t>
  </si>
  <si>
    <t>Community ConnectionsPCIT (FF &amp; DCS)43525</t>
  </si>
  <si>
    <t>Community ConnectionsPCIT (FF &amp; DCS)43497</t>
  </si>
  <si>
    <t>Community ConnectionsPCIT (FF &amp; DCS)Jan-19</t>
  </si>
  <si>
    <t>Community ConnectionsPCIT (FF &amp; DCS)43466</t>
  </si>
  <si>
    <t>Community ConnectionsPCIT (FF &amp; DCS)Dec-18</t>
  </si>
  <si>
    <t>Community ConnectionsPCIT (FF &amp; DCS)43435</t>
  </si>
  <si>
    <t>Community ConnectionsPCIT (FF &amp; DCS)Nov-18</t>
  </si>
  <si>
    <t>Community ConnectionsPCIT (FF &amp; DCS)43405</t>
  </si>
  <si>
    <t>Community ConnectionsPCIT (FF &amp; DCS)Oct-18</t>
  </si>
  <si>
    <t>Community ConnectionsPCIT (FF &amp; DCS)43374</t>
  </si>
  <si>
    <t>Community ConnectionsPCIT (FF &amp; DCS)Sep-18</t>
  </si>
  <si>
    <t>Community ConnectionsPCIT (FF &amp; DCS)43344</t>
  </si>
  <si>
    <t>Community ConnectionsPCIT (FF &amp; DCS)Aug-18</t>
  </si>
  <si>
    <t>Community ConnectionsPCIT (FF &amp; DCS)43313</t>
  </si>
  <si>
    <t>Community ConnectionsPCIT (FF &amp; DCS)Jul-18</t>
  </si>
  <si>
    <t>Community ConnectionsPCIT (FF &amp; DCS)43282</t>
  </si>
  <si>
    <t>Community ConnectionsPCIT (FF &amp; DCS)43617</t>
  </si>
  <si>
    <t>Community ConnectionsPCIT (FF &amp; DCS)Jun-19</t>
  </si>
  <si>
    <t>Community ConnectionsPCIT (FF &amp; DCS)43647</t>
  </si>
  <si>
    <t>Community ConnectionsPCIT (FF &amp; DCS)Jul-19</t>
  </si>
  <si>
    <t>Program</t>
  </si>
  <si>
    <t>Programs</t>
  </si>
  <si>
    <t>FF</t>
  </si>
  <si>
    <t>DCS</t>
  </si>
  <si>
    <t>Combined</t>
  </si>
  <si>
    <t>CPP-FV</t>
  </si>
  <si>
    <t>PCIT</t>
  </si>
  <si>
    <t>Evidence-Based Associates</t>
  </si>
  <si>
    <t>CPP-FV1</t>
  </si>
  <si>
    <t>CPP-FV2</t>
  </si>
  <si>
    <t>CPP-FV3</t>
  </si>
  <si>
    <t>CPP-FV4</t>
  </si>
  <si>
    <t>CPP-FV5</t>
  </si>
  <si>
    <t>CPP-FV6</t>
  </si>
  <si>
    <t>CPP-FV7</t>
  </si>
  <si>
    <t>CPP-FV8</t>
  </si>
  <si>
    <t>CPP-FV9</t>
  </si>
  <si>
    <t>CPP-FV10</t>
  </si>
  <si>
    <t>CPP-FV11</t>
  </si>
  <si>
    <t>CPP-FV12</t>
  </si>
  <si>
    <t>CPP-FV13</t>
  </si>
  <si>
    <t>CPP-FV14</t>
  </si>
  <si>
    <t>CPP-FV15</t>
  </si>
  <si>
    <t>CPP-FV16</t>
  </si>
  <si>
    <t>CPP-FV17</t>
  </si>
  <si>
    <t>CPP-FV18</t>
  </si>
  <si>
    <t>CPP-FV19</t>
  </si>
  <si>
    <t>CPP-FV20</t>
  </si>
  <si>
    <t>CPP-FV21</t>
  </si>
  <si>
    <t>CPP-FV22</t>
  </si>
  <si>
    <t>CPP-FV23</t>
  </si>
  <si>
    <t>CPP-FV24</t>
  </si>
  <si>
    <t>CPP-FV25</t>
  </si>
  <si>
    <t>CPP-FV26</t>
  </si>
  <si>
    <t>CPP-FV27</t>
  </si>
  <si>
    <t>CPP-FV28</t>
  </si>
  <si>
    <t>CPP-FV29</t>
  </si>
  <si>
    <t>CPP-FV30</t>
  </si>
  <si>
    <t>CPP-FV31</t>
  </si>
  <si>
    <t>CPP-FV32</t>
  </si>
  <si>
    <t>CPP-FV33</t>
  </si>
  <si>
    <t>CPP-FV34</t>
  </si>
  <si>
    <t>CPP-FV35</t>
  </si>
  <si>
    <t>CPP-FV36</t>
  </si>
  <si>
    <t>CPP-FV37</t>
  </si>
  <si>
    <t>CPP-FV38</t>
  </si>
  <si>
    <t>CPP-FV39</t>
  </si>
  <si>
    <t>CPP-FV40</t>
  </si>
  <si>
    <t>All CPP-FV Providers</t>
  </si>
  <si>
    <t>PIECECPP-FV</t>
  </si>
  <si>
    <t>Marys CenterCPP-FV</t>
  </si>
  <si>
    <t>Foundations for Home &amp; CommunityCPP-FV</t>
  </si>
  <si>
    <t>Community ConnectionsCPP-FV</t>
  </si>
  <si>
    <t>Adoptions TogetherCPP-FV</t>
  </si>
  <si>
    <t>Marys CenterPCIT</t>
  </si>
  <si>
    <t>PIECEPCIT</t>
  </si>
  <si>
    <t>Community ConnectionsPCIT</t>
  </si>
  <si>
    <t>All PCIT Providers</t>
  </si>
  <si>
    <t>Optimal</t>
  </si>
  <si>
    <t>Good</t>
  </si>
  <si>
    <t>&gt;94%</t>
  </si>
  <si>
    <t>85%-94%</t>
  </si>
  <si>
    <t>75%-84%</t>
  </si>
  <si>
    <t>Fair</t>
  </si>
  <si>
    <t>&lt;75%</t>
  </si>
  <si>
    <t>Poor</t>
  </si>
  <si>
    <t>AllAll CombinedApr-12</t>
  </si>
  <si>
    <t>AllAll CombinedJun-12</t>
  </si>
  <si>
    <t>AllAll CombinedJul-12</t>
  </si>
  <si>
    <t>AllAll CombinedAug-12</t>
  </si>
  <si>
    <t>AllAll CombinedSep-12</t>
  </si>
  <si>
    <t>AllAll CombinedOct-12</t>
  </si>
  <si>
    <t>AllAll CombinedNov-12</t>
  </si>
  <si>
    <t>AllAll CombinedDec-12</t>
  </si>
  <si>
    <t>AllAll CombinedJan-13</t>
  </si>
  <si>
    <t>AllAll CombinedFeb-13</t>
  </si>
  <si>
    <t>AllAll CombinedMar-13</t>
  </si>
  <si>
    <t>AllAll CombinedApr-13</t>
  </si>
  <si>
    <t>AllAll CombinedMay-13</t>
  </si>
  <si>
    <t>AllAll CombinedJun-13</t>
  </si>
  <si>
    <t>AllAll CombinedJul-13</t>
  </si>
  <si>
    <t>AllAll CombinedAug-13</t>
  </si>
  <si>
    <t>AllAll CombinedSep-13</t>
  </si>
  <si>
    <t>AllAll CombinedOct-13</t>
  </si>
  <si>
    <t>AllAll CombinedNov-13</t>
  </si>
  <si>
    <t>AllAll CombinedDec-13</t>
  </si>
  <si>
    <t>AllAll CombinedJan-14</t>
  </si>
  <si>
    <t>AllAll CombinedFeb-14</t>
  </si>
  <si>
    <t>AllAll CombinedMar-14</t>
  </si>
  <si>
    <t>AllAll CombinedApr-14</t>
  </si>
  <si>
    <t>AllAll CombinedMay-14</t>
  </si>
  <si>
    <t>AllAll CombinedJun-14</t>
  </si>
  <si>
    <t>AllAll CombinedJul-14</t>
  </si>
  <si>
    <t>AllAll CombinedAug-14</t>
  </si>
  <si>
    <t>AllAll CombinedSep-14</t>
  </si>
  <si>
    <t>AllAll CombinedOct-14</t>
  </si>
  <si>
    <t>AllAll CombinedNov-14</t>
  </si>
  <si>
    <t>AllAll CombinedDec-14</t>
  </si>
  <si>
    <t>AllAll CombinedJan-15</t>
  </si>
  <si>
    <t>AllAll CombinedFeb-15</t>
  </si>
  <si>
    <t>AllAll CombinedMar-15</t>
  </si>
  <si>
    <t>AllAll CombinedApr-15</t>
  </si>
  <si>
    <t>AllAll CombinedMay-15</t>
  </si>
  <si>
    <t>AllAll CombinedJun-15</t>
  </si>
  <si>
    <t>AllAll CombinedJul-15</t>
  </si>
  <si>
    <t>AllAll CombinedAug-15</t>
  </si>
  <si>
    <t>AllAll CombinedSep-15</t>
  </si>
  <si>
    <t>AllAll CombinedNov-15</t>
  </si>
  <si>
    <t>AllAll CombinedDec-15</t>
  </si>
  <si>
    <t>AllAll CombinedJan-16</t>
  </si>
  <si>
    <t>AllAll CombinedFeb-16</t>
  </si>
  <si>
    <t>AllAll CombinedApr-16</t>
  </si>
  <si>
    <t>AllAll CombinedMay-16</t>
  </si>
  <si>
    <t>AllAll CombinedJun-16</t>
  </si>
  <si>
    <t>AllAll CombinedJul-16</t>
  </si>
  <si>
    <t>AllAll CombinedAug-16</t>
  </si>
  <si>
    <t>AllAll CombinedSep-16</t>
  </si>
  <si>
    <t>AllAll CombinedOct-16</t>
  </si>
  <si>
    <t>AllAll CombinedNov-16</t>
  </si>
  <si>
    <t>AllAll CombinedDec-16</t>
  </si>
  <si>
    <t>AllAll CombinedJan-17</t>
  </si>
  <si>
    <t>AllAll CombinedFeb-17</t>
  </si>
  <si>
    <t>AllAll CombinedMar-17</t>
  </si>
  <si>
    <t>AllAll CombinedApr-17</t>
  </si>
  <si>
    <t>AllAll CombinedMay-17</t>
  </si>
  <si>
    <t>AllAll CombinedJun-17</t>
  </si>
  <si>
    <t>AllAll CombinedJul-17</t>
  </si>
  <si>
    <t>AllAll CombinedAug-17</t>
  </si>
  <si>
    <t>AllAll CombinedSep-17</t>
  </si>
  <si>
    <t>AllAll CombinedOct-17</t>
  </si>
  <si>
    <t>AllAll CombinedNov-17</t>
  </si>
  <si>
    <t>AllAll CombinedDec-17</t>
  </si>
  <si>
    <t>AllAll CombinedJan-18</t>
  </si>
  <si>
    <t>AllAll CombinedFeb-18</t>
  </si>
  <si>
    <t>AllAll CombinedMar-18</t>
  </si>
  <si>
    <t>AllAll CombinedApr-18</t>
  </si>
  <si>
    <t>All AllAll CombinedMay-18</t>
  </si>
  <si>
    <t>AllAll CombinedJun-18</t>
  </si>
  <si>
    <t>AllAll CombinedJul-18</t>
  </si>
  <si>
    <t>AllAll CombinedAug-18</t>
  </si>
  <si>
    <t>AllAll CombinedSep-18</t>
  </si>
  <si>
    <t>AllAll CombinedOct-18</t>
  </si>
  <si>
    <t>AllAll CombinedNov-18</t>
  </si>
  <si>
    <t>AllAll CombinedDec-18</t>
  </si>
  <si>
    <t>AllAll CombinedJan-19</t>
  </si>
  <si>
    <t>AllAll CombinedFeb-19</t>
  </si>
  <si>
    <t>AllAll CombinedMar-19</t>
  </si>
  <si>
    <t>AllAll CombinedApr-19</t>
  </si>
  <si>
    <t>AllAll CombinedMay-19</t>
  </si>
  <si>
    <t>AllAll CombinedJun-19</t>
  </si>
  <si>
    <t>AllAll CombinedJul-19</t>
  </si>
  <si>
    <t>AllAll Combined41000</t>
  </si>
  <si>
    <t>AllAll Combined41030</t>
  </si>
  <si>
    <t>AllAll Combined41061</t>
  </si>
  <si>
    <t>AllAll Combined41091</t>
  </si>
  <si>
    <t>AllAll Combined41122</t>
  </si>
  <si>
    <t>AllAll Combined41153</t>
  </si>
  <si>
    <t>AllAll Combined41183</t>
  </si>
  <si>
    <t>AllAll Combined41214</t>
  </si>
  <si>
    <t>AllAll Combined41244</t>
  </si>
  <si>
    <t>AllAll Combined41275</t>
  </si>
  <si>
    <t>AllAll Combined41306</t>
  </si>
  <si>
    <t>AllAll Combined41334</t>
  </si>
  <si>
    <t>AllAll Combined41365</t>
  </si>
  <si>
    <t>AllAll Combined41395</t>
  </si>
  <si>
    <t>AllAll Combined41426</t>
  </si>
  <si>
    <t>AllAll Combined41456</t>
  </si>
  <si>
    <t>AllAll Combined41487</t>
  </si>
  <si>
    <t>AllAll Combined41518</t>
  </si>
  <si>
    <t>AllAll Combined41548</t>
  </si>
  <si>
    <t>AllAll Combined41579</t>
  </si>
  <si>
    <t>AllAll Combined41609</t>
  </si>
  <si>
    <t>AllAll Combined41640</t>
  </si>
  <si>
    <t>AllAll Combined41671</t>
  </si>
  <si>
    <t>AllAll Combined41699</t>
  </si>
  <si>
    <t>AllAll Combined41730</t>
  </si>
  <si>
    <t>AllAll Combined41760</t>
  </si>
  <si>
    <t>AllAll Combined41791</t>
  </si>
  <si>
    <t>AllAll Combined41821</t>
  </si>
  <si>
    <t>AllAll Combined41852</t>
  </si>
  <si>
    <t>AllAll Combined41883</t>
  </si>
  <si>
    <t>AllAll Combined41913</t>
  </si>
  <si>
    <t>AllAll Combined41944</t>
  </si>
  <si>
    <t>AllAll Combined41974</t>
  </si>
  <si>
    <t>AllAll Combined42005</t>
  </si>
  <si>
    <t>AllAll Combined42036</t>
  </si>
  <si>
    <t>AllAll Combined42064</t>
  </si>
  <si>
    <t>AllAll Combined42095</t>
  </si>
  <si>
    <t>AllAll Combined42125</t>
  </si>
  <si>
    <t>AllAll Combined42156</t>
  </si>
  <si>
    <t>AllAll Combined42186</t>
  </si>
  <si>
    <t>AllAll Combined42217</t>
  </si>
  <si>
    <t>AllAll Combined42248</t>
  </si>
  <si>
    <t>AllAll Combined42278</t>
  </si>
  <si>
    <t>AllAll Combined42309</t>
  </si>
  <si>
    <t>AllAll Combined42339</t>
  </si>
  <si>
    <t>AllAll Combined42370</t>
  </si>
  <si>
    <t>AllAll Combined42401</t>
  </si>
  <si>
    <t>AllAll Combined42430</t>
  </si>
  <si>
    <t>AllAll Combined42461</t>
  </si>
  <si>
    <t>AllAll Combined42491</t>
  </si>
  <si>
    <t>AllAll Combined42522</t>
  </si>
  <si>
    <t>AllAll Combined42552</t>
  </si>
  <si>
    <t>AllAll Combined42583</t>
  </si>
  <si>
    <t>AllAll Combined42614</t>
  </si>
  <si>
    <t>AllAll Combined42644</t>
  </si>
  <si>
    <t>AllAll Combined42675</t>
  </si>
  <si>
    <t>AllAll Combined42705</t>
  </si>
  <si>
    <t>AllAll Combined42736</t>
  </si>
  <si>
    <t>AllAll Combined42767</t>
  </si>
  <si>
    <t>AllAll Combined42795</t>
  </si>
  <si>
    <t>AllAll Combined42826</t>
  </si>
  <si>
    <t>AllAll Combined42856</t>
  </si>
  <si>
    <t>AllAll Combined42887</t>
  </si>
  <si>
    <t>AllAll Combined42917</t>
  </si>
  <si>
    <t>AllAll Combined42948</t>
  </si>
  <si>
    <t>AllAll Combined42979</t>
  </si>
  <si>
    <t>AllAll Combined43009</t>
  </si>
  <si>
    <t>AllAll Combined43040</t>
  </si>
  <si>
    <t>AllAll Combined43070</t>
  </si>
  <si>
    <t>AllAll Combined43101</t>
  </si>
  <si>
    <t>AllAll Combined43132</t>
  </si>
  <si>
    <t>AllAll Combined43160</t>
  </si>
  <si>
    <t>AllAll Combined43191</t>
  </si>
  <si>
    <t>AllAll Combined43221</t>
  </si>
  <si>
    <t>AllAll Combined43252</t>
  </si>
  <si>
    <t>AllAll Combined43282</t>
  </si>
  <si>
    <t>AllAll Combined43313</t>
  </si>
  <si>
    <t>AllAll Combined43344</t>
  </si>
  <si>
    <t>AllAll Combined43374</t>
  </si>
  <si>
    <t>AllAll Combined43405</t>
  </si>
  <si>
    <t>AllAll Combined43435</t>
  </si>
  <si>
    <t>AllAll Combined43466</t>
  </si>
  <si>
    <t>AllAll Combined43497</t>
  </si>
  <si>
    <t>AllAll Combined43525</t>
  </si>
  <si>
    <t>AllAll Combined43556</t>
  </si>
  <si>
    <t>AllAll Combined43586</t>
  </si>
  <si>
    <t>AllAll Combined43617</t>
  </si>
  <si>
    <t>AllAll Combined43647</t>
  </si>
  <si>
    <t>Families First / DC SEED Activity Dashboard</t>
  </si>
  <si>
    <t>Trauma ProvidersAll</t>
  </si>
  <si>
    <t>PCIT1</t>
  </si>
  <si>
    <t>PCIT2</t>
  </si>
  <si>
    <t>PCIT3</t>
  </si>
  <si>
    <t>PCIT4</t>
  </si>
  <si>
    <t>PCIT5</t>
  </si>
  <si>
    <t>PCIT6</t>
  </si>
  <si>
    <t>PCIT7</t>
  </si>
  <si>
    <t>PCIT8</t>
  </si>
  <si>
    <t>PCIT9</t>
  </si>
  <si>
    <t>PCIT10</t>
  </si>
  <si>
    <t>PCIT11</t>
  </si>
  <si>
    <t>PCIT12</t>
  </si>
  <si>
    <t>PCIT13</t>
  </si>
  <si>
    <t>PCIT14</t>
  </si>
  <si>
    <t>PCIT15</t>
  </si>
  <si>
    <t>PCIT16</t>
  </si>
  <si>
    <t>PCIT17</t>
  </si>
  <si>
    <t>PCIT18</t>
  </si>
  <si>
    <t>PCIT19</t>
  </si>
  <si>
    <t>PCIT20</t>
  </si>
  <si>
    <t>PCIT21</t>
  </si>
  <si>
    <t>PCIT22</t>
  </si>
  <si>
    <t>PCIT23</t>
  </si>
  <si>
    <t>PCIT24</t>
  </si>
  <si>
    <t>PCIT25</t>
  </si>
  <si>
    <t>PCIT26</t>
  </si>
  <si>
    <t>PCIT27</t>
  </si>
  <si>
    <t>PCIT28</t>
  </si>
  <si>
    <t>PCIT29</t>
  </si>
  <si>
    <t>PCIT30</t>
  </si>
  <si>
    <t>PCIT31</t>
  </si>
  <si>
    <t>PCIT32</t>
  </si>
  <si>
    <t>PCIT33</t>
  </si>
  <si>
    <t>PCIT34</t>
  </si>
  <si>
    <t>PCIT35</t>
  </si>
  <si>
    <t>PCIT36</t>
  </si>
  <si>
    <t>PCIT37</t>
  </si>
  <si>
    <t>PCIT38</t>
  </si>
  <si>
    <t>PCIT39</t>
  </si>
  <si>
    <t>PCIT40</t>
  </si>
  <si>
    <t>Trauma1</t>
  </si>
  <si>
    <t>Trauma2</t>
  </si>
  <si>
    <t>Trauma3</t>
  </si>
  <si>
    <t>Trauma4</t>
  </si>
  <si>
    <t>Trauma5</t>
  </si>
  <si>
    <t>Trauma6</t>
  </si>
  <si>
    <t>Trauma7</t>
  </si>
  <si>
    <t>Trauma8</t>
  </si>
  <si>
    <t>Trauma9</t>
  </si>
  <si>
    <t>Trauma10</t>
  </si>
  <si>
    <t>Trauma11</t>
  </si>
  <si>
    <t>Trauma12</t>
  </si>
  <si>
    <t>Trauma13</t>
  </si>
  <si>
    <t>Trauma14</t>
  </si>
  <si>
    <t>Trauma15</t>
  </si>
  <si>
    <t>Trauma16</t>
  </si>
  <si>
    <t>Trauma17</t>
  </si>
  <si>
    <t>Trauma18</t>
  </si>
  <si>
    <t>Trauma19</t>
  </si>
  <si>
    <t>Trauma20</t>
  </si>
  <si>
    <t>Trauma21</t>
  </si>
  <si>
    <t>Trauma22</t>
  </si>
  <si>
    <t>Trauma23</t>
  </si>
  <si>
    <t>Trauma24</t>
  </si>
  <si>
    <t>Trauma25</t>
  </si>
  <si>
    <t>Trauma26</t>
  </si>
  <si>
    <t>Trauma27</t>
  </si>
  <si>
    <t>Trauma28</t>
  </si>
  <si>
    <t>Trauma29</t>
  </si>
  <si>
    <t>Trauma30</t>
  </si>
  <si>
    <t>Trauma31</t>
  </si>
  <si>
    <t>Trauma32</t>
  </si>
  <si>
    <t>Trauma33</t>
  </si>
  <si>
    <t>Trauma34</t>
  </si>
  <si>
    <t>Trauma35</t>
  </si>
  <si>
    <t>Trauma36</t>
  </si>
  <si>
    <t>Trauma37</t>
  </si>
  <si>
    <t>Trauma38</t>
  </si>
  <si>
    <t>Trauma39</t>
  </si>
  <si>
    <t>Trauma40</t>
  </si>
  <si>
    <t>Trauma Providers</t>
  </si>
  <si>
    <t>Trauma ProvidersAll CombinedMar-18</t>
  </si>
  <si>
    <t>Trauma ProvidersAll Combined43160</t>
  </si>
  <si>
    <t>Trauma ProvidersAll CombinedApr-18</t>
  </si>
  <si>
    <t>Trauma ProvidersAll Combined43191</t>
  </si>
  <si>
    <t>All Trauma ProvidersAll CombinedMay-18</t>
  </si>
  <si>
    <t>Trauma ProvidersAll Combined43221</t>
  </si>
  <si>
    <t>Trauma ProvidersAll CombinedJun-18</t>
  </si>
  <si>
    <t>Trauma ProvidersAll Combined43252</t>
  </si>
  <si>
    <t>Trauma ProvidersAll CombinedJul-18</t>
  </si>
  <si>
    <t>Trauma ProvidersAll Combined43282</t>
  </si>
  <si>
    <t>Trauma ProvidersAll CombinedAug-18</t>
  </si>
  <si>
    <t>Trauma ProvidersAll Combined43313</t>
  </si>
  <si>
    <t>Trauma ProvidersAll CombinedSep-18</t>
  </si>
  <si>
    <t>Trauma ProvidersAll Combined43344</t>
  </si>
  <si>
    <t>Trauma ProvidersAll CombinedOct-18</t>
  </si>
  <si>
    <t>Trauma ProvidersAll Combined43374</t>
  </si>
  <si>
    <t>Trauma ProvidersAll CombinedNov-18</t>
  </si>
  <si>
    <t>Trauma ProvidersAll Combined43405</t>
  </si>
  <si>
    <t>Trauma ProvidersAll CombinedDec-18</t>
  </si>
  <si>
    <t>Trauma ProvidersAll Combined43435</t>
  </si>
  <si>
    <t>Trauma ProvidersAll CombinedJan-19</t>
  </si>
  <si>
    <t>Trauma ProvidersAll Combined43466</t>
  </si>
  <si>
    <t>Trauma ProvidersAll CombinedFeb-19</t>
  </si>
  <si>
    <t>Trauma ProvidersAll Combined43497</t>
  </si>
  <si>
    <t>Trauma ProvidersAll CombinedMar-19</t>
  </si>
  <si>
    <t>Trauma ProvidersAll Combined43525</t>
  </si>
  <si>
    <t>Trauma ProvidersAll CombinedApr-19</t>
  </si>
  <si>
    <t>Trauma ProvidersAll Combined43556</t>
  </si>
  <si>
    <t>Trauma ProvidersAll CombinedMay-19</t>
  </si>
  <si>
    <t>Trauma ProvidersAll Combined43586</t>
  </si>
  <si>
    <t>Trauma ProvidersAll CombinedJun-19</t>
  </si>
  <si>
    <t>Trauma ProvidersAll Combined43617</t>
  </si>
  <si>
    <t>Trauma ProvidersAll CombinedJul-19</t>
  </si>
  <si>
    <t>Trauma ProvidersAll Combined43647</t>
  </si>
  <si>
    <t>Trauma ProvidersAll DCS43647</t>
  </si>
  <si>
    <t>Trauma ProvidersAll DCSJul-19</t>
  </si>
  <si>
    <t>Trauma ProvidersAll FFMar-18</t>
  </si>
  <si>
    <t>Trauma ProvidersAll FF43160</t>
  </si>
  <si>
    <t>Trauma ProvidersAll FFApr-18</t>
  </si>
  <si>
    <t>Trauma ProvidersAll FF43191</t>
  </si>
  <si>
    <t>All Trauma ProvidersAll FFMay-18</t>
  </si>
  <si>
    <t>Trauma ProvidersAll FF43221</t>
  </si>
  <si>
    <t>Trauma ProvidersAll FFJun-18</t>
  </si>
  <si>
    <t>Trauma ProvidersAll FF43252</t>
  </si>
  <si>
    <t>Trauma ProvidersAll FFJul-18</t>
  </si>
  <si>
    <t>Trauma ProvidersAll FF43282</t>
  </si>
  <si>
    <t>Trauma ProvidersAll FFAug-18</t>
  </si>
  <si>
    <t>Trauma ProvidersAll FF43313</t>
  </si>
  <si>
    <t>Trauma ProvidersAll FFSep-18</t>
  </si>
  <si>
    <t>Trauma ProvidersAll FF43344</t>
  </si>
  <si>
    <t>Trauma ProvidersAll FFOct-18</t>
  </si>
  <si>
    <t>Trauma ProvidersAll FF43374</t>
  </si>
  <si>
    <t>Trauma ProvidersAll FFNov-18</t>
  </si>
  <si>
    <t>Trauma ProvidersAll FF43405</t>
  </si>
  <si>
    <t>Trauma ProvidersAll FFDec-18</t>
  </si>
  <si>
    <t>Trauma ProvidersAll FF43435</t>
  </si>
  <si>
    <t>Trauma ProvidersAll FFJan-19</t>
  </si>
  <si>
    <t>Trauma ProvidersAll FF43466</t>
  </si>
  <si>
    <t>Trauma ProvidersAll FFFeb-19</t>
  </si>
  <si>
    <t>Trauma ProvidersAll FF43497</t>
  </si>
  <si>
    <t>Trauma ProvidersAll FFMar-19</t>
  </si>
  <si>
    <t>Trauma ProvidersAll FF43525</t>
  </si>
  <si>
    <t>Trauma ProvidersAll FFApr-19</t>
  </si>
  <si>
    <t>Trauma ProvidersAll FF43556</t>
  </si>
  <si>
    <t>Trauma ProvidersAll FFMay-19</t>
  </si>
  <si>
    <t>Trauma ProvidersAll FF43586</t>
  </si>
  <si>
    <t>Trauma ProvidersAll FFJun-19</t>
  </si>
  <si>
    <t>Trauma ProvidersAll FF43617</t>
  </si>
  <si>
    <t>Trauma ProvidersAll FFJul-19</t>
  </si>
  <si>
    <t>Trauma ProvidersAll FF43647</t>
  </si>
  <si>
    <t>Trauma ProvidersAll DCSJun-19</t>
  </si>
  <si>
    <t>Trauma ProvidersAll DCS43617</t>
  </si>
  <si>
    <t>Trauma ProvidersAll DCS43586</t>
  </si>
  <si>
    <t>Trauma ProvidersAll DCSMay-19</t>
  </si>
  <si>
    <t>Trauma ProvidersAll DCS43556</t>
  </si>
  <si>
    <t>Trauma ProvidersAll DCSApr-19</t>
  </si>
  <si>
    <t>Trauma ProvidersAll DCS43525</t>
  </si>
  <si>
    <t>Trauma ProvidersAll DCSMar-19</t>
  </si>
  <si>
    <t>Trauma ProvidersAll DCS43497</t>
  </si>
  <si>
    <t>Trauma ProvidersAll DCSFeb-19</t>
  </si>
  <si>
    <t>Trauma ProvidersAll DCS43466</t>
  </si>
  <si>
    <t>Trauma ProvidersAll DCSJan-19</t>
  </si>
  <si>
    <t>Trauma ProvidersAll DCS43435</t>
  </si>
  <si>
    <t>Trauma ProvidersAll DCSDec-18</t>
  </si>
  <si>
    <t>Trauma ProvidersAll DCS43405</t>
  </si>
  <si>
    <t>Trauma ProvidersAll DCSNov-18</t>
  </si>
  <si>
    <t>Trauma ProvidersAll DCS43374</t>
  </si>
  <si>
    <t>Trauma ProvidersAll DCSOct-18</t>
  </si>
  <si>
    <t>Trauma ProvidersAll DCS43344</t>
  </si>
  <si>
    <t>Trauma ProvidersAll DCSSep-18</t>
  </si>
  <si>
    <t>Trauma ProvidersAll DCS43313</t>
  </si>
  <si>
    <t>Trauma ProvidersAll DCSAug-18</t>
  </si>
  <si>
    <t>Trauma ProvidersAll DCS43282</t>
  </si>
  <si>
    <t>Trauma ProvidersAll DCSJul-18</t>
  </si>
  <si>
    <t>Trauma ProvidersAll DCS43252</t>
  </si>
  <si>
    <t>Trauma ProvidersAll DCSJun-18</t>
  </si>
  <si>
    <t>Trauma ProvidersAll DCS43221</t>
  </si>
  <si>
    <t>All Trauma ProvidersAll DCSMay-18</t>
  </si>
  <si>
    <t>Trauma ProvidersAll DCS43191</t>
  </si>
  <si>
    <t>Trauma ProvidersAll DCSApr-18</t>
  </si>
  <si>
    <t>Trauma ProvidersAll DCS43160</t>
  </si>
  <si>
    <t>Trauma ProvidersAll DCSMar-18</t>
  </si>
  <si>
    <t>DC Seed ProvidersAll DCS43221</t>
  </si>
  <si>
    <t>DC Seed ProvidersAll DCSJun-18</t>
  </si>
  <si>
    <t>DC Seed ProvidersAll DCS43252</t>
  </si>
  <si>
    <t>DC Seed ProvidersAll DCSJul-18</t>
  </si>
  <si>
    <t>DC Seed ProvidersAll DCS43282</t>
  </si>
  <si>
    <t>DC Seed ProvidersAll DCSAug-18</t>
  </si>
  <si>
    <t>DC Seed ProvidersAll DCS43313</t>
  </si>
  <si>
    <t>DC Seed ProvidersAll DCSSep-18</t>
  </si>
  <si>
    <t>DC Seed ProvidersAll DCS43344</t>
  </si>
  <si>
    <t>DC Seed ProvidersAll DCSOct-18</t>
  </si>
  <si>
    <t>DC Seed ProvidersAll DCS43374</t>
  </si>
  <si>
    <t>DC Seed ProvidersAll DCSNov-18</t>
  </si>
  <si>
    <t>DC Seed ProvidersAll DCS43405</t>
  </si>
  <si>
    <t>DC Seed ProvidersAll DCSDec-18</t>
  </si>
  <si>
    <t>DC Seed ProvidersAll DCS43435</t>
  </si>
  <si>
    <t>DC Seed ProvidersAll DCSJan-19</t>
  </si>
  <si>
    <t>DC Seed ProvidersAll DCS43466</t>
  </si>
  <si>
    <t>DC Seed ProvidersAll DCSFeb-19</t>
  </si>
  <si>
    <t>DC Seed ProvidersAll DCS43497</t>
  </si>
  <si>
    <t>DC Seed ProvidersAll DCSMar-19</t>
  </si>
  <si>
    <t>DC Seed ProvidersAll DCS43525</t>
  </si>
  <si>
    <t>DC Seed ProvidersAll DCSApr-19</t>
  </si>
  <si>
    <t>DC Seed ProvidersAll DCS43556</t>
  </si>
  <si>
    <t>DC Seed ProvidersAll DCSMay-19</t>
  </si>
  <si>
    <t>DC Seed ProvidersAll DCS43586</t>
  </si>
  <si>
    <t>DC Seed ProvidersAll DCSJun-19</t>
  </si>
  <si>
    <t>DC Seed ProvidersAll DCS43617</t>
  </si>
  <si>
    <t>DC Seed ProvidersAll DCSJul-19</t>
  </si>
  <si>
    <t>DC Seed ProvidersAll DCS43647</t>
  </si>
  <si>
    <t>Families First ProvidersAll FF42856</t>
  </si>
  <si>
    <t>Families First ProvidersAll FF42887</t>
  </si>
  <si>
    <t>Families First ProvidersAll FF42917</t>
  </si>
  <si>
    <t>Families First ProvidersAll FF42948</t>
  </si>
  <si>
    <t>Families First ProvidersAll FF42979</t>
  </si>
  <si>
    <t>Families First ProvidersAll FF43009</t>
  </si>
  <si>
    <t>Families First ProvidersAll FF43040</t>
  </si>
  <si>
    <t>Families First ProvidersAll FF43070</t>
  </si>
  <si>
    <t>Families First ProvidersAll FF43101</t>
  </si>
  <si>
    <t>Families First ProvidersAll FF43132</t>
  </si>
  <si>
    <t>Families First ProvidersAll FF43160</t>
  </si>
  <si>
    <t>Families First ProvidersAll FF43191</t>
  </si>
  <si>
    <t>Families First ProvidersAll FF43221</t>
  </si>
  <si>
    <t>Families First ProvidersAll FFJun-18</t>
  </si>
  <si>
    <t>Families First ProvidersAll FF43252</t>
  </si>
  <si>
    <t>Families First ProvidersAll FFJul-18</t>
  </si>
  <si>
    <t>Families First ProvidersAll FF43282</t>
  </si>
  <si>
    <t>Families First ProvidersAll FFAug-18</t>
  </si>
  <si>
    <t>Families First ProvidersAll FF43313</t>
  </si>
  <si>
    <t>Families First ProvidersAll FFSep-18</t>
  </si>
  <si>
    <t>Families First ProvidersAll FF43344</t>
  </si>
  <si>
    <t>Families First ProvidersAll FFOct-18</t>
  </si>
  <si>
    <t>Families First ProvidersAll FF43374</t>
  </si>
  <si>
    <t>Families First ProvidersAll FFNov-18</t>
  </si>
  <si>
    <t>Families First ProvidersAll FF43405</t>
  </si>
  <si>
    <t>Families First ProvidersAll FFDec-18</t>
  </si>
  <si>
    <t>Families First ProvidersAll FF43435</t>
  </si>
  <si>
    <t>Families First ProvidersAll FFJan-19</t>
  </si>
  <si>
    <t>Families First ProvidersAll FF43466</t>
  </si>
  <si>
    <t>Families First ProvidersAll FFFeb-19</t>
  </si>
  <si>
    <t>Families First ProvidersAll FF43497</t>
  </si>
  <si>
    <t>Families First ProvidersAll FFMar-19</t>
  </si>
  <si>
    <t>Families First ProvidersAll FF43525</t>
  </si>
  <si>
    <t>Families First ProvidersAll FFApr-19</t>
  </si>
  <si>
    <t>Families First ProvidersAll FF43556</t>
  </si>
  <si>
    <t>Families First ProvidersAll FFMay-19</t>
  </si>
  <si>
    <t>Families First ProvidersAll FF43586</t>
  </si>
  <si>
    <t>Families First ProvidersAll FFJun-19</t>
  </si>
  <si>
    <t>Families First ProvidersAll FF43617</t>
  </si>
  <si>
    <t>Families First ProvidersAll FFJul-19</t>
  </si>
  <si>
    <t>Families First ProvidersAll FF43647</t>
  </si>
  <si>
    <t>All TST ProvidersTST FFJan-15</t>
  </si>
  <si>
    <t>All TST ProvidersTST FF42005</t>
  </si>
  <si>
    <t>All TST ProvidersTST FFFeb-15</t>
  </si>
  <si>
    <t>All TST ProvidersTST FF42036</t>
  </si>
  <si>
    <t>All TST ProvidersTST FFMar-15</t>
  </si>
  <si>
    <t>All TST ProvidersTST FF42064</t>
  </si>
  <si>
    <t>All TST ProvidersTST FFApr-15</t>
  </si>
  <si>
    <t>All TST ProvidersTST FF42095</t>
  </si>
  <si>
    <t>All TST ProvidersTST FFMay-15</t>
  </si>
  <si>
    <t>All TST ProvidersTST FF42125</t>
  </si>
  <si>
    <t>All TST ProvidersTST FFJun-15</t>
  </si>
  <si>
    <t>All TST ProvidersTST FF42156</t>
  </si>
  <si>
    <t>All TST ProvidersTST FFJul-15</t>
  </si>
  <si>
    <t>All TST ProvidersTST FF42186</t>
  </si>
  <si>
    <t>All TST ProvidersTST FFAug-15</t>
  </si>
  <si>
    <t>All TST ProvidersTST FF42217</t>
  </si>
  <si>
    <t>All TST ProvidersTST FFSep-15</t>
  </si>
  <si>
    <t>All TST ProvidersTST FF42248</t>
  </si>
  <si>
    <t>All TST ProvidersTST FFOct-15</t>
  </si>
  <si>
    <t>All TST ProvidersTST FF42278</t>
  </si>
  <si>
    <t>All TST ProvidersTST FFNov-15</t>
  </si>
  <si>
    <t>All TST ProvidersTST FF42309</t>
  </si>
  <si>
    <t>All TST ProvidersTST FFDec-15</t>
  </si>
  <si>
    <t>All TST ProvidersTST FF42339</t>
  </si>
  <si>
    <t>All TST ProvidersTST FFJan-16</t>
  </si>
  <si>
    <t>All TST ProvidersTST FF42370</t>
  </si>
  <si>
    <t>All TST ProvidersTST FFFeb-16</t>
  </si>
  <si>
    <t>All TST ProvidersTST FF42401</t>
  </si>
  <si>
    <t>All TST ProvidersTST FFMar-16</t>
  </si>
  <si>
    <t>All TST ProvidersTST FF42430</t>
  </si>
  <si>
    <t>All TST ProvidersTST FFApr-16</t>
  </si>
  <si>
    <t>All TST ProvidersTST FF42461</t>
  </si>
  <si>
    <t>All TST ProvidersTST FFMay-16</t>
  </si>
  <si>
    <t>All TST ProvidersTST FF42491</t>
  </si>
  <si>
    <t>All TST ProvidersTST FFJun-16</t>
  </si>
  <si>
    <t>All TST ProvidersTST FF42522</t>
  </si>
  <si>
    <t>All TST ProvidersTST FFJul-16</t>
  </si>
  <si>
    <t>All TST ProvidersTST FF42552</t>
  </si>
  <si>
    <t>All TST ProvidersTST FFAug-16</t>
  </si>
  <si>
    <t>All TST ProvidersTST FF42583</t>
  </si>
  <si>
    <t>All TST ProvidersTST FFSep-16</t>
  </si>
  <si>
    <t>All TST ProvidersTST FF42614</t>
  </si>
  <si>
    <t>All TST ProvidersTST FFOct-16</t>
  </si>
  <si>
    <t>All TST ProvidersTST FF42644</t>
  </si>
  <si>
    <t>All TST ProvidersTST FFNov-16</t>
  </si>
  <si>
    <t>All TST ProvidersTST FF42675</t>
  </si>
  <si>
    <t>All TST ProvidersTST FFDec-16</t>
  </si>
  <si>
    <t>All TST ProvidersTST FF42705</t>
  </si>
  <si>
    <t>All TST ProvidersTST FFJan-17</t>
  </si>
  <si>
    <t>All TST ProvidersTST FF42736</t>
  </si>
  <si>
    <t>All TST ProvidersTST FFFeb-17</t>
  </si>
  <si>
    <t>All TST ProvidersTST FF42767</t>
  </si>
  <si>
    <t>All TST ProvidersTST FFMar-17</t>
  </si>
  <si>
    <t>All TST ProvidersTST FF42795</t>
  </si>
  <si>
    <t>All TST ProvidersTST FFApr-17</t>
  </si>
  <si>
    <t>All TST ProvidersTST FF42826</t>
  </si>
  <si>
    <t>All TST ProvidersTST FFMay-17</t>
  </si>
  <si>
    <t>All TST ProvidersTST FF42856</t>
  </si>
  <si>
    <t>All TST ProvidersTST FFJun-17</t>
  </si>
  <si>
    <t>All TST ProvidersTST FF42887</t>
  </si>
  <si>
    <t>All TST ProvidersTST FFJul-17</t>
  </si>
  <si>
    <t>All TST ProvidersTST FF42917</t>
  </si>
  <si>
    <t>All TST ProvidersTST FFAug-17</t>
  </si>
  <si>
    <t>All TST ProvidersTST FF42948</t>
  </si>
  <si>
    <t>All TST ProvidersTST FFSep-17</t>
  </si>
  <si>
    <t>All TST ProvidersTST FF42979</t>
  </si>
  <si>
    <t>All TST ProvidersTST FFOct-17</t>
  </si>
  <si>
    <t>All TST ProvidersTST FF43009</t>
  </si>
  <si>
    <t>All TST ProvidersTST FFNov-17</t>
  </si>
  <si>
    <t>All TST ProvidersTST FF43040</t>
  </si>
  <si>
    <t>All TST ProvidersTST FFDec-17</t>
  </si>
  <si>
    <t>All TST ProvidersTST FF43070</t>
  </si>
  <si>
    <t>All TST ProvidersTST FFJan-18</t>
  </si>
  <si>
    <t>All TST ProvidersTST FF43101</t>
  </si>
  <si>
    <t>All TST ProvidersTST FFFeb-18</t>
  </si>
  <si>
    <t>All TST ProvidersTST FF43132</t>
  </si>
  <si>
    <t>All TST ProvidersTST FFMar-18</t>
  </si>
  <si>
    <t>All TST ProvidersTST FF43160</t>
  </si>
  <si>
    <t>All TST ProvidersTST FFApr-18</t>
  </si>
  <si>
    <t>All TST ProvidersTST FF43191</t>
  </si>
  <si>
    <t>All TST ProvidersTST FFMay-18</t>
  </si>
  <si>
    <t>All TST ProvidersTST FF43221</t>
  </si>
  <si>
    <t>All TST ProvidersTST FFJun-18</t>
  </si>
  <si>
    <t>All TST ProvidersTST FF43252</t>
  </si>
  <si>
    <t>All TST ProvidersTST FFJul-18</t>
  </si>
  <si>
    <t>All TST ProvidersTST FF43282</t>
  </si>
  <si>
    <t>All TST ProvidersTST FFAug-18</t>
  </si>
  <si>
    <t>All TST ProvidersTST FF43313</t>
  </si>
  <si>
    <t>All TST ProvidersTST FFSep-18</t>
  </si>
  <si>
    <t>All TST ProvidersTST FF43344</t>
  </si>
  <si>
    <t>All TST ProvidersTST FFOct-18</t>
  </si>
  <si>
    <t>All TST ProvidersTST FF43374</t>
  </si>
  <si>
    <t>All TST ProvidersTST FFNov-18</t>
  </si>
  <si>
    <t>All TST ProvidersTST FF43405</t>
  </si>
  <si>
    <t>All TST ProvidersTST FFDec-18</t>
  </si>
  <si>
    <t>All TST ProvidersTST FF43435</t>
  </si>
  <si>
    <t>All TST ProvidersTST FFJan-19</t>
  </si>
  <si>
    <t>All TST ProvidersTST FF43466</t>
  </si>
  <si>
    <t>All TST ProvidersTST FFFeb-19</t>
  </si>
  <si>
    <t>All TST ProvidersTST FF43497</t>
  </si>
  <si>
    <t>All TST ProvidersTST FFMar-19</t>
  </si>
  <si>
    <t>All TST ProvidersTST FF43525</t>
  </si>
  <si>
    <t>All TST ProvidersTST FFApr-19</t>
  </si>
  <si>
    <t>All TST ProvidersTST FF43556</t>
  </si>
  <si>
    <t>All TST ProvidersTST FFMay-19</t>
  </si>
  <si>
    <t>All TST ProvidersTST FF43586</t>
  </si>
  <si>
    <t>All TST ProvidersTST FFJun-19</t>
  </si>
  <si>
    <t>All TST ProvidersTST FF43617</t>
  </si>
  <si>
    <t>All TST ProvidersTST FFJul-19</t>
  </si>
  <si>
    <t>All TST ProvidersTST FF43647</t>
  </si>
  <si>
    <t>All TIP ProvidersTIP FFApr-12</t>
  </si>
  <si>
    <t>All TIP ProvidersTIP FF41000</t>
  </si>
  <si>
    <t>All TIP ProvidersTIP FFJun-12</t>
  </si>
  <si>
    <t>All TIP ProvidersTIP FF41030</t>
  </si>
  <si>
    <t>All TIP ProvidersTIP FF41061</t>
  </si>
  <si>
    <t>All TIP ProvidersTIP FFJul-12</t>
  </si>
  <si>
    <t>All TIP ProvidersTIP FF41091</t>
  </si>
  <si>
    <t>All TIP ProvidersTIP FFAug-12</t>
  </si>
  <si>
    <t>All TIP ProvidersTIP FF41122</t>
  </si>
  <si>
    <t>All TIP ProvidersTIP FFSep-12</t>
  </si>
  <si>
    <t>All TIP ProvidersTIP FF41153</t>
  </si>
  <si>
    <t>All TIP ProvidersTIP FFOct-12</t>
  </si>
  <si>
    <t>All TIP ProvidersTIP FF41183</t>
  </si>
  <si>
    <t>All TIP ProvidersTIP FFNov-12</t>
  </si>
  <si>
    <t>All TIP ProvidersTIP FF41214</t>
  </si>
  <si>
    <t>All TIP ProvidersTIP FFDec-12</t>
  </si>
  <si>
    <t>All TIP ProvidersTIP FF41244</t>
  </si>
  <si>
    <t>All TIP ProvidersTIP FFJan-13</t>
  </si>
  <si>
    <t>All TIP ProvidersTIP FF41275</t>
  </si>
  <si>
    <t>All TIP ProvidersTIP FFFeb-13</t>
  </si>
  <si>
    <t>All TIP ProvidersTIP FF41306</t>
  </si>
  <si>
    <t>All TIP ProvidersTIP FFMar-13</t>
  </si>
  <si>
    <t>All TIP ProvidersTIP FF41334</t>
  </si>
  <si>
    <t>All TIP ProvidersTIP FFApr-13</t>
  </si>
  <si>
    <t>All TIP ProvidersTIP FF41365</t>
  </si>
  <si>
    <t>All TIP ProvidersTIP FFMay-13</t>
  </si>
  <si>
    <t>All TIP ProvidersTIP FF41395</t>
  </si>
  <si>
    <t>All TIP ProvidersTIP FFJun-13</t>
  </si>
  <si>
    <t>All TIP ProvidersTIP FF41426</t>
  </si>
  <si>
    <t>All TIP ProvidersTIP FFJul-13</t>
  </si>
  <si>
    <t>All TIP ProvidersTIP FF41456</t>
  </si>
  <si>
    <t>All TIP ProvidersTIP FFAug-13</t>
  </si>
  <si>
    <t>All TIP ProvidersTIP FF41487</t>
  </si>
  <si>
    <t>All TIP ProvidersTIP FFSep-13</t>
  </si>
  <si>
    <t>All TIP ProvidersTIP FF41518</t>
  </si>
  <si>
    <t>All TIP ProvidersTIP FFOct-13</t>
  </si>
  <si>
    <t>All TIP ProvidersTIP FF41548</t>
  </si>
  <si>
    <t>All TIP ProvidersTIP FFNov-13</t>
  </si>
  <si>
    <t>All TIP ProvidersTIP FF41579</t>
  </si>
  <si>
    <t>All TIP ProvidersTIP FFDec-13</t>
  </si>
  <si>
    <t>All TIP ProvidersTIP FF41609</t>
  </si>
  <si>
    <t>All TIP ProvidersTIP FFJan-14</t>
  </si>
  <si>
    <t>All TIP ProvidersTIP FF41640</t>
  </si>
  <si>
    <t>All TIP ProvidersTIP FFFeb-14</t>
  </si>
  <si>
    <t>All TIP ProvidersTIP FF41671</t>
  </si>
  <si>
    <t>All TIP ProvidersTIP FFMar-14</t>
  </si>
  <si>
    <t>All TIP ProvidersTIP FF41699</t>
  </si>
  <si>
    <t>All TIP ProvidersTIP FFApr-14</t>
  </si>
  <si>
    <t>All TIP ProvidersTIP FF41730</t>
  </si>
  <si>
    <t>All TIP ProvidersTIP FFMay-14</t>
  </si>
  <si>
    <t>All TIP ProvidersTIP FF41760</t>
  </si>
  <si>
    <t>All TIP ProvidersTIP FFJun-14</t>
  </si>
  <si>
    <t>All TIP ProvidersTIP FF41791</t>
  </si>
  <si>
    <t>All TIP ProvidersTIP FFJul-14</t>
  </si>
  <si>
    <t>All TIP ProvidersTIP FF41821</t>
  </si>
  <si>
    <t>All TIP ProvidersTIP FFAug-14</t>
  </si>
  <si>
    <t>All TIP ProvidersTIP FF41852</t>
  </si>
  <si>
    <t>All TIP ProvidersTIP FFSep-14</t>
  </si>
  <si>
    <t>All TIP ProvidersTIP FF41883</t>
  </si>
  <si>
    <t>All TIP ProvidersTIP FFOct-14</t>
  </si>
  <si>
    <t>All TIP ProvidersTIP FF41913</t>
  </si>
  <si>
    <t>All TIP ProvidersTIP FFNov-14</t>
  </si>
  <si>
    <t>All TIP ProvidersTIP FF41944</t>
  </si>
  <si>
    <t>All TIP ProvidersTIP FFDec-14</t>
  </si>
  <si>
    <t>All TIP ProvidersTIP FF41974</t>
  </si>
  <si>
    <t>All TIP ProvidersTIP FFJan-15</t>
  </si>
  <si>
    <t>All TIP ProvidersTIP FF42005</t>
  </si>
  <si>
    <t>All TIP ProvidersTIP FFFeb-15</t>
  </si>
  <si>
    <t>All TIP ProvidersTIP FF42036</t>
  </si>
  <si>
    <t>All TIP ProvidersTIP FFMar-15</t>
  </si>
  <si>
    <t>All TIP ProvidersTIP FF42064</t>
  </si>
  <si>
    <t>All TIP ProvidersTIP FFApr-15</t>
  </si>
  <si>
    <t>All TIP ProvidersTIP FF42095</t>
  </si>
  <si>
    <t>All TIP ProvidersTIP FFMay-15</t>
  </si>
  <si>
    <t>All TIP ProvidersTIP FF42125</t>
  </si>
  <si>
    <t>All TIP ProvidersTIP FFJun-15</t>
  </si>
  <si>
    <t>All TIP ProvidersTIP FF42156</t>
  </si>
  <si>
    <t>All TIP ProvidersTIP FFJul-15</t>
  </si>
  <si>
    <t>All TIP ProvidersTIP FF42186</t>
  </si>
  <si>
    <t>All TIP ProvidersTIP FFAug-15</t>
  </si>
  <si>
    <t>All TIP ProvidersTIP FF42217</t>
  </si>
  <si>
    <t>All TIP ProvidersTIP FFSep-15</t>
  </si>
  <si>
    <t>All TIP ProvidersTIP FF42248</t>
  </si>
  <si>
    <t>All TIP ProvidersTIP FFOct-15</t>
  </si>
  <si>
    <t>All TIP ProvidersTIP FF42278</t>
  </si>
  <si>
    <t>All TIP ProvidersTIP FFNov-15</t>
  </si>
  <si>
    <t>All TIP ProvidersTIP FF42309</t>
  </si>
  <si>
    <t>All TIP ProvidersTIP FFDec-15</t>
  </si>
  <si>
    <t>All TIP ProvidersTIP FF42339</t>
  </si>
  <si>
    <t>All TIP ProvidersTIP FFJan-16</t>
  </si>
  <si>
    <t>All TIP ProvidersTIP FF42370</t>
  </si>
  <si>
    <t>All TIP ProvidersTIP FFFeb-16</t>
  </si>
  <si>
    <t>All TIP ProvidersTIP FF42401</t>
  </si>
  <si>
    <t>All TIP ProvidersTIP FFMar-16</t>
  </si>
  <si>
    <t>All TIP ProvidersTIP FF42430</t>
  </si>
  <si>
    <t>All TIP ProvidersTIP FFApr-16</t>
  </si>
  <si>
    <t>All TIP ProvidersTIP FF42461</t>
  </si>
  <si>
    <t>All TIP ProvidersTIP FFMay-16</t>
  </si>
  <si>
    <t>All TIP ProvidersTIP FF42491</t>
  </si>
  <si>
    <t>All TIP ProvidersTIP FFJun-16</t>
  </si>
  <si>
    <t>All TIP ProvidersTIP FF42522</t>
  </si>
  <si>
    <t>All TIP ProvidersTIP FFJul-16</t>
  </si>
  <si>
    <t>All TIP ProvidersTIP FF42552</t>
  </si>
  <si>
    <t>All TIP ProvidersTIP FFAug-16</t>
  </si>
  <si>
    <t>All TIP ProvidersTIP FF42583</t>
  </si>
  <si>
    <t>All TIP ProvidersTIP FFSep-16</t>
  </si>
  <si>
    <t>All TIP ProvidersTIP FF42614</t>
  </si>
  <si>
    <t>All TIP ProvidersTIP FFOct-16</t>
  </si>
  <si>
    <t>All TIP ProvidersTIP FF42644</t>
  </si>
  <si>
    <t>All TIP ProvidersTIP FFNov-16</t>
  </si>
  <si>
    <t>All TIP ProvidersTIP FF42675</t>
  </si>
  <si>
    <t>All TIP ProvidersTIP FFDec-16</t>
  </si>
  <si>
    <t>All TIP ProvidersTIP FF42705</t>
  </si>
  <si>
    <t>All TIP ProvidersTIP FFJan-17</t>
  </si>
  <si>
    <t>All TIP ProvidersTIP FF42736</t>
  </si>
  <si>
    <t>All TIP ProvidersTIP FFFeb-17</t>
  </si>
  <si>
    <t>All TIP ProvidersTIP FF42767</t>
  </si>
  <si>
    <t>All TIP ProvidersTIP FFMar-17</t>
  </si>
  <si>
    <t>All TIP ProvidersTIP FF42795</t>
  </si>
  <si>
    <t>All TIP ProvidersTIP FFApr-17</t>
  </si>
  <si>
    <t>All TIP ProvidersTIP FF42826</t>
  </si>
  <si>
    <t>All TIP ProvidersTIP FFMay-17</t>
  </si>
  <si>
    <t>All TIP ProvidersTIP FF42856</t>
  </si>
  <si>
    <t>All TIP ProvidersTIP FFJun-17</t>
  </si>
  <si>
    <t>All TIP ProvidersTIP FF42887</t>
  </si>
  <si>
    <t>All TIP ProvidersTIP FFJul-17</t>
  </si>
  <si>
    <t>All TIP ProvidersTIP FF42917</t>
  </si>
  <si>
    <t>All TIP ProvidersTIP FFAug-17</t>
  </si>
  <si>
    <t>All TIP ProvidersTIP FF42948</t>
  </si>
  <si>
    <t>All TIP ProvidersTIP FFSep-17</t>
  </si>
  <si>
    <t>All TIP ProvidersTIP FF42979</t>
  </si>
  <si>
    <t>All TIP ProvidersTIP FFOct-17</t>
  </si>
  <si>
    <t>All TIP ProvidersTIP FF43009</t>
  </si>
  <si>
    <t>All TIP ProvidersTIP FFNov-17</t>
  </si>
  <si>
    <t>All TIP ProvidersTIP FF43040</t>
  </si>
  <si>
    <t>All TIP ProvidersTIP FFDec-17</t>
  </si>
  <si>
    <t>All TIP ProvidersTIP FF43070</t>
  </si>
  <si>
    <t>All TIP ProvidersTIP FFJan-18</t>
  </si>
  <si>
    <t>All TIP ProvidersTIP FF43101</t>
  </si>
  <si>
    <t>All TIP ProvidersTIP FFFeb-18</t>
  </si>
  <si>
    <t>All TIP ProvidersTIP FF43132</t>
  </si>
  <si>
    <t>All TIP ProvidersTIP FFMar-18</t>
  </si>
  <si>
    <t>All TIP ProvidersTIP FF43160</t>
  </si>
  <si>
    <t>All TIP ProvidersTIP FFApr-18</t>
  </si>
  <si>
    <t>All TIP ProvidersTIP FF43191</t>
  </si>
  <si>
    <t>All TIP ProvidersTIP FFMay-18</t>
  </si>
  <si>
    <t>All TIP ProvidersTIP FF43221</t>
  </si>
  <si>
    <t>All TIP ProvidersTIP FFJun-18</t>
  </si>
  <si>
    <t>All TIP ProvidersTIP FF43252</t>
  </si>
  <si>
    <t>All TIP ProvidersTIP FFJul-18</t>
  </si>
  <si>
    <t>All TIP ProvidersTIP FF43282</t>
  </si>
  <si>
    <t>All TIP ProvidersTIP FFAug-18</t>
  </si>
  <si>
    <t>All TIP ProvidersTIP FF43313</t>
  </si>
  <si>
    <t>All TIP ProvidersTIP FFSep-18</t>
  </si>
  <si>
    <t>All TIP ProvidersTIP FF43344</t>
  </si>
  <si>
    <t>All TIP ProvidersTIP FFOct-18</t>
  </si>
  <si>
    <t>All TIP ProvidersTIP FF43374</t>
  </si>
  <si>
    <t>All TIP ProvidersTIP FFNov-18</t>
  </si>
  <si>
    <t>All TIP ProvidersTIP FF43405</t>
  </si>
  <si>
    <t>All TIP ProvidersTIP FFDec-18</t>
  </si>
  <si>
    <t>All TIP ProvidersTIP FF43435</t>
  </si>
  <si>
    <t>All TIP ProvidersTIP FFJan-19</t>
  </si>
  <si>
    <t>All TIP ProvidersTIP FF43466</t>
  </si>
  <si>
    <t>All TIP ProvidersTIP FFFeb-19</t>
  </si>
  <si>
    <t>All TIP ProvidersTIP FF43497</t>
  </si>
  <si>
    <t>All TIP ProvidersTIP FFMar-19</t>
  </si>
  <si>
    <t>All TIP ProvidersTIP FF43525</t>
  </si>
  <si>
    <t>All TIP ProvidersTIP FFApr-19</t>
  </si>
  <si>
    <t>All TIP ProvidersTIP FF43556</t>
  </si>
  <si>
    <t>All TIP ProvidersTIP FFMay-19</t>
  </si>
  <si>
    <t>All TIP ProvidersTIP FF43586</t>
  </si>
  <si>
    <t>All TIP ProvidersTIP FFJun-19</t>
  </si>
  <si>
    <t>All TIP ProvidersTIP FF43617</t>
  </si>
  <si>
    <t>All TIP ProvidersTIP FFJul-19</t>
  </si>
  <si>
    <t>All TIP ProvidersTIP FF43647</t>
  </si>
  <si>
    <t>All TF-CBT ProvidersTF-CBT FFApr-12</t>
  </si>
  <si>
    <t>All TF-CBT ProvidersTF-CBT FF41000</t>
  </si>
  <si>
    <t>All TF-CBT ProvidersTF-CBT FFJun-12</t>
  </si>
  <si>
    <t>All TF-CBT ProvidersTF-CBT FF41030</t>
  </si>
  <si>
    <t>All TF-CBT ProvidersTF-CBT FF41061</t>
  </si>
  <si>
    <t>All TF-CBT ProvidersTF-CBT FFJul-12</t>
  </si>
  <si>
    <t>All TF-CBT ProvidersTF-CBT FF41091</t>
  </si>
  <si>
    <t>All TF-CBT ProvidersTF-CBT FFAug-12</t>
  </si>
  <si>
    <t>All TF-CBT ProvidersTF-CBT FF41122</t>
  </si>
  <si>
    <t>All TF-CBT ProvidersTF-CBT FFSep-12</t>
  </si>
  <si>
    <t>All TF-CBT ProvidersTF-CBT FF41153</t>
  </si>
  <si>
    <t>All TF-CBT ProvidersTF-CBT FFOct-12</t>
  </si>
  <si>
    <t>All TF-CBT ProvidersTF-CBT FF41183</t>
  </si>
  <si>
    <t>All TF-CBT ProvidersTF-CBT FFNov-12</t>
  </si>
  <si>
    <t>All TF-CBT ProvidersTF-CBT FF41214</t>
  </si>
  <si>
    <t>All TF-CBT ProvidersTF-CBT FFDec-12</t>
  </si>
  <si>
    <t>All TF-CBT ProvidersTF-CBT FF41244</t>
  </si>
  <si>
    <t>All TF-CBT ProvidersTF-CBT FFJan-13</t>
  </si>
  <si>
    <t>All TF-CBT ProvidersTF-CBT FF41275</t>
  </si>
  <si>
    <t>All TF-CBT ProvidersTF-CBT FFFeb-13</t>
  </si>
  <si>
    <t>All TF-CBT ProvidersTF-CBT FF41306</t>
  </si>
  <si>
    <t>All TF-CBT ProvidersTF-CBT FFMar-13</t>
  </si>
  <si>
    <t>All TF-CBT ProvidersTF-CBT FF41334</t>
  </si>
  <si>
    <t>All TF-CBT ProvidersTF-CBT FFApr-13</t>
  </si>
  <si>
    <t>All TF-CBT ProvidersTF-CBT FF41365</t>
  </si>
  <si>
    <t>All TF-CBT ProvidersTF-CBT FFMay-13</t>
  </si>
  <si>
    <t>All TF-CBT ProvidersTF-CBT FF41395</t>
  </si>
  <si>
    <t>All TF-CBT ProvidersTF-CBT FFJun-13</t>
  </si>
  <si>
    <t>All TF-CBT ProvidersTF-CBT FF41426</t>
  </si>
  <si>
    <t>All TF-CBT ProvidersTF-CBT FFJul-13</t>
  </si>
  <si>
    <t>All TF-CBT ProvidersTF-CBT FF41456</t>
  </si>
  <si>
    <t>All TF-CBT ProvidersTF-CBT FFAug-13</t>
  </si>
  <si>
    <t>All TF-CBT ProvidersTF-CBT FF41487</t>
  </si>
  <si>
    <t>All TF-CBT ProvidersTF-CBT FFSep-13</t>
  </si>
  <si>
    <t>All TF-CBT ProvidersTF-CBT FF41518</t>
  </si>
  <si>
    <t>All TF-CBT ProvidersTF-CBT FFOct-13</t>
  </si>
  <si>
    <t>All TF-CBT ProvidersTF-CBT FF41548</t>
  </si>
  <si>
    <t>All TF-CBT ProvidersTF-CBT FFNov-13</t>
  </si>
  <si>
    <t>All TF-CBT ProvidersTF-CBT FF41579</t>
  </si>
  <si>
    <t>All TF-CBT ProvidersTF-CBT FFDec-13</t>
  </si>
  <si>
    <t>All TF-CBT ProvidersTF-CBT FF41609</t>
  </si>
  <si>
    <t>All TF-CBT ProvidersTF-CBT FFJan-14</t>
  </si>
  <si>
    <t>All TF-CBT ProvidersTF-CBT FF41640</t>
  </si>
  <si>
    <t>All TF-CBT ProvidersTF-CBT FFFeb-14</t>
  </si>
  <si>
    <t>All TF-CBT ProvidersTF-CBT FF41671</t>
  </si>
  <si>
    <t>All TF-CBT ProvidersTF-CBT FFMar-14</t>
  </si>
  <si>
    <t>All TF-CBT ProvidersTF-CBT FF41699</t>
  </si>
  <si>
    <t>All TF-CBT ProvidersTF-CBT FFApr-14</t>
  </si>
  <si>
    <t>All TF-CBT ProvidersTF-CBT FF41730</t>
  </si>
  <si>
    <t>All TF-CBT ProvidersTF-CBT FFMay-14</t>
  </si>
  <si>
    <t>All TF-CBT ProvidersTF-CBT FF41760</t>
  </si>
  <si>
    <t>All TF-CBT ProvidersTF-CBT FFJun-14</t>
  </si>
  <si>
    <t>All TF-CBT ProvidersTF-CBT FF41791</t>
  </si>
  <si>
    <t>All TF-CBT ProvidersTF-CBT FFJul-14</t>
  </si>
  <si>
    <t>All TF-CBT ProvidersTF-CBT FF41821</t>
  </si>
  <si>
    <t>All TF-CBT ProvidersTF-CBT FFAug-14</t>
  </si>
  <si>
    <t>All TF-CBT ProvidersTF-CBT FF41852</t>
  </si>
  <si>
    <t>All TF-CBT ProvidersTF-CBT FFSep-14</t>
  </si>
  <si>
    <t>All TF-CBT ProvidersTF-CBT FF41883</t>
  </si>
  <si>
    <t>All TF-CBT ProvidersTF-CBT FFOct-14</t>
  </si>
  <si>
    <t>All TF-CBT ProvidersTF-CBT FF41913</t>
  </si>
  <si>
    <t>All TF-CBT ProvidersTF-CBT FFNov-14</t>
  </si>
  <si>
    <t>All TF-CBT ProvidersTF-CBT FF41944</t>
  </si>
  <si>
    <t>All TF-CBT ProvidersTF-CBT FFDec-14</t>
  </si>
  <si>
    <t>All TF-CBT ProvidersTF-CBT FF41974</t>
  </si>
  <si>
    <t>All TF-CBT ProvidersTF-CBT FFJan-15</t>
  </si>
  <si>
    <t>All TF-CBT ProvidersTF-CBT FF42005</t>
  </si>
  <si>
    <t>All TF-CBT ProvidersTF-CBT FFFeb-15</t>
  </si>
  <si>
    <t>All TF-CBT ProvidersTF-CBT FF42036</t>
  </si>
  <si>
    <t>All TF-CBT ProvidersTF-CBT FFMar-15</t>
  </si>
  <si>
    <t>All TF-CBT ProvidersTF-CBT FF42064</t>
  </si>
  <si>
    <t>All TF-CBT ProvidersTF-CBT FFApr-15</t>
  </si>
  <si>
    <t>All TF-CBT ProvidersTF-CBT FF42095</t>
  </si>
  <si>
    <t>All TF-CBT ProvidersTF-CBT FFMay-15</t>
  </si>
  <si>
    <t>All TF-CBT ProvidersTF-CBT FF42125</t>
  </si>
  <si>
    <t>All TF-CBT ProvidersTF-CBT FFJun-15</t>
  </si>
  <si>
    <t>All TF-CBT ProvidersTF-CBT FF42156</t>
  </si>
  <si>
    <t>All TF-CBT ProvidersTF-CBT FFJul-15</t>
  </si>
  <si>
    <t>All TF-CBT ProvidersTF-CBT FF42186</t>
  </si>
  <si>
    <t>All TF-CBT ProvidersTF-CBT FFAug-15</t>
  </si>
  <si>
    <t>All TF-CBT ProvidersTF-CBT FF42217</t>
  </si>
  <si>
    <t>All TF-CBT ProvidersTF-CBT FFSep-15</t>
  </si>
  <si>
    <t>All TF-CBT ProvidersTF-CBT FF42248</t>
  </si>
  <si>
    <t>All TF-CBT ProvidersTF-CBT FFOct-15</t>
  </si>
  <si>
    <t>All TF-CBT ProvidersTF-CBT FF42278</t>
  </si>
  <si>
    <t>All TF-CBT ProvidersTF-CBT FFNov-15</t>
  </si>
  <si>
    <t>All TF-CBT ProvidersTF-CBT FF42309</t>
  </si>
  <si>
    <t>All TF-CBT ProvidersTF-CBT FFDec-15</t>
  </si>
  <si>
    <t>All TF-CBT ProvidersTF-CBT FF42339</t>
  </si>
  <si>
    <t>All TF-CBT ProvidersTF-CBT FFJan-16</t>
  </si>
  <si>
    <t>All TF-CBT ProvidersTF-CBT FF42370</t>
  </si>
  <si>
    <t>All TF-CBT ProvidersTF-CBT FFFeb-16</t>
  </si>
  <si>
    <t>All TF-CBT ProvidersTF-CBT FF42401</t>
  </si>
  <si>
    <t>All TF-CBT ProvidersTF-CBT FFMar-16</t>
  </si>
  <si>
    <t>All TF-CBT ProvidersTF-CBT FF42430</t>
  </si>
  <si>
    <t>All TF-CBT ProvidersTF-CBT FFApr-16</t>
  </si>
  <si>
    <t>All TF-CBT ProvidersTF-CBT FF42461</t>
  </si>
  <si>
    <t>All TF-CBT ProvidersTF-CBT FFMay-16</t>
  </si>
  <si>
    <t>All TF-CBT ProvidersTF-CBT FF42491</t>
  </si>
  <si>
    <t>All TF-CBT ProvidersTF-CBT FFJun-16</t>
  </si>
  <si>
    <t>All TF-CBT ProvidersTF-CBT FF42522</t>
  </si>
  <si>
    <t>All TF-CBT ProvidersTF-CBT FFJul-16</t>
  </si>
  <si>
    <t>All TF-CBT ProvidersTF-CBT FF42552</t>
  </si>
  <si>
    <t>All TF-CBT ProvidersTF-CBT FFAug-16</t>
  </si>
  <si>
    <t>All TF-CBT ProvidersTF-CBT FF42583</t>
  </si>
  <si>
    <t>All TF-CBT ProvidersTF-CBT FFSep-16</t>
  </si>
  <si>
    <t>All TF-CBT ProvidersTF-CBT FF42614</t>
  </si>
  <si>
    <t>All TF-CBT ProvidersTF-CBT FFOct-16</t>
  </si>
  <si>
    <t>All TF-CBT ProvidersTF-CBT FF42644</t>
  </si>
  <si>
    <t>All TF-CBT ProvidersTF-CBT FFNov-16</t>
  </si>
  <si>
    <t>All TF-CBT ProvidersTF-CBT FF42675</t>
  </si>
  <si>
    <t>All TF-CBT ProvidersTF-CBT FFDec-16</t>
  </si>
  <si>
    <t>All TF-CBT ProvidersTF-CBT FF42705</t>
  </si>
  <si>
    <t>All TF-CBT ProvidersTF-CBT FFJan-17</t>
  </si>
  <si>
    <t>All TF-CBT ProvidersTF-CBT FF42736</t>
  </si>
  <si>
    <t>All TF-CBT ProvidersTF-CBT FFFeb-17</t>
  </si>
  <si>
    <t>All TF-CBT ProvidersTF-CBT FF42767</t>
  </si>
  <si>
    <t>All TF-CBT ProvidersTF-CBT FFMar-17</t>
  </si>
  <si>
    <t>All TF-CBT ProvidersTF-CBT FF42795</t>
  </si>
  <si>
    <t>All TF-CBT ProvidersTF-CBT FFApr-17</t>
  </si>
  <si>
    <t>All TF-CBT ProvidersTF-CBT FF42826</t>
  </si>
  <si>
    <t>All TF-CBT ProvidersTF-CBT FFMay-17</t>
  </si>
  <si>
    <t>All TF-CBT ProvidersTF-CBT FF42856</t>
  </si>
  <si>
    <t>All TF-CBT ProvidersTF-CBT FFJun-17</t>
  </si>
  <si>
    <t>All TF-CBT ProvidersTF-CBT FF42887</t>
  </si>
  <si>
    <t>All TF-CBT ProvidersTF-CBT FFJul-17</t>
  </si>
  <si>
    <t>All TF-CBT ProvidersTF-CBT FF42917</t>
  </si>
  <si>
    <t>All TF-CBT ProvidersTF-CBT FFAug-17</t>
  </si>
  <si>
    <t>All TF-CBT ProvidersTF-CBT FF42948</t>
  </si>
  <si>
    <t>All TF-CBT ProvidersTF-CBT FFSep-17</t>
  </si>
  <si>
    <t>All TF-CBT ProvidersTF-CBT FF42979</t>
  </si>
  <si>
    <t>All TF-CBT ProvidersTF-CBT FFOct-17</t>
  </si>
  <si>
    <t>All TF-CBT ProvidersTF-CBT FF43009</t>
  </si>
  <si>
    <t>All TF-CBT ProvidersTF-CBT FFNov-17</t>
  </si>
  <si>
    <t>All TF-CBT ProvidersTF-CBT FF43040</t>
  </si>
  <si>
    <t>All TF-CBT ProvidersTF-CBT FFDec-17</t>
  </si>
  <si>
    <t>All TF-CBT ProvidersTF-CBT FF43070</t>
  </si>
  <si>
    <t>All TF-CBT ProvidersTF-CBT FFJan-18</t>
  </si>
  <si>
    <t>All TF-CBT ProvidersTF-CBT FF43101</t>
  </si>
  <si>
    <t>All TF-CBT ProvidersTF-CBT FFFeb-18</t>
  </si>
  <si>
    <t>All TF-CBT ProvidersTF-CBT FF43132</t>
  </si>
  <si>
    <t>All TF-CBT ProvidersTF-CBT FFMar-18</t>
  </si>
  <si>
    <t>All TF-CBT ProvidersTF-CBT FF43160</t>
  </si>
  <si>
    <t>All TF-CBT ProvidersTF-CBT FFApr-18</t>
  </si>
  <si>
    <t>All TF-CBT ProvidersTF-CBT FF43191</t>
  </si>
  <si>
    <t>All TF-CBT ProvidersTF-CBT FFMay-18</t>
  </si>
  <si>
    <t>All TF-CBT ProvidersTF-CBT FF43221</t>
  </si>
  <si>
    <t>All TF-CBT ProvidersTF-CBT FFJun-18</t>
  </si>
  <si>
    <t>All TF-CBT ProvidersTF-CBT FF43252</t>
  </si>
  <si>
    <t>All TF-CBT ProvidersTF-CBT FFJul-18</t>
  </si>
  <si>
    <t>All TF-CBT ProvidersTF-CBT FF43282</t>
  </si>
  <si>
    <t>All TF-CBT ProvidersTF-CBT FFAug-18</t>
  </si>
  <si>
    <t>All TF-CBT ProvidersTF-CBT FF43313</t>
  </si>
  <si>
    <t>All TF-CBT ProvidersTF-CBT FFSep-18</t>
  </si>
  <si>
    <t>All TF-CBT ProvidersTF-CBT FF43344</t>
  </si>
  <si>
    <t>All TF-CBT ProvidersTF-CBT FFOct-18</t>
  </si>
  <si>
    <t>All TF-CBT ProvidersTF-CBT FF43374</t>
  </si>
  <si>
    <t>All TF-CBT ProvidersTF-CBT FFNov-18</t>
  </si>
  <si>
    <t>All TF-CBT ProvidersTF-CBT FF43405</t>
  </si>
  <si>
    <t>All TF-CBT ProvidersTF-CBT FFDec-18</t>
  </si>
  <si>
    <t>All TF-CBT ProvidersTF-CBT FF43435</t>
  </si>
  <si>
    <t>All TF-CBT ProvidersTF-CBT FFJan-19</t>
  </si>
  <si>
    <t>All TF-CBT ProvidersTF-CBT FF43466</t>
  </si>
  <si>
    <t>All TF-CBT ProvidersTF-CBT FFFeb-19</t>
  </si>
  <si>
    <t>All TF-CBT ProvidersTF-CBT FF43497</t>
  </si>
  <si>
    <t>All TF-CBT ProvidersTF-CBT FFMar-19</t>
  </si>
  <si>
    <t>All TF-CBT ProvidersTF-CBT FF43525</t>
  </si>
  <si>
    <t>All TF-CBT ProvidersTF-CBT FFApr-19</t>
  </si>
  <si>
    <t>All TF-CBT ProvidersTF-CBT FF43556</t>
  </si>
  <si>
    <t>All TF-CBT ProvidersTF-CBT FFMay-19</t>
  </si>
  <si>
    <t>All TF-CBT ProvidersTF-CBT FF43586</t>
  </si>
  <si>
    <t>All TF-CBT ProvidersTF-CBT FFJun-19</t>
  </si>
  <si>
    <t>All TF-CBT ProvidersTF-CBT FF43617</t>
  </si>
  <si>
    <t>All TF-CBT ProvidersTF-CBT FFJul-19</t>
  </si>
  <si>
    <t>All TF-CBT ProvidersTF-CBT FF43647</t>
  </si>
  <si>
    <t>All SFCR ProvidersSFCR FFApr-19</t>
  </si>
  <si>
    <t>All SFCR ProvidersSFCR FF43556</t>
  </si>
  <si>
    <t>All SFCR ProvidersSFCR FFMay-19</t>
  </si>
  <si>
    <t>All SFCR ProvidersSFCR FF43586</t>
  </si>
  <si>
    <t>All SFCR ProvidersSFCR FFJun-19</t>
  </si>
  <si>
    <t>All SFCR ProvidersSFCR FF43617</t>
  </si>
  <si>
    <t>All SFCR ProvidersSFCR FFJul-19</t>
  </si>
  <si>
    <t>All SFCR ProvidersSFCR FF43647</t>
  </si>
  <si>
    <t>All PCIT ProvidersPCIT CombinedMar-18</t>
  </si>
  <si>
    <t>All PCIT ProvidersPCIT Combined43160</t>
  </si>
  <si>
    <t>All PCIT ProvidersPCIT CombinedApr-18</t>
  </si>
  <si>
    <t>All PCIT ProvidersPCIT Combined43191</t>
  </si>
  <si>
    <t>All PCIT ProvidersPCIT CombinedJun-18</t>
  </si>
  <si>
    <t>All PCIT ProvidersPCIT Combined43252</t>
  </si>
  <si>
    <t>All PCIT ProvidersPCIT CombinedJul-18</t>
  </si>
  <si>
    <t>All PCIT ProvidersPCIT Combined43282</t>
  </si>
  <si>
    <t>All PCIT ProvidersPCIT CombinedAug-18</t>
  </si>
  <si>
    <t>All PCIT ProvidersPCIT Combined43313</t>
  </si>
  <si>
    <t>All PCIT ProvidersPCIT CombinedSep-18</t>
  </si>
  <si>
    <t>All PCIT ProvidersPCIT Combined43344</t>
  </si>
  <si>
    <t>All PCIT ProvidersPCIT CombinedOct-18</t>
  </si>
  <si>
    <t>All PCIT ProvidersPCIT Combined43374</t>
  </si>
  <si>
    <t>All PCIT ProvidersPCIT CombinedNov-18</t>
  </si>
  <si>
    <t>All PCIT ProvidersPCIT Combined43405</t>
  </si>
  <si>
    <t>All PCIT ProvidersPCIT CombinedDec-18</t>
  </si>
  <si>
    <t>All PCIT ProvidersPCIT Combined43435</t>
  </si>
  <si>
    <t>All PCIT ProvidersPCIT CombinedJan-19</t>
  </si>
  <si>
    <t>All PCIT ProvidersPCIT Combined43466</t>
  </si>
  <si>
    <t>All PCIT ProvidersPCIT CombinedFeb-19</t>
  </si>
  <si>
    <t>All PCIT ProvidersPCIT Combined43497</t>
  </si>
  <si>
    <t>All PCIT ProvidersPCIT CombinedMar-19</t>
  </si>
  <si>
    <t>All PCIT ProvidersPCIT Combined43525</t>
  </si>
  <si>
    <t>All PCIT ProvidersPCIT CombinedApr-19</t>
  </si>
  <si>
    <t>All PCIT ProvidersPCIT Combined43556</t>
  </si>
  <si>
    <t>All PCIT ProvidersPCIT CombinedMay-19</t>
  </si>
  <si>
    <t>All PCIT ProvidersPCIT Combined43586</t>
  </si>
  <si>
    <t>All PCIT ProvidersPCIT CombinedJun-19</t>
  </si>
  <si>
    <t>All PCIT ProvidersPCIT Combined43617</t>
  </si>
  <si>
    <t>All PCIT ProvidersPCIT CombinedJul-19</t>
  </si>
  <si>
    <t>All PCIT ProvidersPCIT Combined43647</t>
  </si>
  <si>
    <t>All PCIT ProvidersPCIT</t>
  </si>
  <si>
    <t>All PCIT ProvidersPCIT DCSMar-18</t>
  </si>
  <si>
    <t>All PCIT ProvidersPCIT DCS43160</t>
  </si>
  <si>
    <t>All PCIT ProvidersPCIT DCSApr-18</t>
  </si>
  <si>
    <t>All PCIT ProvidersPCIT DCS43191</t>
  </si>
  <si>
    <t>All PCIT ProvidersPCIT DCSJun-18</t>
  </si>
  <si>
    <t>All PCIT ProvidersPCIT DCS43252</t>
  </si>
  <si>
    <t>All PCIT ProvidersPCIT DCSJul-18</t>
  </si>
  <si>
    <t>All PCIT ProvidersPCIT DCS43282</t>
  </si>
  <si>
    <t>All PCIT ProvidersPCIT DCSAug-18</t>
  </si>
  <si>
    <t>All PCIT ProvidersPCIT DCS43313</t>
  </si>
  <si>
    <t>All PCIT ProvidersPCIT DCSSep-18</t>
  </si>
  <si>
    <t>All PCIT ProvidersPCIT DCS43344</t>
  </si>
  <si>
    <t>All PCIT ProvidersPCIT DCSOct-18</t>
  </si>
  <si>
    <t>All PCIT ProvidersPCIT DCS43374</t>
  </si>
  <si>
    <t>All PCIT ProvidersPCIT DCSNov-18</t>
  </si>
  <si>
    <t>All PCIT ProvidersPCIT DCS43405</t>
  </si>
  <si>
    <t>All PCIT ProvidersPCIT DCSDec-18</t>
  </si>
  <si>
    <t>All PCIT ProvidersPCIT DCS43435</t>
  </si>
  <si>
    <t>All PCIT ProvidersPCIT DCSJan-19</t>
  </si>
  <si>
    <t>All PCIT ProvidersPCIT DCS43466</t>
  </si>
  <si>
    <t>All PCIT ProvidersPCIT DCSFeb-19</t>
  </si>
  <si>
    <t>All PCIT ProvidersPCIT DCS43497</t>
  </si>
  <si>
    <t>All PCIT ProvidersPCIT DCSMar-19</t>
  </si>
  <si>
    <t>All PCIT ProvidersPCIT DCS43525</t>
  </si>
  <si>
    <t>All PCIT ProvidersPCIT DCSApr-19</t>
  </si>
  <si>
    <t>All PCIT ProvidersPCIT DCS43556</t>
  </si>
  <si>
    <t>All PCIT ProvidersPCIT DCSMay-19</t>
  </si>
  <si>
    <t>All PCIT ProvidersPCIT DCS43586</t>
  </si>
  <si>
    <t>All PCIT ProvidersPCIT DCSJun-19</t>
  </si>
  <si>
    <t>All PCIT ProvidersPCIT DCS43617</t>
  </si>
  <si>
    <t>All PCIT ProvidersPCIT DCSJul-19</t>
  </si>
  <si>
    <t>All PCIT ProvidersPCIT DCS43647</t>
  </si>
  <si>
    <t>All PCIT ProvidersPCIT FFApr-12</t>
  </si>
  <si>
    <t>All PCIT ProvidersPCIT FF41000</t>
  </si>
  <si>
    <t>All PCIT ProvidersPCIT FFJun-12</t>
  </si>
  <si>
    <t>All PCIT ProvidersPCIT FF41030</t>
  </si>
  <si>
    <t>All PCIT ProvidersPCIT FF41061</t>
  </si>
  <si>
    <t>All PCIT ProvidersPCIT FFJul-12</t>
  </si>
  <si>
    <t>All PCIT ProvidersPCIT FF41091</t>
  </si>
  <si>
    <t>All PCIT ProvidersPCIT FFAug-12</t>
  </si>
  <si>
    <t>All PCIT ProvidersPCIT FF41122</t>
  </si>
  <si>
    <t>All PCIT ProvidersPCIT FFSep-12</t>
  </si>
  <si>
    <t>All PCIT ProvidersPCIT FF41153</t>
  </si>
  <si>
    <t>All PCIT ProvidersPCIT FFOct-12</t>
  </si>
  <si>
    <t>All PCIT ProvidersPCIT FF41183</t>
  </si>
  <si>
    <t>All PCIT ProvidersPCIT FFNov-12</t>
  </si>
  <si>
    <t>All PCIT ProvidersPCIT FF41214</t>
  </si>
  <si>
    <t>All PCIT ProvidersPCIT FFDec-12</t>
  </si>
  <si>
    <t>All PCIT ProvidersPCIT FF41244</t>
  </si>
  <si>
    <t>All PCIT ProvidersPCIT FFJan-13</t>
  </si>
  <si>
    <t>All PCIT ProvidersPCIT FF41275</t>
  </si>
  <si>
    <t>All PCIT ProvidersPCIT FFFeb-13</t>
  </si>
  <si>
    <t>All PCIT ProvidersPCIT FF41306</t>
  </si>
  <si>
    <t>All PCIT ProvidersPCIT FFMar-13</t>
  </si>
  <si>
    <t>All PCIT ProvidersPCIT FF41334</t>
  </si>
  <si>
    <t>All PCIT ProvidersPCIT FFApr-13</t>
  </si>
  <si>
    <t>All PCIT ProvidersPCIT FF41365</t>
  </si>
  <si>
    <t>All PCIT ProvidersPCIT FFMay-13</t>
  </si>
  <si>
    <t>All PCIT ProvidersPCIT FF41395</t>
  </si>
  <si>
    <t>All PCIT ProvidersPCIT FFJun-13</t>
  </si>
  <si>
    <t>All PCIT ProvidersPCIT FF41426</t>
  </si>
  <si>
    <t>All PCIT ProvidersPCIT FFJul-13</t>
  </si>
  <si>
    <t>All PCIT ProvidersPCIT FF41456</t>
  </si>
  <si>
    <t>All PCIT ProvidersPCIT FFAug-13</t>
  </si>
  <si>
    <t>All PCIT ProvidersPCIT FF41487</t>
  </si>
  <si>
    <t>All PCIT ProvidersPCIT FFSep-13</t>
  </si>
  <si>
    <t>All PCIT ProvidersPCIT FF41518</t>
  </si>
  <si>
    <t>All PCIT ProvidersPCIT FFOct-13</t>
  </si>
  <si>
    <t>All PCIT ProvidersPCIT FF41548</t>
  </si>
  <si>
    <t>All PCIT ProvidersPCIT FFNov-13</t>
  </si>
  <si>
    <t>All PCIT ProvidersPCIT FF41579</t>
  </si>
  <si>
    <t>All PCIT ProvidersPCIT FFDec-13</t>
  </si>
  <si>
    <t>All PCIT ProvidersPCIT FF41609</t>
  </si>
  <si>
    <t>All PCIT ProvidersPCIT FFJan-14</t>
  </si>
  <si>
    <t>All PCIT ProvidersPCIT FF41640</t>
  </si>
  <si>
    <t>All PCIT ProvidersPCIT FFFeb-14</t>
  </si>
  <si>
    <t>All PCIT ProvidersPCIT FF41671</t>
  </si>
  <si>
    <t>All PCIT ProvidersPCIT FFMar-14</t>
  </si>
  <si>
    <t>All PCIT ProvidersPCIT FF41699</t>
  </si>
  <si>
    <t>All PCIT ProvidersPCIT FFApr-14</t>
  </si>
  <si>
    <t>All PCIT ProvidersPCIT FF41730</t>
  </si>
  <si>
    <t>All PCIT ProvidersPCIT FFMay-14</t>
  </si>
  <si>
    <t>All PCIT ProvidersPCIT FF41760</t>
  </si>
  <si>
    <t>All PCIT ProvidersPCIT FFJun-14</t>
  </si>
  <si>
    <t>All PCIT ProvidersPCIT FF41791</t>
  </si>
  <si>
    <t>All PCIT ProvidersPCIT FFJul-14</t>
  </si>
  <si>
    <t>All PCIT ProvidersPCIT FF41821</t>
  </si>
  <si>
    <t>All PCIT ProvidersPCIT FFAug-14</t>
  </si>
  <si>
    <t>All PCIT ProvidersPCIT FF41852</t>
  </si>
  <si>
    <t>All PCIT ProvidersPCIT FFSep-14</t>
  </si>
  <si>
    <t>All PCIT ProvidersPCIT FF41883</t>
  </si>
  <si>
    <t>All PCIT ProvidersPCIT FFOct-14</t>
  </si>
  <si>
    <t>All PCIT ProvidersPCIT FF41913</t>
  </si>
  <si>
    <t>All PCIT ProvidersPCIT FFNov-14</t>
  </si>
  <si>
    <t>All PCIT ProvidersPCIT FF41944</t>
  </si>
  <si>
    <t>All PCIT ProvidersPCIT FFDec-14</t>
  </si>
  <si>
    <t>All PCIT ProvidersPCIT FF41974</t>
  </si>
  <si>
    <t>All PCIT ProvidersPCIT FFJan-15</t>
  </si>
  <si>
    <t>All PCIT ProvidersPCIT FF42005</t>
  </si>
  <si>
    <t>All PCIT ProvidersPCIT FFFeb-15</t>
  </si>
  <si>
    <t>All PCIT ProvidersPCIT FF42036</t>
  </si>
  <si>
    <t>All PCIT ProvidersPCIT FFMar-15</t>
  </si>
  <si>
    <t>All PCIT ProvidersPCIT FF42064</t>
  </si>
  <si>
    <t>All PCIT ProvidersPCIT FFApr-15</t>
  </si>
  <si>
    <t>All PCIT ProvidersPCIT FF42095</t>
  </si>
  <si>
    <t>All PCIT ProvidersPCIT FFMay-15</t>
  </si>
  <si>
    <t>All PCIT ProvidersPCIT FF42125</t>
  </si>
  <si>
    <t>All PCIT ProvidersPCIT FFJun-15</t>
  </si>
  <si>
    <t>All PCIT ProvidersPCIT FF42156</t>
  </si>
  <si>
    <t>All PCIT ProvidersPCIT FFJul-15</t>
  </si>
  <si>
    <t>All PCIT ProvidersPCIT FF42186</t>
  </si>
  <si>
    <t>All PCIT ProvidersPCIT FFAug-15</t>
  </si>
  <si>
    <t>All PCIT ProvidersPCIT FF42217</t>
  </si>
  <si>
    <t>All PCIT ProvidersPCIT FFSep-15</t>
  </si>
  <si>
    <t>All PCIT ProvidersPCIT FF42248</t>
  </si>
  <si>
    <t>All PCIT ProvidersPCIT FFOct-15</t>
  </si>
  <si>
    <t>All PCIT ProvidersPCIT FF42278</t>
  </si>
  <si>
    <t>All PCIT ProvidersPCIT FFNov-15</t>
  </si>
  <si>
    <t>All PCIT ProvidersPCIT FF42309</t>
  </si>
  <si>
    <t>All PCIT ProvidersPCIT FFDec-15</t>
  </si>
  <si>
    <t>All PCIT ProvidersPCIT FF42339</t>
  </si>
  <si>
    <t>All PCIT ProvidersPCIT FFJan-16</t>
  </si>
  <si>
    <t>All PCIT ProvidersPCIT FF42370</t>
  </si>
  <si>
    <t>All PCIT ProvidersPCIT FFFeb-16</t>
  </si>
  <si>
    <t>All PCIT ProvidersPCIT FF42401</t>
  </si>
  <si>
    <t>All PCIT ProvidersPCIT FFMar-16</t>
  </si>
  <si>
    <t>All PCIT ProvidersPCIT FF42430</t>
  </si>
  <si>
    <t>All PCIT ProvidersPCIT FFApr-16</t>
  </si>
  <si>
    <t>All PCIT ProvidersPCIT FF42461</t>
  </si>
  <si>
    <t>All PCIT ProvidersPCIT FFMay-16</t>
  </si>
  <si>
    <t>All PCIT ProvidersPCIT FF42491</t>
  </si>
  <si>
    <t>All PCIT ProvidersPCIT FFJun-16</t>
  </si>
  <si>
    <t>All PCIT ProvidersPCIT FF42522</t>
  </si>
  <si>
    <t>All PCIT ProvidersPCIT FFJul-16</t>
  </si>
  <si>
    <t>All PCIT ProvidersPCIT FF42552</t>
  </si>
  <si>
    <t>All PCIT ProvidersPCIT FFAug-16</t>
  </si>
  <si>
    <t>All PCIT ProvidersPCIT FF42583</t>
  </si>
  <si>
    <t>All PCIT ProvidersPCIT FFSep-16</t>
  </si>
  <si>
    <t>All PCIT ProvidersPCIT FF42614</t>
  </si>
  <si>
    <t>All PCIT ProvidersPCIT FFOct-16</t>
  </si>
  <si>
    <t>All PCIT ProvidersPCIT FF42644</t>
  </si>
  <si>
    <t>All PCIT ProvidersPCIT FFNov-16</t>
  </si>
  <si>
    <t>All PCIT ProvidersPCIT FF42675</t>
  </si>
  <si>
    <t>All PCIT ProvidersPCIT FFDec-16</t>
  </si>
  <si>
    <t>All PCIT ProvidersPCIT FF42705</t>
  </si>
  <si>
    <t>All PCIT ProvidersPCIT FFJan-17</t>
  </si>
  <si>
    <t>All PCIT ProvidersPCIT FF42736</t>
  </si>
  <si>
    <t>All PCIT ProvidersPCIT FFFeb-17</t>
  </si>
  <si>
    <t>All PCIT ProvidersPCIT FF42767</t>
  </si>
  <si>
    <t>All PCIT ProvidersPCIT FFMar-17</t>
  </si>
  <si>
    <t>All PCIT ProvidersPCIT FF42795</t>
  </si>
  <si>
    <t>All PCIT ProvidersPCIT FFApr-17</t>
  </si>
  <si>
    <t>All PCIT ProvidersPCIT FF42826</t>
  </si>
  <si>
    <t>All PCIT ProvidersPCIT FFMay-17</t>
  </si>
  <si>
    <t>All PCIT ProvidersPCIT FF42856</t>
  </si>
  <si>
    <t>All PCIT ProvidersPCIT FFJun-17</t>
  </si>
  <si>
    <t>All PCIT ProvidersPCIT FF42887</t>
  </si>
  <si>
    <t>All PCIT ProvidersPCIT FFJul-17</t>
  </si>
  <si>
    <t>All PCIT ProvidersPCIT FF42917</t>
  </si>
  <si>
    <t>All PCIT ProvidersPCIT FFAug-17</t>
  </si>
  <si>
    <t>All PCIT ProvidersPCIT FF42948</t>
  </si>
  <si>
    <t>All PCIT ProvidersPCIT FFSep-17</t>
  </si>
  <si>
    <t>All PCIT ProvidersPCIT FF42979</t>
  </si>
  <si>
    <t>All PCIT ProvidersPCIT FFOct-17</t>
  </si>
  <si>
    <t>All PCIT ProvidersPCIT FF43009</t>
  </si>
  <si>
    <t>All PCIT ProvidersPCIT FFNov-17</t>
  </si>
  <si>
    <t>All PCIT ProvidersPCIT FF43040</t>
  </si>
  <si>
    <t>All PCIT ProvidersPCIT FFDec-17</t>
  </si>
  <si>
    <t>All PCIT ProvidersPCIT FF43070</t>
  </si>
  <si>
    <t>All PCIT ProvidersPCIT FFJan-18</t>
  </si>
  <si>
    <t>All PCIT ProvidersPCIT FF43101</t>
  </si>
  <si>
    <t>All PCIT ProvidersPCIT FFFeb-18</t>
  </si>
  <si>
    <t>All PCIT ProvidersPCIT FF43132</t>
  </si>
  <si>
    <t>All PCIT ProvidersPCIT FFMar-18</t>
  </si>
  <si>
    <t>All PCIT ProvidersPCIT FF43160</t>
  </si>
  <si>
    <t>All PCIT ProvidersPCIT FFApr-18</t>
  </si>
  <si>
    <t>All PCIT ProvidersPCIT FF43191</t>
  </si>
  <si>
    <t>All PCIT ProvidersPCIT FFMay-18</t>
  </si>
  <si>
    <t>All PCIT ProvidersPCIT FF43221</t>
  </si>
  <si>
    <t>All PCIT ProvidersPCIT FFJun-18</t>
  </si>
  <si>
    <t>All PCIT ProvidersPCIT FF43252</t>
  </si>
  <si>
    <t>All PCIT ProvidersPCIT FFJul-18</t>
  </si>
  <si>
    <t>All PCIT ProvidersPCIT FF43282</t>
  </si>
  <si>
    <t>All PCIT ProvidersPCIT FFAug-18</t>
  </si>
  <si>
    <t>All PCIT ProvidersPCIT FF43313</t>
  </si>
  <si>
    <t>All PCIT ProvidersPCIT FFSep-18</t>
  </si>
  <si>
    <t>All PCIT ProvidersPCIT FF43344</t>
  </si>
  <si>
    <t>All PCIT ProvidersPCIT FFOct-18</t>
  </si>
  <si>
    <t>All PCIT ProvidersPCIT FF43374</t>
  </si>
  <si>
    <t>All PCIT ProvidersPCIT FFNov-18</t>
  </si>
  <si>
    <t>All PCIT ProvidersPCIT FF43405</t>
  </si>
  <si>
    <t>All PCIT ProvidersPCIT FFDec-18</t>
  </si>
  <si>
    <t>All PCIT ProvidersPCIT FF43435</t>
  </si>
  <si>
    <t>All PCIT ProvidersPCIT FFJan-19</t>
  </si>
  <si>
    <t>All PCIT ProvidersPCIT FF43466</t>
  </si>
  <si>
    <t>All PCIT ProvidersPCIT FFFeb-19</t>
  </si>
  <si>
    <t>All PCIT ProvidersPCIT FF43497</t>
  </si>
  <si>
    <t>All PCIT ProvidersPCIT FFMar-19</t>
  </si>
  <si>
    <t>All PCIT ProvidersPCIT FF43525</t>
  </si>
  <si>
    <t>All PCIT ProvidersPCIT FFApr-19</t>
  </si>
  <si>
    <t>All PCIT ProvidersPCIT FF43556</t>
  </si>
  <si>
    <t>All PCIT ProvidersPCIT FFMay-19</t>
  </si>
  <si>
    <t>All PCIT ProvidersPCIT FF43586</t>
  </si>
  <si>
    <t>All PCIT ProvidersPCIT FFJun-19</t>
  </si>
  <si>
    <t>All PCIT ProvidersPCIT FF43617</t>
  </si>
  <si>
    <t>All PCIT ProvidersPCIT FFJul-19</t>
  </si>
  <si>
    <t>All PCIT ProvidersPCIT FF43647</t>
  </si>
  <si>
    <t>All MST-PSB ProvidersMST-PSB FFApr-12</t>
  </si>
  <si>
    <t>All MST-PSB ProvidersMST-PSB FF41000</t>
  </si>
  <si>
    <t>All MST-PSB ProvidersMST-PSB FFJun-12</t>
  </si>
  <si>
    <t>All MST-PSB ProvidersMST-PSB FF41030</t>
  </si>
  <si>
    <t>All MST-PSB ProvidersMST-PSB FF41061</t>
  </si>
  <si>
    <t>All MST-PSB ProvidersMST-PSB FFJul-12</t>
  </si>
  <si>
    <t>All MST-PSB ProvidersMST-PSB FF41091</t>
  </si>
  <si>
    <t>All MST-PSB ProvidersMST-PSB FFAug-12</t>
  </si>
  <si>
    <t>All MST-PSB ProvidersMST-PSB FF41122</t>
  </si>
  <si>
    <t>All MST-PSB ProvidersMST-PSB FFSep-12</t>
  </si>
  <si>
    <t>All MST-PSB ProvidersMST-PSB FF41153</t>
  </si>
  <si>
    <t>All MST-PSB ProvidersMST-PSB FFOct-12</t>
  </si>
  <si>
    <t>All MST-PSB ProvidersMST-PSB FF41183</t>
  </si>
  <si>
    <t>All MST-PSB ProvidersMST-PSB FFNov-12</t>
  </si>
  <si>
    <t>All MST-PSB ProvidersMST-PSB FF41214</t>
  </si>
  <si>
    <t>All MST-PSB ProvidersMST-PSB FFDec-12</t>
  </si>
  <si>
    <t>All MST-PSB ProvidersMST-PSB FF41244</t>
  </si>
  <si>
    <t>All MST-PSB ProvidersMST-PSB FFJan-13</t>
  </si>
  <si>
    <t>All MST-PSB ProvidersMST-PSB FF41275</t>
  </si>
  <si>
    <t>All MST-PSB ProvidersMST-PSB FFFeb-13</t>
  </si>
  <si>
    <t>All MST-PSB ProvidersMST-PSB FF41306</t>
  </si>
  <si>
    <t>All MST-PSB ProvidersMST-PSB FFMar-13</t>
  </si>
  <si>
    <t>All MST-PSB ProvidersMST-PSB FF41334</t>
  </si>
  <si>
    <t>All MST-PSB ProvidersMST-PSB FFApr-13</t>
  </si>
  <si>
    <t>All MST-PSB ProvidersMST-PSB FF41365</t>
  </si>
  <si>
    <t>All MST-PSB ProvidersMST-PSB FFMay-13</t>
  </si>
  <si>
    <t>All MST-PSB ProvidersMST-PSB FF41395</t>
  </si>
  <si>
    <t>All MST-PSB ProvidersMST-PSB FFJun-13</t>
  </si>
  <si>
    <t>All MST-PSB ProvidersMST-PSB FF41426</t>
  </si>
  <si>
    <t>All MST-PSB ProvidersMST-PSB FFJul-13</t>
  </si>
  <si>
    <t>All MST-PSB ProvidersMST-PSB FF41456</t>
  </si>
  <si>
    <t>All MST-PSB ProvidersMST-PSB FFAug-13</t>
  </si>
  <si>
    <t>All MST-PSB ProvidersMST-PSB FF41487</t>
  </si>
  <si>
    <t>All MST-PSB ProvidersMST-PSB FFSep-13</t>
  </si>
  <si>
    <t>All MST-PSB ProvidersMST-PSB FF41518</t>
  </si>
  <si>
    <t>All MST-PSB ProvidersMST-PSB FFOct-13</t>
  </si>
  <si>
    <t>All MST-PSB ProvidersMST-PSB FF41548</t>
  </si>
  <si>
    <t>All MST-PSB ProvidersMST-PSB FFNov-13</t>
  </si>
  <si>
    <t>All MST-PSB ProvidersMST-PSB FF41579</t>
  </si>
  <si>
    <t>All MST-PSB ProvidersMST-PSB FFDec-13</t>
  </si>
  <si>
    <t>All MST-PSB ProvidersMST-PSB FF41609</t>
  </si>
  <si>
    <t>All MST-PSB ProvidersMST-PSB FFJan-14</t>
  </si>
  <si>
    <t>All MST-PSB ProvidersMST-PSB FF41640</t>
  </si>
  <si>
    <t>All MST-PSB ProvidersMST-PSB FFFeb-14</t>
  </si>
  <si>
    <t>All MST-PSB ProvidersMST-PSB FF41671</t>
  </si>
  <si>
    <t>All MST-PSB ProvidersMST-PSB FFMar-14</t>
  </si>
  <si>
    <t>All MST-PSB ProvidersMST-PSB FF41699</t>
  </si>
  <si>
    <t>All MST-PSB ProvidersMST-PSB FFApr-14</t>
  </si>
  <si>
    <t>All MST-PSB ProvidersMST-PSB FF41730</t>
  </si>
  <si>
    <t>All MST-PSB ProvidersMST-PSB FFMay-14</t>
  </si>
  <si>
    <t>All MST-PSB ProvidersMST-PSB FF41760</t>
  </si>
  <si>
    <t>All MST-PSB ProvidersMST-PSB FFJun-14</t>
  </si>
  <si>
    <t>All MST-PSB ProvidersMST-PSB FF41791</t>
  </si>
  <si>
    <t>All MST-PSB ProvidersMST-PSB FFJul-14</t>
  </si>
  <si>
    <t>All MST-PSB ProvidersMST-PSB FF41821</t>
  </si>
  <si>
    <t>All MST-PSB ProvidersMST-PSB FFAug-14</t>
  </si>
  <si>
    <t>All MST-PSB ProvidersMST-PSB FF41852</t>
  </si>
  <si>
    <t>All MST-PSB ProvidersMST-PSB FFSep-14</t>
  </si>
  <si>
    <t>All MST-PSB ProvidersMST-PSB FF41883</t>
  </si>
  <si>
    <t>All MST-PSB ProvidersMST-PSB FFOct-14</t>
  </si>
  <si>
    <t>All MST-PSB ProvidersMST-PSB FF41913</t>
  </si>
  <si>
    <t>All MST-PSB ProvidersMST-PSB FFNov-14</t>
  </si>
  <si>
    <t>All MST-PSB ProvidersMST-PSB FF41944</t>
  </si>
  <si>
    <t>All MST-PSB ProvidersMST-PSB FFDec-14</t>
  </si>
  <si>
    <t>All MST-PSB ProvidersMST-PSB FF41974</t>
  </si>
  <si>
    <t>All MST-PSB ProvidersMST-PSB FFJan-15</t>
  </si>
  <si>
    <t>All MST-PSB ProvidersMST-PSB FF42005</t>
  </si>
  <si>
    <t>All MST-PSB ProvidersMST-PSB FFFeb-15</t>
  </si>
  <si>
    <t>All MST-PSB ProvidersMST-PSB FF42036</t>
  </si>
  <si>
    <t>All MST-PSB ProvidersMST-PSB FFMar-15</t>
  </si>
  <si>
    <t>All MST-PSB ProvidersMST-PSB FF42064</t>
  </si>
  <si>
    <t>All MST-PSB ProvidersMST-PSB FFApr-15</t>
  </si>
  <si>
    <t>All MST-PSB ProvidersMST-PSB FF42095</t>
  </si>
  <si>
    <t>All MST-PSB ProvidersMST-PSB FFMay-15</t>
  </si>
  <si>
    <t>All MST-PSB ProvidersMST-PSB FF42125</t>
  </si>
  <si>
    <t>All MST-PSB ProvidersMST-PSB FFJun-15</t>
  </si>
  <si>
    <t>All MST-PSB ProvidersMST-PSB FF42156</t>
  </si>
  <si>
    <t>All MST-PSB ProvidersMST-PSB FFJul-15</t>
  </si>
  <si>
    <t>All MST-PSB ProvidersMST-PSB FF42186</t>
  </si>
  <si>
    <t>All MST-PSB ProvidersMST-PSB FFAug-15</t>
  </si>
  <si>
    <t>All MST-PSB ProvidersMST-PSB FF42217</t>
  </si>
  <si>
    <t>All MST-PSB ProvidersMST-PSB FFSep-15</t>
  </si>
  <si>
    <t>All MST-PSB ProvidersMST-PSB FF42248</t>
  </si>
  <si>
    <t>All MST-PSB ProvidersMST-PSB FFOct-15</t>
  </si>
  <si>
    <t>All MST-PSB ProvidersMST-PSB FF42278</t>
  </si>
  <si>
    <t>All MST-PSB ProvidersMST-PSB FFNov-15</t>
  </si>
  <si>
    <t>All MST-PSB ProvidersMST-PSB FF42309</t>
  </si>
  <si>
    <t>All MST-PSB ProvidersMST-PSB FFDec-15</t>
  </si>
  <si>
    <t>All MST-PSB ProvidersMST-PSB FF42339</t>
  </si>
  <si>
    <t>All MST-PSB ProvidersMST-PSB FFJan-16</t>
  </si>
  <si>
    <t>All MST-PSB ProvidersMST-PSB FF42370</t>
  </si>
  <si>
    <t>All MST-PSB ProvidersMST-PSB FFFeb-16</t>
  </si>
  <si>
    <t>All MST-PSB ProvidersMST-PSB FF42401</t>
  </si>
  <si>
    <t>All MST-PSB ProvidersMST-PSB FFMar-16</t>
  </si>
  <si>
    <t>All MST-PSB ProvidersMST-PSB FF42430</t>
  </si>
  <si>
    <t>All MST-PSB ProvidersMST-PSB FFApr-16</t>
  </si>
  <si>
    <t>All MST-PSB ProvidersMST-PSB FF42461</t>
  </si>
  <si>
    <t>All MST-PSB ProvidersMST-PSB FFMay-16</t>
  </si>
  <si>
    <t>All MST-PSB ProvidersMST-PSB FF42491</t>
  </si>
  <si>
    <t>All MST-PSB ProvidersMST-PSB FFJun-16</t>
  </si>
  <si>
    <t>All MST-PSB ProvidersMST-PSB FF42522</t>
  </si>
  <si>
    <t>All MST-PSB ProvidersMST-PSB FFJul-16</t>
  </si>
  <si>
    <t>All MST-PSB ProvidersMST-PSB FF42552</t>
  </si>
  <si>
    <t>All MST-PSB ProvidersMST-PSB FFAug-16</t>
  </si>
  <si>
    <t>All MST-PSB ProvidersMST-PSB FF42583</t>
  </si>
  <si>
    <t>All MST-PSB ProvidersMST-PSB FFSep-16</t>
  </si>
  <si>
    <t>All MST-PSB ProvidersMST-PSB FF42614</t>
  </si>
  <si>
    <t>All MST-PSB ProvidersMST-PSB FFOct-16</t>
  </si>
  <si>
    <t>All MST-PSB ProvidersMST-PSB FF42644</t>
  </si>
  <si>
    <t>All MST-PSB ProvidersMST-PSB FFNov-16</t>
  </si>
  <si>
    <t>All MST-PSB ProvidersMST-PSB FF42675</t>
  </si>
  <si>
    <t>All MST-PSB ProvidersMST-PSB FFDec-16</t>
  </si>
  <si>
    <t>All MST-PSB ProvidersMST-PSB FF42705</t>
  </si>
  <si>
    <t>All MST-PSB ProvidersMST-PSB FFJan-17</t>
  </si>
  <si>
    <t>All MST-PSB ProvidersMST-PSB FF42736</t>
  </si>
  <si>
    <t>All MST-PSB ProvidersMST-PSB FFFeb-17</t>
  </si>
  <si>
    <t>All MST-PSB ProvidersMST-PSB FF42767</t>
  </si>
  <si>
    <t>All MST-PSB ProvidersMST-PSB FFMar-17</t>
  </si>
  <si>
    <t>All MST-PSB ProvidersMST-PSB FF42795</t>
  </si>
  <si>
    <t>All MST-PSB ProvidersMST-PSB FFApr-17</t>
  </si>
  <si>
    <t>All MST-PSB ProvidersMST-PSB FF42826</t>
  </si>
  <si>
    <t>All MST-PSB ProvidersMST-PSB FFMay-17</t>
  </si>
  <si>
    <t>All MST-PSB ProvidersMST-PSB FF42856</t>
  </si>
  <si>
    <t>All MST-PSB ProvidersMST-PSB FFJun-17</t>
  </si>
  <si>
    <t>All MST-PSB ProvidersMST-PSB FF42887</t>
  </si>
  <si>
    <t>All MST-PSB ProvidersMST-PSB FFJul-17</t>
  </si>
  <si>
    <t>All MST-PSB ProvidersMST-PSB FF42917</t>
  </si>
  <si>
    <t>All MST-PSB ProvidersMST-PSB FFAug-17</t>
  </si>
  <si>
    <t>All MST-PSB ProvidersMST-PSB FF42948</t>
  </si>
  <si>
    <t>All MST-PSB ProvidersMST-PSB FFSep-17</t>
  </si>
  <si>
    <t>All MST-PSB ProvidersMST-PSB FF42979</t>
  </si>
  <si>
    <t>All MST-PSB ProvidersMST-PSB FFOct-17</t>
  </si>
  <si>
    <t>All MST-PSB ProvidersMST-PSB FF43009</t>
  </si>
  <si>
    <t>All MST-PSB ProvidersMST-PSB FFNov-17</t>
  </si>
  <si>
    <t>All MST-PSB ProvidersMST-PSB FF43040</t>
  </si>
  <si>
    <t>All MST-PSB ProvidersMST-PSB FFDec-17</t>
  </si>
  <si>
    <t>All MST-PSB ProvidersMST-PSB FF43070</t>
  </si>
  <si>
    <t>All MST-PSB ProvidersMST-PSB FFJan-18</t>
  </si>
  <si>
    <t>All MST-PSB ProvidersMST-PSB FF43101</t>
  </si>
  <si>
    <t>All MST-PSB ProvidersMST-PSB FFFeb-18</t>
  </si>
  <si>
    <t>All MST-PSB ProvidersMST-PSB FF43132</t>
  </si>
  <si>
    <t>All MST-PSB ProvidersMST-PSB FFMar-18</t>
  </si>
  <si>
    <t>All MST-PSB ProvidersMST-PSB FF43160</t>
  </si>
  <si>
    <t>All MST-PSB ProvidersMST-PSB FFApr-18</t>
  </si>
  <si>
    <t>All MST-PSB ProvidersMST-PSB FF43191</t>
  </si>
  <si>
    <t>All MST-PSB ProvidersMST-PSB FFMay-18</t>
  </si>
  <si>
    <t>All MST-PSB ProvidersMST-PSB FF43221</t>
  </si>
  <si>
    <t>All MST-PSB ProvidersMST-PSB FFJun-18</t>
  </si>
  <si>
    <t>All MST-PSB ProvidersMST-PSB FF43252</t>
  </si>
  <si>
    <t>All MST-PSB ProvidersMST-PSB FFJul-18</t>
  </si>
  <si>
    <t>All MST-PSB ProvidersMST-PSB FF43282</t>
  </si>
  <si>
    <t>All MST-PSB ProvidersMST-PSB FFAug-18</t>
  </si>
  <si>
    <t>All MST-PSB ProvidersMST-PSB FF43313</t>
  </si>
  <si>
    <t>All MST-PSB ProvidersMST-PSB FFSep-18</t>
  </si>
  <si>
    <t>All MST-PSB ProvidersMST-PSB FF43344</t>
  </si>
  <si>
    <t>All MST-PSB ProvidersMST-PSB FFOct-18</t>
  </si>
  <si>
    <t>All MST-PSB ProvidersMST-PSB FF43374</t>
  </si>
  <si>
    <t>All MST-PSB ProvidersMST-PSB FFNov-18</t>
  </si>
  <si>
    <t>All MST-PSB ProvidersMST-PSB FF43405</t>
  </si>
  <si>
    <t>All MST-PSB ProvidersMST-PSB FFDec-18</t>
  </si>
  <si>
    <t>All MST-PSB ProvidersMST-PSB FF43435</t>
  </si>
  <si>
    <t>All MST-PSB ProvidersMST-PSB FFJan-19</t>
  </si>
  <si>
    <t>All MST-PSB ProvidersMST-PSB FF43466</t>
  </si>
  <si>
    <t>All MST-PSB ProvidersMST-PSB FFFeb-19</t>
  </si>
  <si>
    <t>All MST-PSB ProvidersMST-PSB FF43497</t>
  </si>
  <si>
    <t>All MST-PSB ProvidersMST-PSB FFMar-19</t>
  </si>
  <si>
    <t>All MST-PSB ProvidersMST-PSB FF43525</t>
  </si>
  <si>
    <t>All MST-PSB ProvidersMST-PSB FFApr-19</t>
  </si>
  <si>
    <t>All MST-PSB ProvidersMST-PSB FF43556</t>
  </si>
  <si>
    <t>All MST-PSB ProvidersMST-PSB FFMay-19</t>
  </si>
  <si>
    <t>All MST-PSB ProvidersMST-PSB FF43586</t>
  </si>
  <si>
    <t>All MST-PSB ProvidersMST-PSB FFJun-19</t>
  </si>
  <si>
    <t>All MST-PSB ProvidersMST-PSB FF43617</t>
  </si>
  <si>
    <t>All MST-PSB ProvidersMST-PSB FFJul-19</t>
  </si>
  <si>
    <t>All MST-PSB ProvidersMST-PSB FF43647</t>
  </si>
  <si>
    <t>All MST ProvidersMST FFJun-12</t>
  </si>
  <si>
    <t>All MST ProvidersMST FF41030</t>
  </si>
  <si>
    <t>All MST ProvidersMST FF41061</t>
  </si>
  <si>
    <t>All MST ProvidersMST FFJul-12</t>
  </si>
  <si>
    <t>All MST ProvidersMST FF41091</t>
  </si>
  <si>
    <t>All MST ProvidersMST FFAug-12</t>
  </si>
  <si>
    <t>All MST ProvidersMST FF41122</t>
  </si>
  <si>
    <t>All MST ProvidersMST FFSep-12</t>
  </si>
  <si>
    <t>All MST ProvidersMST FF41153</t>
  </si>
  <si>
    <t>All MST ProvidersMST FFOct-12</t>
  </si>
  <si>
    <t>All MST ProvidersMST FF41183</t>
  </si>
  <si>
    <t>All MST ProvidersMST FFNov-12</t>
  </si>
  <si>
    <t>All MST ProvidersMST FF41214</t>
  </si>
  <si>
    <t>All MST ProvidersMST FFDec-12</t>
  </si>
  <si>
    <t>All MST ProvidersMST FF41244</t>
  </si>
  <si>
    <t>All MST ProvidersMST FFJan-13</t>
  </si>
  <si>
    <t>All MST ProvidersMST FF41275</t>
  </si>
  <si>
    <t>All MST ProvidersMST FFFeb-13</t>
  </si>
  <si>
    <t>All MST ProvidersMST FF41306</t>
  </si>
  <si>
    <t>All MST ProvidersMST FFMar-13</t>
  </si>
  <si>
    <t>All MST ProvidersMST FF41334</t>
  </si>
  <si>
    <t>All MST ProvidersMST FFApr-13</t>
  </si>
  <si>
    <t>All MST ProvidersMST FF41365</t>
  </si>
  <si>
    <t>All MST ProvidersMST FFMay-13</t>
  </si>
  <si>
    <t>All MST ProvidersMST FF41395</t>
  </si>
  <si>
    <t>All MST ProvidersMST FFJun-13</t>
  </si>
  <si>
    <t>All MST ProvidersMST FF41426</t>
  </si>
  <si>
    <t>All MST ProvidersMST FFJul-13</t>
  </si>
  <si>
    <t>All MST ProvidersMST FF41456</t>
  </si>
  <si>
    <t>All MST ProvidersMST FFAug-13</t>
  </si>
  <si>
    <t>All MST ProvidersMST FF41487</t>
  </si>
  <si>
    <t>All MST ProvidersMST FFSep-13</t>
  </si>
  <si>
    <t>All MST ProvidersMST FF41518</t>
  </si>
  <si>
    <t>All MST ProvidersMST FFOct-13</t>
  </si>
  <si>
    <t>All MST ProvidersMST FF41548</t>
  </si>
  <si>
    <t>All MST ProvidersMST FFNov-13</t>
  </si>
  <si>
    <t>All MST ProvidersMST FF41579</t>
  </si>
  <si>
    <t>All MST ProvidersMST FFDec-13</t>
  </si>
  <si>
    <t>All MST ProvidersMST FF41609</t>
  </si>
  <si>
    <t>All MST ProvidersMST FFJan-14</t>
  </si>
  <si>
    <t>All MST ProvidersMST FF41640</t>
  </si>
  <si>
    <t>All MST ProvidersMST FFFeb-14</t>
  </si>
  <si>
    <t>All MST ProvidersMST FF41671</t>
  </si>
  <si>
    <t>All MST ProvidersMST FFMar-14</t>
  </si>
  <si>
    <t>All MST ProvidersMST FF41699</t>
  </si>
  <si>
    <t>All MST ProvidersMST FFApr-14</t>
  </si>
  <si>
    <t>All MST ProvidersMST FF41730</t>
  </si>
  <si>
    <t>All MST ProvidersMST FFMay-14</t>
  </si>
  <si>
    <t>All MST ProvidersMST FF41760</t>
  </si>
  <si>
    <t>All MST ProvidersMST FFJun-14</t>
  </si>
  <si>
    <t>All MST ProvidersMST FF41791</t>
  </si>
  <si>
    <t>All MST ProvidersMST FFJul-14</t>
  </si>
  <si>
    <t>All MST ProvidersMST FF41821</t>
  </si>
  <si>
    <t>All MST ProvidersMST FFAug-14</t>
  </si>
  <si>
    <t>All MST ProvidersMST FF41852</t>
  </si>
  <si>
    <t>All MST ProvidersMST FFSep-14</t>
  </si>
  <si>
    <t>All MST ProvidersMST FF41883</t>
  </si>
  <si>
    <t>All MST ProvidersMST FFOct-14</t>
  </si>
  <si>
    <t>All MST ProvidersMST FF41913</t>
  </si>
  <si>
    <t>All MST ProvidersMST FFNov-14</t>
  </si>
  <si>
    <t>All MST ProvidersMST FF41944</t>
  </si>
  <si>
    <t>All MST ProvidersMST FFDec-14</t>
  </si>
  <si>
    <t>All MST ProvidersMST FF41974</t>
  </si>
  <si>
    <t>All MST ProvidersMST FFJan-15</t>
  </si>
  <si>
    <t>All MST ProvidersMST FF42005</t>
  </si>
  <si>
    <t>All MST ProvidersMST FFFeb-15</t>
  </si>
  <si>
    <t>All MST ProvidersMST FF42036</t>
  </si>
  <si>
    <t>All MST ProvidersMST FFMar-15</t>
  </si>
  <si>
    <t>All MST ProvidersMST FF42064</t>
  </si>
  <si>
    <t>All MST ProvidersMST FFApr-15</t>
  </si>
  <si>
    <t>All MST ProvidersMST FF42095</t>
  </si>
  <si>
    <t>All MST ProvidersMST FFMay-15</t>
  </si>
  <si>
    <t>All MST ProvidersMST FF42125</t>
  </si>
  <si>
    <t>All MST ProvidersMST FFJun-15</t>
  </si>
  <si>
    <t>All MST ProvidersMST FF42156</t>
  </si>
  <si>
    <t>All MST ProvidersMST FFJul-15</t>
  </si>
  <si>
    <t>All MST ProvidersMST FF42186</t>
  </si>
  <si>
    <t>All MST ProvidersMST FFAug-15</t>
  </si>
  <si>
    <t>All MST ProvidersMST FF42217</t>
  </si>
  <si>
    <t>All MST ProvidersMST FFSep-15</t>
  </si>
  <si>
    <t>All MST ProvidersMST FF42248</t>
  </si>
  <si>
    <t>All MST ProvidersMST FFOct-15</t>
  </si>
  <si>
    <t>All MST ProvidersMST FF42278</t>
  </si>
  <si>
    <t>All MST ProvidersMST FFNov-15</t>
  </si>
  <si>
    <t>All MST ProvidersMST FF42309</t>
  </si>
  <si>
    <t>All MST ProvidersMST FFDec-15</t>
  </si>
  <si>
    <t>All MST ProvidersMST FF42339</t>
  </si>
  <si>
    <t>All MST ProvidersMST FFJan-16</t>
  </si>
  <si>
    <t>All MST ProvidersMST FF42370</t>
  </si>
  <si>
    <t>All MST ProvidersMST FFFeb-16</t>
  </si>
  <si>
    <t>All MST ProvidersMST FF42401</t>
  </si>
  <si>
    <t>All MST ProvidersMST FFMar-16</t>
  </si>
  <si>
    <t>All MST ProvidersMST FF42430</t>
  </si>
  <si>
    <t>All MST ProvidersMST FFApr-16</t>
  </si>
  <si>
    <t>All MST ProvidersMST FF42461</t>
  </si>
  <si>
    <t>All MST ProvidersMST FFMay-16</t>
  </si>
  <si>
    <t>All MST ProvidersMST FF42491</t>
  </si>
  <si>
    <t>All MST ProvidersMST FFJun-16</t>
  </si>
  <si>
    <t>All MST ProvidersMST FF42522</t>
  </si>
  <si>
    <t>All MST ProvidersMST FFJul-16</t>
  </si>
  <si>
    <t>All MST ProvidersMST FF42552</t>
  </si>
  <si>
    <t>All MST ProvidersMST FFAug-16</t>
  </si>
  <si>
    <t>All MST ProvidersMST FF42583</t>
  </si>
  <si>
    <t>All MST ProvidersMST FFSep-16</t>
  </si>
  <si>
    <t>All MST ProvidersMST FF42614</t>
  </si>
  <si>
    <t>All MST ProvidersMST FFOct-16</t>
  </si>
  <si>
    <t>All MST ProvidersMST FF42644</t>
  </si>
  <si>
    <t>All MST ProvidersMST FFNov-16</t>
  </si>
  <si>
    <t>All MST ProvidersMST FF42675</t>
  </si>
  <si>
    <t>All MST ProvidersMST FFDec-16</t>
  </si>
  <si>
    <t>All MST ProvidersMST FF42705</t>
  </si>
  <si>
    <t>All MST ProvidersMST FFJan-17</t>
  </si>
  <si>
    <t>All MST ProvidersMST FF42736</t>
  </si>
  <si>
    <t>All MST ProvidersMST FFFeb-17</t>
  </si>
  <si>
    <t>All MST ProvidersMST FF42767</t>
  </si>
  <si>
    <t>All MST ProvidersMST FFMar-17</t>
  </si>
  <si>
    <t>All MST ProvidersMST FF42795</t>
  </si>
  <si>
    <t>All MST ProvidersMST FFApr-17</t>
  </si>
  <si>
    <t>All MST ProvidersMST FF42826</t>
  </si>
  <si>
    <t>All MST ProvidersMST FFMay-17</t>
  </si>
  <si>
    <t>All MST ProvidersMST FF42856</t>
  </si>
  <si>
    <t>All MST ProvidersMST FFJun-17</t>
  </si>
  <si>
    <t>All MST ProvidersMST FF42887</t>
  </si>
  <si>
    <t>All MST ProvidersMST FFJul-17</t>
  </si>
  <si>
    <t>All MST ProvidersMST FF42917</t>
  </si>
  <si>
    <t>All MST ProvidersMST FFAug-17</t>
  </si>
  <si>
    <t>All MST ProvidersMST FF42948</t>
  </si>
  <si>
    <t>All MST ProvidersMST FFSep-17</t>
  </si>
  <si>
    <t>All MST ProvidersMST FF42979</t>
  </si>
  <si>
    <t>All MST ProvidersMST FFOct-17</t>
  </si>
  <si>
    <t>All MST ProvidersMST FF43009</t>
  </si>
  <si>
    <t>All MST ProvidersMST FFNov-17</t>
  </si>
  <si>
    <t>All MST ProvidersMST FF43040</t>
  </si>
  <si>
    <t>All MST ProvidersMST FFDec-17</t>
  </si>
  <si>
    <t>All MST ProvidersMST FF43070</t>
  </si>
  <si>
    <t>All MST ProvidersMST FFJan-18</t>
  </si>
  <si>
    <t>All MST ProvidersMST FF43101</t>
  </si>
  <si>
    <t>All MST ProvidersMST FFFeb-18</t>
  </si>
  <si>
    <t>All MST ProvidersMST FF43132</t>
  </si>
  <si>
    <t>All MST ProvidersMST FFMar-18</t>
  </si>
  <si>
    <t>All MST ProvidersMST FF43160</t>
  </si>
  <si>
    <t>All MST ProvidersMST FFApr-18</t>
  </si>
  <si>
    <t>All MST ProvidersMST FF43191</t>
  </si>
  <si>
    <t>All MST ProvidersMST FFMay-18</t>
  </si>
  <si>
    <t>All MST ProvidersMST FF43221</t>
  </si>
  <si>
    <t>All MST ProvidersMST FFJun-18</t>
  </si>
  <si>
    <t>All MST ProvidersMST FF43252</t>
  </si>
  <si>
    <t>All MST ProvidersMST FFJul-18</t>
  </si>
  <si>
    <t>All MST ProvidersMST FF43282</t>
  </si>
  <si>
    <t>All MST ProvidersMST FFAug-18</t>
  </si>
  <si>
    <t>All MST ProvidersMST FF43313</t>
  </si>
  <si>
    <t>All MST ProvidersMST FFSep-18</t>
  </si>
  <si>
    <t>All MST ProvidersMST FF43344</t>
  </si>
  <si>
    <t>All MST ProvidersMST FFOct-18</t>
  </si>
  <si>
    <t>All MST ProvidersMST FF43374</t>
  </si>
  <si>
    <t>All MST ProvidersMST FFNov-18</t>
  </si>
  <si>
    <t>All MST ProvidersMST FF43405</t>
  </si>
  <si>
    <t>All MST ProvidersMST FFDec-18</t>
  </si>
  <si>
    <t>All MST ProvidersMST FF43435</t>
  </si>
  <si>
    <t>All MST ProvidersMST FFJan-19</t>
  </si>
  <si>
    <t>All MST ProvidersMST FF43466</t>
  </si>
  <si>
    <t>All MST ProvidersMST FFFeb-19</t>
  </si>
  <si>
    <t>All MST ProvidersMST FF43497</t>
  </si>
  <si>
    <t>All MST ProvidersMST FFMar-19</t>
  </si>
  <si>
    <t>All MST ProvidersMST FF43525</t>
  </si>
  <si>
    <t>All MST ProvidersMST FFApr-19</t>
  </si>
  <si>
    <t>All MST ProvidersMST FF43556</t>
  </si>
  <si>
    <t>All MST ProvidersMST FFMay-19</t>
  </si>
  <si>
    <t>All MST ProvidersMST FF43586</t>
  </si>
  <si>
    <t>All MST ProvidersMST FFJun-19</t>
  </si>
  <si>
    <t>All MST ProvidersMST FF43617</t>
  </si>
  <si>
    <t>All MST ProvidersMST FFJul-19</t>
  </si>
  <si>
    <t>All MST ProvidersMST FF43647</t>
  </si>
  <si>
    <t>All FFT ProvidersFFT FFApr-12</t>
  </si>
  <si>
    <t>All FFT ProvidersFFT FF41000</t>
  </si>
  <si>
    <t>All FFT ProvidersFFT FFJun-12</t>
  </si>
  <si>
    <t>All FFT ProvidersFFT FF41030</t>
  </si>
  <si>
    <t>All FFT ProvidersFFT FF41061</t>
  </si>
  <si>
    <t>All FFT ProvidersFFT FFJul-12</t>
  </si>
  <si>
    <t>All FFT ProvidersFFT FF41091</t>
  </si>
  <si>
    <t>All FFT ProvidersFFT FFAug-12</t>
  </si>
  <si>
    <t>All FFT ProvidersFFT FF41122</t>
  </si>
  <si>
    <t>All FFT ProvidersFFT FFSep-12</t>
  </si>
  <si>
    <t>All FFT ProvidersFFT FF41153</t>
  </si>
  <si>
    <t>All FFT ProvidersFFT FFOct-12</t>
  </si>
  <si>
    <t>All FFT ProvidersFFT FF41183</t>
  </si>
  <si>
    <t>All FFT ProvidersFFT FFNov-12</t>
  </si>
  <si>
    <t>All FFT ProvidersFFT FF41214</t>
  </si>
  <si>
    <t>All FFT ProvidersFFT FFDec-12</t>
  </si>
  <si>
    <t>All FFT ProvidersFFT FF41244</t>
  </si>
  <si>
    <t>All FFT ProvidersFFT FFJan-13</t>
  </si>
  <si>
    <t>All FFT ProvidersFFT FF41275</t>
  </si>
  <si>
    <t>All FFT ProvidersFFT FFFeb-13</t>
  </si>
  <si>
    <t>All FFT ProvidersFFT FF41306</t>
  </si>
  <si>
    <t>All FFT ProvidersFFT FFMar-13</t>
  </si>
  <si>
    <t>All FFT ProvidersFFT FF41334</t>
  </si>
  <si>
    <t>All FFT ProvidersFFT FFApr-13</t>
  </si>
  <si>
    <t>All FFT ProvidersFFT FF41365</t>
  </si>
  <si>
    <t>All FFT ProvidersFFT FFMay-13</t>
  </si>
  <si>
    <t>All FFT ProvidersFFT FF41395</t>
  </si>
  <si>
    <t>All FFT ProvidersFFT FFJun-13</t>
  </si>
  <si>
    <t>All FFT ProvidersFFT FF41426</t>
  </si>
  <si>
    <t>All FFT ProvidersFFT FFJul-13</t>
  </si>
  <si>
    <t>All FFT ProvidersFFT FF41456</t>
  </si>
  <si>
    <t>All FFT ProvidersFFT FFAug-13</t>
  </si>
  <si>
    <t>All FFT ProvidersFFT FF41487</t>
  </si>
  <si>
    <t>All FFT ProvidersFFT FFSep-13</t>
  </si>
  <si>
    <t>All FFT ProvidersFFT FF41518</t>
  </si>
  <si>
    <t>All FFT ProvidersFFT FFOct-13</t>
  </si>
  <si>
    <t>All FFT ProvidersFFT FF41548</t>
  </si>
  <si>
    <t>All FFT ProvidersFFT FFNov-13</t>
  </si>
  <si>
    <t>All FFT ProvidersFFT FF41579</t>
  </si>
  <si>
    <t>All FFT ProvidersFFT FFDec-13</t>
  </si>
  <si>
    <t>All FFT ProvidersFFT FF41609</t>
  </si>
  <si>
    <t>All FFT ProvidersFFT FFJan-14</t>
  </si>
  <si>
    <t>All FFT ProvidersFFT FF41640</t>
  </si>
  <si>
    <t>All FFT ProvidersFFT FFFeb-14</t>
  </si>
  <si>
    <t>All FFT ProvidersFFT FF41671</t>
  </si>
  <si>
    <t>All FFT ProvidersFFT FFMar-14</t>
  </si>
  <si>
    <t>All FFT ProvidersFFT FF41699</t>
  </si>
  <si>
    <t>All FFT ProvidersFFT FFApr-14</t>
  </si>
  <si>
    <t>All FFT ProvidersFFT FF41730</t>
  </si>
  <si>
    <t>All FFT ProvidersFFT FFMay-14</t>
  </si>
  <si>
    <t>All FFT ProvidersFFT FF41760</t>
  </si>
  <si>
    <t>All FFT ProvidersFFT FFJun-14</t>
  </si>
  <si>
    <t>All FFT ProvidersFFT FF41791</t>
  </si>
  <si>
    <t>All FFT ProvidersFFT FFJul-14</t>
  </si>
  <si>
    <t>All FFT ProvidersFFT FF41821</t>
  </si>
  <si>
    <t>All FFT ProvidersFFT FFAug-14</t>
  </si>
  <si>
    <t>All FFT ProvidersFFT FF41852</t>
  </si>
  <si>
    <t>All FFT ProvidersFFT FFSep-14</t>
  </si>
  <si>
    <t>All FFT ProvidersFFT FF41883</t>
  </si>
  <si>
    <t>All FFT ProvidersFFT FFOct-14</t>
  </si>
  <si>
    <t>All FFT ProvidersFFT FF41913</t>
  </si>
  <si>
    <t>All FFT ProvidersFFT FFNov-14</t>
  </si>
  <si>
    <t>All FFT ProvidersFFT FF41944</t>
  </si>
  <si>
    <t>All FFT ProvidersFFT FFDec-14</t>
  </si>
  <si>
    <t>All FFT ProvidersFFT FF41974</t>
  </si>
  <si>
    <t>All FFT ProvidersFFT FFJan-15</t>
  </si>
  <si>
    <t>All FFT ProvidersFFT FF42005</t>
  </si>
  <si>
    <t>All FFT ProvidersFFT FFFeb-15</t>
  </si>
  <si>
    <t>All FFT ProvidersFFT FF42036</t>
  </si>
  <si>
    <t>All FFT ProvidersFFT FFMar-15</t>
  </si>
  <si>
    <t>All FFT ProvidersFFT FF42064</t>
  </si>
  <si>
    <t>All FFT ProvidersFFT FFApr-15</t>
  </si>
  <si>
    <t>All FFT ProvidersFFT FF42095</t>
  </si>
  <si>
    <t>All FFT ProvidersFFT FFMay-15</t>
  </si>
  <si>
    <t>All FFT ProvidersFFT FF42125</t>
  </si>
  <si>
    <t>All FFT ProvidersFFT FFJun-15</t>
  </si>
  <si>
    <t>All FFT ProvidersFFT FF42156</t>
  </si>
  <si>
    <t>All FFT ProvidersFFT FFJul-15</t>
  </si>
  <si>
    <t>All FFT ProvidersFFT FF42186</t>
  </si>
  <si>
    <t>All FFT ProvidersFFT FFAug-15</t>
  </si>
  <si>
    <t>All FFT ProvidersFFT FF42217</t>
  </si>
  <si>
    <t>All FFT ProvidersFFT FFSep-15</t>
  </si>
  <si>
    <t>All FFT ProvidersFFT FF42248</t>
  </si>
  <si>
    <t>All FFT ProvidersFFT FFOct-15</t>
  </si>
  <si>
    <t>All FFT ProvidersFFT FF42278</t>
  </si>
  <si>
    <t>All FFT ProvidersFFT FFNov-15</t>
  </si>
  <si>
    <t>All FFT ProvidersFFT FF42309</t>
  </si>
  <si>
    <t>All FFT ProvidersFFT FFDec-15</t>
  </si>
  <si>
    <t>All FFT ProvidersFFT FF42339</t>
  </si>
  <si>
    <t>All FFT ProvidersFFT FFJan-16</t>
  </si>
  <si>
    <t>All FFT ProvidersFFT FF42370</t>
  </si>
  <si>
    <t>All FFT ProvidersFFT FFFeb-16</t>
  </si>
  <si>
    <t>All FFT ProvidersFFT FF42401</t>
  </si>
  <si>
    <t>All FFT ProvidersFFT FFMar-16</t>
  </si>
  <si>
    <t>All FFT ProvidersFFT FF42430</t>
  </si>
  <si>
    <t>All FFT ProvidersFFT FFApr-16</t>
  </si>
  <si>
    <t>All FFT ProvidersFFT FF42461</t>
  </si>
  <si>
    <t>All FFT ProvidersFFT FFMay-16</t>
  </si>
  <si>
    <t>All FFT ProvidersFFT FF42491</t>
  </si>
  <si>
    <t>All FFT ProvidersFFT FFJun-16</t>
  </si>
  <si>
    <t>All FFT ProvidersFFT FF42522</t>
  </si>
  <si>
    <t>All FFT ProvidersFFT FFJul-16</t>
  </si>
  <si>
    <t>All FFT ProvidersFFT FF42552</t>
  </si>
  <si>
    <t>All FFT ProvidersFFT FFAug-16</t>
  </si>
  <si>
    <t>All FFT ProvidersFFT FF42583</t>
  </si>
  <si>
    <t>All FFT ProvidersFFT FFSep-16</t>
  </si>
  <si>
    <t>All FFT ProvidersFFT FF42614</t>
  </si>
  <si>
    <t>All FFT ProvidersFFT FFOct-16</t>
  </si>
  <si>
    <t>All FFT ProvidersFFT FF42644</t>
  </si>
  <si>
    <t>All FFT ProvidersFFT FFNov-16</t>
  </si>
  <si>
    <t>All FFT ProvidersFFT FF42675</t>
  </si>
  <si>
    <t>All FFT ProvidersFFT FFDec-16</t>
  </si>
  <si>
    <t>All FFT ProvidersFFT FF42705</t>
  </si>
  <si>
    <t>All FFT ProvidersFFT FFJan-17</t>
  </si>
  <si>
    <t>All FFT ProvidersFFT FF42736</t>
  </si>
  <si>
    <t>All FFT ProvidersFFT FFFeb-17</t>
  </si>
  <si>
    <t>All FFT ProvidersFFT FF42767</t>
  </si>
  <si>
    <t>All FFT ProvidersFFT FFMar-17</t>
  </si>
  <si>
    <t>All FFT ProvidersFFT FF42795</t>
  </si>
  <si>
    <t>All FFT ProvidersFFT FFApr-17</t>
  </si>
  <si>
    <t>All FFT ProvidersFFT FF42826</t>
  </si>
  <si>
    <t>All FFT ProvidersFFT FFMay-17</t>
  </si>
  <si>
    <t>All FFT ProvidersFFT FF42856</t>
  </si>
  <si>
    <t>All FFT ProvidersFFT FFJun-17</t>
  </si>
  <si>
    <t>All FFT ProvidersFFT FF42887</t>
  </si>
  <si>
    <t>All FFT ProvidersFFT FFJul-17</t>
  </si>
  <si>
    <t>All FFT ProvidersFFT FF42917</t>
  </si>
  <si>
    <t>All FFT ProvidersFFT FFAug-17</t>
  </si>
  <si>
    <t>All FFT ProvidersFFT FF42948</t>
  </si>
  <si>
    <t>All FFT ProvidersFFT FFSep-17</t>
  </si>
  <si>
    <t>All FFT ProvidersFFT FF42979</t>
  </si>
  <si>
    <t>All FFT ProvidersFFT FFOct-17</t>
  </si>
  <si>
    <t>All FFT ProvidersFFT FF43009</t>
  </si>
  <si>
    <t>All FFT ProvidersFFT FFNov-17</t>
  </si>
  <si>
    <t>All FFT ProvidersFFT FF43040</t>
  </si>
  <si>
    <t>All FFT ProvidersFFT FFDec-17</t>
  </si>
  <si>
    <t>All FFT ProvidersFFT FF43070</t>
  </si>
  <si>
    <t>All FFT ProvidersFFT FFJan-18</t>
  </si>
  <si>
    <t>All FFT ProvidersFFT FF43101</t>
  </si>
  <si>
    <t>All FFT ProvidersFFT FFFeb-18</t>
  </si>
  <si>
    <t>All FFT ProvidersFFT FF43132</t>
  </si>
  <si>
    <t>All FFT ProvidersFFT FFMar-18</t>
  </si>
  <si>
    <t>All FFT ProvidersFFT FF43160</t>
  </si>
  <si>
    <t>All FFT ProvidersFFT FFApr-18</t>
  </si>
  <si>
    <t>All FFT ProvidersFFT FF43191</t>
  </si>
  <si>
    <t>All FFT ProvidersFFT FFMay-18</t>
  </si>
  <si>
    <t>All FFT ProvidersFFT FF43221</t>
  </si>
  <si>
    <t>All FFT ProvidersFFT FFJun-18</t>
  </si>
  <si>
    <t>All FFT ProvidersFFT FF43252</t>
  </si>
  <si>
    <t>All FFT ProvidersFFT FFJul-18</t>
  </si>
  <si>
    <t>All FFT ProvidersFFT FF43282</t>
  </si>
  <si>
    <t>All FFT ProvidersFFT FFAug-18</t>
  </si>
  <si>
    <t>All FFT ProvidersFFT FF43313</t>
  </si>
  <si>
    <t>All FFT ProvidersFFT FFSep-18</t>
  </si>
  <si>
    <t>All FFT ProvidersFFT FF43344</t>
  </si>
  <si>
    <t>All FFT ProvidersFFT FFOct-18</t>
  </si>
  <si>
    <t>All FFT ProvidersFFT FF43374</t>
  </si>
  <si>
    <t>All FFT ProvidersFFT FFNov-18</t>
  </si>
  <si>
    <t>All FFT ProvidersFFT FF43405</t>
  </si>
  <si>
    <t>All FFT ProvidersFFT FFDec-18</t>
  </si>
  <si>
    <t>All FFT ProvidersFFT FF43435</t>
  </si>
  <si>
    <t>All FFT ProvidersFFT FFJan-19</t>
  </si>
  <si>
    <t>All FFT ProvidersFFT FF43466</t>
  </si>
  <si>
    <t>All FFT ProvidersFFT FFFeb-19</t>
  </si>
  <si>
    <t>All FFT ProvidersFFT FF43497</t>
  </si>
  <si>
    <t>All FFT ProvidersFFT FFMar-19</t>
  </si>
  <si>
    <t>All FFT ProvidersFFT FF43525</t>
  </si>
  <si>
    <t>All FFT ProvidersFFT FFApr-19</t>
  </si>
  <si>
    <t>All FFT ProvidersFFT FF43556</t>
  </si>
  <si>
    <t>All FFT ProvidersFFT FFMay-19</t>
  </si>
  <si>
    <t>All FFT ProvidersFFT FF43586</t>
  </si>
  <si>
    <t>All FFT ProvidersFFT FFJun-19</t>
  </si>
  <si>
    <t>All FFT ProvidersFFT FF43617</t>
  </si>
  <si>
    <t>All FFT ProvidersFFT FFJul-19</t>
  </si>
  <si>
    <t>All FFT ProvidersFFT FF43647</t>
  </si>
  <si>
    <t>DC Seed ProvidersAll DCS43191</t>
  </si>
  <si>
    <t>DC Seed ProvidersAll DCS43160</t>
  </si>
  <si>
    <t>DC Seed ProvidersAll DCSApr-18</t>
  </si>
  <si>
    <t>DC Seed ProvidersAll DCSMay-18</t>
  </si>
  <si>
    <t>DC Seed ProvidersAll DCSMar-18</t>
  </si>
  <si>
    <t>All CPP-FV ProvidersCPP-FV</t>
  </si>
  <si>
    <t>All CPP-FV ProvidersCPP-FV CombinedMar-18</t>
  </si>
  <si>
    <t>All CPP-FV ProvidersCPP-FV Combined43160</t>
  </si>
  <si>
    <t>All CPP-FV ProvidersCPP-FV CombinedApr-18</t>
  </si>
  <si>
    <t>All CPP-FV ProvidersCPP-FV Combined43191</t>
  </si>
  <si>
    <t>All CPP-FV ProvidersCPP-FV CombinedJun-18</t>
  </si>
  <si>
    <t>All CPP-FV ProvidersCPP-FV Combined43252</t>
  </si>
  <si>
    <t>All CPP-FV ProvidersCPP-FV CombinedJul-18</t>
  </si>
  <si>
    <t>All CPP-FV ProvidersCPP-FV Combined43282</t>
  </si>
  <si>
    <t>All CPP-FV ProvidersCPP-FV CombinedAug-18</t>
  </si>
  <si>
    <t>All CPP-FV ProvidersCPP-FV Combined43313</t>
  </si>
  <si>
    <t>All CPP-FV ProvidersCPP-FV CombinedSep-18</t>
  </si>
  <si>
    <t>All CPP-FV ProvidersCPP-FV Combined43344</t>
  </si>
  <si>
    <t>All CPP-FV ProvidersCPP-FV CombinedOct-18</t>
  </si>
  <si>
    <t>All CPP-FV ProvidersCPP-FV Combined43374</t>
  </si>
  <si>
    <t>All CPP-FV ProvidersCPP-FV CombinedNov-18</t>
  </si>
  <si>
    <t>All CPP-FV ProvidersCPP-FV Combined43405</t>
  </si>
  <si>
    <t>All CPP-FV ProvidersCPP-FV CombinedDec-18</t>
  </si>
  <si>
    <t>All CPP-FV ProvidersCPP-FV Combined43435</t>
  </si>
  <si>
    <t>All CPP-FV ProvidersCPP-FV CombinedJan-19</t>
  </si>
  <si>
    <t>All CPP-FV ProvidersCPP-FV Combined43466</t>
  </si>
  <si>
    <t>All CPP-FV ProvidersCPP-FV CombinedFeb-19</t>
  </si>
  <si>
    <t>All CPP-FV ProvidersCPP-FV Combined43497</t>
  </si>
  <si>
    <t>All CPP-FV ProvidersCPP-FV CombinedMar-19</t>
  </si>
  <si>
    <t>All CPP-FV ProvidersCPP-FV Combined43525</t>
  </si>
  <si>
    <t>All CPP-FV ProvidersCPP-FV CombinedApr-19</t>
  </si>
  <si>
    <t>All CPP-FV ProvidersCPP-FV Combined43556</t>
  </si>
  <si>
    <t>All CPP-FV ProvidersCPP-FV CombinedMay-19</t>
  </si>
  <si>
    <t>All CPP-FV ProvidersCPP-FV Combined43586</t>
  </si>
  <si>
    <t>All CPP-FV ProvidersCPP-FV CombinedJun-19</t>
  </si>
  <si>
    <t>All CPP-FV ProvidersCPP-FV Combined43617</t>
  </si>
  <si>
    <t>All CPP-FV ProvidersCPP-FV CombinedJul-19</t>
  </si>
  <si>
    <t>All CPP-FV ProvidersCPP-FV Combined43647</t>
  </si>
  <si>
    <t>All CPP-FV ProvidersCPP-FV DCS43647</t>
  </si>
  <si>
    <t>All CPP-FV ProvidersCPP-FV DCSJul-19</t>
  </si>
  <si>
    <t>All CPP-FV ProvidersCPP-FV DCSMar-18</t>
  </si>
  <si>
    <t>All CPP-FV ProvidersCPP-FV DCS43160</t>
  </si>
  <si>
    <t>All CPP-FV ProvidersCPP-FV DCSApr-18</t>
  </si>
  <si>
    <t>All CPP-FV ProvidersCPP-FV DCS43191</t>
  </si>
  <si>
    <t>All CPP-FV ProvidersCPP-FV DCSJun-18</t>
  </si>
  <si>
    <t>All CPP-FV ProvidersCPP-FV DCS43252</t>
  </si>
  <si>
    <t>All CPP-FV ProvidersCPP-FV DCSJul-18</t>
  </si>
  <si>
    <t>All CPP-FV ProvidersCPP-FV DCS43282</t>
  </si>
  <si>
    <t>All CPP-FV ProvidersCPP-FV DCSAug-18</t>
  </si>
  <si>
    <t>All CPP-FV ProvidersCPP-FV DCS43313</t>
  </si>
  <si>
    <t>All CPP-FV ProvidersCPP-FV DCSSep-18</t>
  </si>
  <si>
    <t>All CPP-FV ProvidersCPP-FV DCS43344</t>
  </si>
  <si>
    <t>All CPP-FV ProvidersCPP-FV DCSOct-18</t>
  </si>
  <si>
    <t>All CPP-FV ProvidersCPP-FV DCS43374</t>
  </si>
  <si>
    <t>All CPP-FV ProvidersCPP-FV DCSNov-18</t>
  </si>
  <si>
    <t>All CPP-FV ProvidersCPP-FV DCS43405</t>
  </si>
  <si>
    <t>All CPP-FV ProvidersCPP-FV DCSDec-18</t>
  </si>
  <si>
    <t>All CPP-FV ProvidersCPP-FV DCS43435</t>
  </si>
  <si>
    <t>All CPP-FV ProvidersCPP-FV DCSJan-19</t>
  </si>
  <si>
    <t>All CPP-FV ProvidersCPP-FV DCS43466</t>
  </si>
  <si>
    <t>All CPP-FV ProvidersCPP-FV DCSFeb-19</t>
  </si>
  <si>
    <t>All CPP-FV ProvidersCPP-FV DCS43497</t>
  </si>
  <si>
    <t>All CPP-FV ProvidersCPP-FV DCSMar-19</t>
  </si>
  <si>
    <t>All CPP-FV ProvidersCPP-FV DCS43525</t>
  </si>
  <si>
    <t>All CPP-FV ProvidersCPP-FV DCSApr-19</t>
  </si>
  <si>
    <t>All CPP-FV ProvidersCPP-FV DCS43556</t>
  </si>
  <si>
    <t>All CPP-FV ProvidersCPP-FV DCSMay-19</t>
  </si>
  <si>
    <t>All CPP-FV ProvidersCPP-FV DCS43586</t>
  </si>
  <si>
    <t>All CPP-FV ProvidersCPP-FV DCSJun-19</t>
  </si>
  <si>
    <t>All CPP-FV ProvidersCPP-FV DCS43617</t>
  </si>
  <si>
    <t>All CPP-FV ProvidersCPP-FV FFApr-12</t>
  </si>
  <si>
    <t>All CPP-FV ProvidersCPP-FV FF41000</t>
  </si>
  <si>
    <t>All CPP-FV ProvidersCPP-FV FFJun-12</t>
  </si>
  <si>
    <t>All CPP-FV ProvidersCPP-FV FF41030</t>
  </si>
  <si>
    <t>All CPP-FV ProvidersCPP-FV FF41061</t>
  </si>
  <si>
    <t>All CPP-FV ProvidersCPP-FV FFJul-12</t>
  </si>
  <si>
    <t>All CPP-FV ProvidersCPP-FV FF41091</t>
  </si>
  <si>
    <t>All CPP-FV ProvidersCPP-FV FFAug-12</t>
  </si>
  <si>
    <t>All CPP-FV ProvidersCPP-FV FF41122</t>
  </si>
  <si>
    <t>All CPP-FV ProvidersCPP-FV FFSep-12</t>
  </si>
  <si>
    <t>All CPP-FV ProvidersCPP-FV FF41153</t>
  </si>
  <si>
    <t>All CPP-FV ProvidersCPP-FV FFOct-12</t>
  </si>
  <si>
    <t>All CPP-FV ProvidersCPP-FV FF41183</t>
  </si>
  <si>
    <t>All CPP-FV ProvidersCPP-FV FFNov-12</t>
  </si>
  <si>
    <t>All CPP-FV ProvidersCPP-FV FF41214</t>
  </si>
  <si>
    <t>All CPP-FV ProvidersCPP-FV FFDec-12</t>
  </si>
  <si>
    <t>All CPP-FV ProvidersCPP-FV FF41244</t>
  </si>
  <si>
    <t>All CPP-FV ProvidersCPP-FV FFJan-13</t>
  </si>
  <si>
    <t>All CPP-FV ProvidersCPP-FV FF41275</t>
  </si>
  <si>
    <t>All CPP-FV ProvidersCPP-FV FFFeb-13</t>
  </si>
  <si>
    <t>All CPP-FV ProvidersCPP-FV FF41306</t>
  </si>
  <si>
    <t>All CPP-FV ProvidersCPP-FV FFMar-13</t>
  </si>
  <si>
    <t>All CPP-FV ProvidersCPP-FV FF41334</t>
  </si>
  <si>
    <t>All CPP-FV ProvidersCPP-FV FFApr-13</t>
  </si>
  <si>
    <t>All CPP-FV ProvidersCPP-FV FF41365</t>
  </si>
  <si>
    <t>All CPP-FV ProvidersCPP-FV FFMay-13</t>
  </si>
  <si>
    <t>All CPP-FV ProvidersCPP-FV FF41395</t>
  </si>
  <si>
    <t>All CPP-FV ProvidersCPP-FV FFJun-13</t>
  </si>
  <si>
    <t>All CPP-FV ProvidersCPP-FV FF41426</t>
  </si>
  <si>
    <t>All CPP-FV ProvidersCPP-FV FFJul-13</t>
  </si>
  <si>
    <t>All CPP-FV ProvidersCPP-FV FF41456</t>
  </si>
  <si>
    <t>All CPP-FV ProvidersCPP-FV FFAug-13</t>
  </si>
  <si>
    <t>All CPP-FV ProvidersCPP-FV FF41487</t>
  </si>
  <si>
    <t>All CPP-FV ProvidersCPP-FV FFSep-13</t>
  </si>
  <si>
    <t>All CPP-FV ProvidersCPP-FV FF41518</t>
  </si>
  <si>
    <t>All CPP-FV ProvidersCPP-FV FFOct-13</t>
  </si>
  <si>
    <t>All CPP-FV ProvidersCPP-FV FF41548</t>
  </si>
  <si>
    <t>All CPP-FV ProvidersCPP-FV FFNov-13</t>
  </si>
  <si>
    <t>All CPP-FV ProvidersCPP-FV FF41579</t>
  </si>
  <si>
    <t>All CPP-FV ProvidersCPP-FV FFDec-13</t>
  </si>
  <si>
    <t>All CPP-FV ProvidersCPP-FV FF41609</t>
  </si>
  <si>
    <t>All CPP-FV ProvidersCPP-FV FFJan-14</t>
  </si>
  <si>
    <t>All CPP-FV ProvidersCPP-FV FF41640</t>
  </si>
  <si>
    <t>All CPP-FV ProvidersCPP-FV FFFeb-14</t>
  </si>
  <si>
    <t>All CPP-FV ProvidersCPP-FV FF41671</t>
  </si>
  <si>
    <t>All CPP-FV ProvidersCPP-FV FFMar-14</t>
  </si>
  <si>
    <t>All CPP-FV ProvidersCPP-FV FF41699</t>
  </si>
  <si>
    <t>All CPP-FV ProvidersCPP-FV FFApr-14</t>
  </si>
  <si>
    <t>All CPP-FV ProvidersCPP-FV FF41730</t>
  </si>
  <si>
    <t>All CPP-FV ProvidersCPP-FV FFMay-14</t>
  </si>
  <si>
    <t>All CPP-FV ProvidersCPP-FV FF41760</t>
  </si>
  <si>
    <t>All CPP-FV ProvidersCPP-FV FFJun-14</t>
  </si>
  <si>
    <t>All CPP-FV ProvidersCPP-FV FF41791</t>
  </si>
  <si>
    <t>All CPP-FV ProvidersCPP-FV FFJul-14</t>
  </si>
  <si>
    <t>All CPP-FV ProvidersCPP-FV FF41821</t>
  </si>
  <si>
    <t>All CPP-FV ProvidersCPP-FV FFAug-14</t>
  </si>
  <si>
    <t>All CPP-FV ProvidersCPP-FV FF41852</t>
  </si>
  <si>
    <t>All CPP-FV ProvidersCPP-FV FFSep-14</t>
  </si>
  <si>
    <t>All CPP-FV ProvidersCPP-FV FF41883</t>
  </si>
  <si>
    <t>All CPP-FV ProvidersCPP-FV FFOct-14</t>
  </si>
  <si>
    <t>All CPP-FV ProvidersCPP-FV FF41913</t>
  </si>
  <si>
    <t>All CPP-FV ProvidersCPP-FV FFNov-14</t>
  </si>
  <si>
    <t>All CPP-FV ProvidersCPP-FV FF41944</t>
  </si>
  <si>
    <t>All CPP-FV ProvidersCPP-FV FFDec-14</t>
  </si>
  <si>
    <t>All CPP-FV ProvidersCPP-FV FF41974</t>
  </si>
  <si>
    <t>All CPP-FV ProvidersCPP-FV FFJan-15</t>
  </si>
  <si>
    <t>All CPP-FV ProvidersCPP-FV FF42005</t>
  </si>
  <si>
    <t>All CPP-FV ProvidersCPP-FV FFFeb-15</t>
  </si>
  <si>
    <t>All CPP-FV ProvidersCPP-FV FF42036</t>
  </si>
  <si>
    <t>All CPP-FV ProvidersCPP-FV FFMar-15</t>
  </si>
  <si>
    <t>All CPP-FV ProvidersCPP-FV FF42064</t>
  </si>
  <si>
    <t>All CPP-FV ProvidersCPP-FV FFApr-15</t>
  </si>
  <si>
    <t>All CPP-FV ProvidersCPP-FV FF42095</t>
  </si>
  <si>
    <t>All CPP-FV ProvidersCPP-FV FFMay-15</t>
  </si>
  <si>
    <t>All CPP-FV ProvidersCPP-FV FF42125</t>
  </si>
  <si>
    <t>All CPP-FV ProvidersCPP-FV FFJun-15</t>
  </si>
  <si>
    <t>All CPP-FV ProvidersCPP-FV FF42156</t>
  </si>
  <si>
    <t>All CPP-FV ProvidersCPP-FV FFJul-15</t>
  </si>
  <si>
    <t>All CPP-FV ProvidersCPP-FV FF42186</t>
  </si>
  <si>
    <t>All CPP-FV ProvidersCPP-FV FFAug-15</t>
  </si>
  <si>
    <t>All CPP-FV ProvidersCPP-FV FF42217</t>
  </si>
  <si>
    <t>All CPP-FV ProvidersCPP-FV FFSep-15</t>
  </si>
  <si>
    <t>All CPP-FV ProvidersCPP-FV FF42248</t>
  </si>
  <si>
    <t>All CPP-FV ProvidersCPP-FV FFOct-15</t>
  </si>
  <si>
    <t>All CPP-FV ProvidersCPP-FV FF42278</t>
  </si>
  <si>
    <t>All CPP-FV ProvidersCPP-FV FFNov-15</t>
  </si>
  <si>
    <t>All CPP-FV ProvidersCPP-FV FF42309</t>
  </si>
  <si>
    <t>All CPP-FV ProvidersCPP-FV FFDec-15</t>
  </si>
  <si>
    <t>All CPP-FV ProvidersCPP-FV FF42339</t>
  </si>
  <si>
    <t>All CPP-FV ProvidersCPP-FV FFJan-16</t>
  </si>
  <si>
    <t>All CPP-FV ProvidersCPP-FV FF42370</t>
  </si>
  <si>
    <t>All CPP-FV ProvidersCPP-FV FFFeb-16</t>
  </si>
  <si>
    <t>All CPP-FV ProvidersCPP-FV FF42401</t>
  </si>
  <si>
    <t>All CPP-FV ProvidersCPP-FV FFMar-16</t>
  </si>
  <si>
    <t>All CPP-FV ProvidersCPP-FV FF42430</t>
  </si>
  <si>
    <t>All CPP-FV ProvidersCPP-FV FFApr-16</t>
  </si>
  <si>
    <t>All CPP-FV ProvidersCPP-FV FF42461</t>
  </si>
  <si>
    <t>All CPP-FV ProvidersCPP-FV FFMay-16</t>
  </si>
  <si>
    <t>All CPP-FV ProvidersCPP-FV FF42491</t>
  </si>
  <si>
    <t>All CPP-FV ProvidersCPP-FV FFJun-16</t>
  </si>
  <si>
    <t>All CPP-FV ProvidersCPP-FV FF42522</t>
  </si>
  <si>
    <t>All CPP-FV ProvidersCPP-FV FFJul-16</t>
  </si>
  <si>
    <t>All CPP-FV ProvidersCPP-FV FF42552</t>
  </si>
  <si>
    <t>All CPP-FV ProvidersCPP-FV FFAug-16</t>
  </si>
  <si>
    <t>All CPP-FV ProvidersCPP-FV FF42583</t>
  </si>
  <si>
    <t>All CPP-FV ProvidersCPP-FV FFSep-16</t>
  </si>
  <si>
    <t>All CPP-FV ProvidersCPP-FV FF42614</t>
  </si>
  <si>
    <t>All CPP-FV ProvidersCPP-FV FFOct-16</t>
  </si>
  <si>
    <t>All CPP-FV ProvidersCPP-FV FF42644</t>
  </si>
  <si>
    <t>All CPP-FV ProvidersCPP-FV FFNov-16</t>
  </si>
  <si>
    <t>All CPP-FV ProvidersCPP-FV FF42675</t>
  </si>
  <si>
    <t>All CPP-FV ProvidersCPP-FV FFDec-16</t>
  </si>
  <si>
    <t>All CPP-FV ProvidersCPP-FV FF42705</t>
  </si>
  <si>
    <t>All CPP-FV ProvidersCPP-FV FFJan-17</t>
  </si>
  <si>
    <t>All CPP-FV ProvidersCPP-FV FF42736</t>
  </si>
  <si>
    <t>All CPP-FV ProvidersCPP-FV FFFeb-17</t>
  </si>
  <si>
    <t>All CPP-FV ProvidersCPP-FV FF42767</t>
  </si>
  <si>
    <t>All CPP-FV ProvidersCPP-FV FFMar-17</t>
  </si>
  <si>
    <t>All CPP-FV ProvidersCPP-FV FF42795</t>
  </si>
  <si>
    <t>All CPP-FV ProvidersCPP-FV FFApr-17</t>
  </si>
  <si>
    <t>All CPP-FV ProvidersCPP-FV FF42826</t>
  </si>
  <si>
    <t>All CPP-FV ProvidersCPP-FV FFMay-17</t>
  </si>
  <si>
    <t>All CPP-FV ProvidersCPP-FV FF42856</t>
  </si>
  <si>
    <t>All CPP-FV ProvidersCPP-FV FFJun-17</t>
  </si>
  <si>
    <t>All CPP-FV ProvidersCPP-FV FF42887</t>
  </si>
  <si>
    <t>All CPP-FV ProvidersCPP-FV FFJul-17</t>
  </si>
  <si>
    <t>All CPP-FV ProvidersCPP-FV FF42917</t>
  </si>
  <si>
    <t>All CPP-FV ProvidersCPP-FV FFAug-17</t>
  </si>
  <si>
    <t>All CPP-FV ProvidersCPP-FV FF42948</t>
  </si>
  <si>
    <t>All CPP-FV ProvidersCPP-FV FFSep-17</t>
  </si>
  <si>
    <t>All CPP-FV ProvidersCPP-FV FF42979</t>
  </si>
  <si>
    <t>All CPP-FV ProvidersCPP-FV FFOct-17</t>
  </si>
  <si>
    <t>All CPP-FV ProvidersCPP-FV FF43009</t>
  </si>
  <si>
    <t>All CPP-FV ProvidersCPP-FV FFNov-17</t>
  </si>
  <si>
    <t>All CPP-FV ProvidersCPP-FV FF43040</t>
  </si>
  <si>
    <t>All CPP-FV ProvidersCPP-FV FFDec-17</t>
  </si>
  <si>
    <t>All CPP-FV ProvidersCPP-FV FF43070</t>
  </si>
  <si>
    <t>All CPP-FV ProvidersCPP-FV FFJan-18</t>
  </si>
  <si>
    <t>All CPP-FV ProvidersCPP-FV FF43101</t>
  </si>
  <si>
    <t>All CPP-FV ProvidersCPP-FV FFFeb-18</t>
  </si>
  <si>
    <t>All CPP-FV ProvidersCPP-FV FF43132</t>
  </si>
  <si>
    <t>All CPP-FV ProvidersCPP-FV FFMar-18</t>
  </si>
  <si>
    <t>All CPP-FV ProvidersCPP-FV FF43160</t>
  </si>
  <si>
    <t>All CPP-FV ProvidersCPP-FV FFApr-18</t>
  </si>
  <si>
    <t>All CPP-FV ProvidersCPP-FV FF43191</t>
  </si>
  <si>
    <t>All CPP-FV ProvidersCPP-FV FFMay-18</t>
  </si>
  <si>
    <t>All CPP-FV ProvidersCPP-FV FF43221</t>
  </si>
  <si>
    <t>All CPP-FV ProvidersCPP-FV FFJun-18</t>
  </si>
  <si>
    <t>All CPP-FV ProvidersCPP-FV FF43252</t>
  </si>
  <si>
    <t>All CPP-FV ProvidersCPP-FV FFJul-18</t>
  </si>
  <si>
    <t>All CPP-FV ProvidersCPP-FV FF43282</t>
  </si>
  <si>
    <t>All CPP-FV ProvidersCPP-FV FFAug-18</t>
  </si>
  <si>
    <t>All CPP-FV ProvidersCPP-FV FF43313</t>
  </si>
  <si>
    <t>All CPP-FV ProvidersCPP-FV FFSep-18</t>
  </si>
  <si>
    <t>All CPP-FV ProvidersCPP-FV FF43344</t>
  </si>
  <si>
    <t>All CPP-FV ProvidersCPP-FV FFOct-18</t>
  </si>
  <si>
    <t>All CPP-FV ProvidersCPP-FV FF43374</t>
  </si>
  <si>
    <t>All CPP-FV ProvidersCPP-FV FFNov-18</t>
  </si>
  <si>
    <t>All CPP-FV ProvidersCPP-FV FF43405</t>
  </si>
  <si>
    <t>All CPP-FV ProvidersCPP-FV FFDec-18</t>
  </si>
  <si>
    <t>All CPP-FV ProvidersCPP-FV FF43435</t>
  </si>
  <si>
    <t>All CPP-FV ProvidersCPP-FV FFJan-19</t>
  </si>
  <si>
    <t>All CPP-FV ProvidersCPP-FV FF43466</t>
  </si>
  <si>
    <t>All CPP-FV ProvidersCPP-FV FFFeb-19</t>
  </si>
  <si>
    <t>All CPP-FV ProvidersCPP-FV FF43497</t>
  </si>
  <si>
    <t>All CPP-FV ProvidersCPP-FV FFMar-19</t>
  </si>
  <si>
    <t>All CPP-FV ProvidersCPP-FV FF43525</t>
  </si>
  <si>
    <t>All CPP-FV ProvidersCPP-FV FFApr-19</t>
  </si>
  <si>
    <t>All CPP-FV ProvidersCPP-FV FF43556</t>
  </si>
  <si>
    <t>All CPP-FV ProvidersCPP-FV FFMay-19</t>
  </si>
  <si>
    <t>All CPP-FV ProvidersCPP-FV FF43586</t>
  </si>
  <si>
    <t>All CPP-FV ProvidersCPP-FV FFJun-19</t>
  </si>
  <si>
    <t>All CPP-FV ProvidersCPP-FV FF43617</t>
  </si>
  <si>
    <t>All CPP-FV ProvidersCPP-FV FFJul-19</t>
  </si>
  <si>
    <t>All CPP-FV ProvidersCPP-FV FF43647</t>
  </si>
  <si>
    <t>All A-CRA ProvidersA-CRA FFApr-12</t>
  </si>
  <si>
    <t>All A-CRA ProvidersA-CRA FF41000</t>
  </si>
  <si>
    <t>All A-CRA ProvidersA-CRA FFJun-12</t>
  </si>
  <si>
    <t>All A-CRA ProvidersA-CRA FF41030</t>
  </si>
  <si>
    <t>All A-CRA ProvidersA-CRA FF41061</t>
  </si>
  <si>
    <t>All A-CRA ProvidersA-CRA FFJul-12</t>
  </si>
  <si>
    <t>All A-CRA ProvidersA-CRA FF41091</t>
  </si>
  <si>
    <t>All A-CRA ProvidersA-CRA FFAug-12</t>
  </si>
  <si>
    <t>All A-CRA ProvidersA-CRA FF41122</t>
  </si>
  <si>
    <t>All A-CRA ProvidersA-CRA FFSep-12</t>
  </si>
  <si>
    <t>All A-CRA ProvidersA-CRA FF41153</t>
  </si>
  <si>
    <t>All A-CRA ProvidersA-CRA FFOct-12</t>
  </si>
  <si>
    <t>All A-CRA ProvidersA-CRA FF41183</t>
  </si>
  <si>
    <t>All A-CRA ProvidersA-CRA FFNov-12</t>
  </si>
  <si>
    <t>All A-CRA ProvidersA-CRA FF41214</t>
  </si>
  <si>
    <t>All A-CRA ProvidersA-CRA FFDec-12</t>
  </si>
  <si>
    <t>All A-CRA ProvidersA-CRA FF41244</t>
  </si>
  <si>
    <t>All A-CRA ProvidersA-CRA FFJan-13</t>
  </si>
  <si>
    <t>All A-CRA ProvidersA-CRA FF41275</t>
  </si>
  <si>
    <t>All A-CRA ProvidersA-CRA FFFeb-13</t>
  </si>
  <si>
    <t>All A-CRA ProvidersA-CRA FF41306</t>
  </si>
  <si>
    <t>All A-CRA ProvidersA-CRA FFMar-13</t>
  </si>
  <si>
    <t>All A-CRA ProvidersA-CRA FF41334</t>
  </si>
  <si>
    <t>All A-CRA ProvidersA-CRA FFApr-13</t>
  </si>
  <si>
    <t>All A-CRA ProvidersA-CRA FF41365</t>
  </si>
  <si>
    <t>All A-CRA ProvidersA-CRA FFMay-13</t>
  </si>
  <si>
    <t>All A-CRA ProvidersA-CRA FF41395</t>
  </si>
  <si>
    <t>All A-CRA ProvidersA-CRA FFJun-13</t>
  </si>
  <si>
    <t>All A-CRA ProvidersA-CRA FF41426</t>
  </si>
  <si>
    <t>All A-CRA ProvidersA-CRA FFJul-13</t>
  </si>
  <si>
    <t>All A-CRA ProvidersA-CRA FF41456</t>
  </si>
  <si>
    <t>All A-CRA ProvidersA-CRA FFAug-13</t>
  </si>
  <si>
    <t>All A-CRA ProvidersA-CRA FF41487</t>
  </si>
  <si>
    <t>All A-CRA ProvidersA-CRA FFSep-13</t>
  </si>
  <si>
    <t>All A-CRA ProvidersA-CRA FF41518</t>
  </si>
  <si>
    <t>All A-CRA ProvidersA-CRA FFOct-13</t>
  </si>
  <si>
    <t>All A-CRA ProvidersA-CRA FF41548</t>
  </si>
  <si>
    <t>All A-CRA ProvidersA-CRA FFNov-13</t>
  </si>
  <si>
    <t>All A-CRA ProvidersA-CRA FF41579</t>
  </si>
  <si>
    <t>All A-CRA ProvidersA-CRA FFDec-13</t>
  </si>
  <si>
    <t>All A-CRA ProvidersA-CRA FF41609</t>
  </si>
  <si>
    <t>All A-CRA ProvidersA-CRA FFJan-14</t>
  </si>
  <si>
    <t>All A-CRA ProvidersA-CRA FF41640</t>
  </si>
  <si>
    <t>All A-CRA ProvidersA-CRA FFFeb-14</t>
  </si>
  <si>
    <t>All A-CRA ProvidersA-CRA FF41671</t>
  </si>
  <si>
    <t>All A-CRA ProvidersA-CRA FFMar-14</t>
  </si>
  <si>
    <t>All A-CRA ProvidersA-CRA FF41699</t>
  </si>
  <si>
    <t>All A-CRA ProvidersA-CRA FFApr-14</t>
  </si>
  <si>
    <t>All A-CRA ProvidersA-CRA FF41730</t>
  </si>
  <si>
    <t>All A-CRA ProvidersA-CRA FFMay-14</t>
  </si>
  <si>
    <t>All A-CRA ProvidersA-CRA FF41760</t>
  </si>
  <si>
    <t>All A-CRA ProvidersA-CRA FFJun-14</t>
  </si>
  <si>
    <t>All A-CRA ProvidersA-CRA FF41791</t>
  </si>
  <si>
    <t>All A-CRA ProvidersA-CRA FFJul-14</t>
  </si>
  <si>
    <t>All A-CRA ProvidersA-CRA FF41821</t>
  </si>
  <si>
    <t>All A-CRA ProvidersA-CRA FFAug-14</t>
  </si>
  <si>
    <t>All A-CRA ProvidersA-CRA FF41852</t>
  </si>
  <si>
    <t>All A-CRA ProvidersA-CRA FFSep-14</t>
  </si>
  <si>
    <t>All A-CRA ProvidersA-CRA FF41883</t>
  </si>
  <si>
    <t>All A-CRA ProvidersA-CRA FFOct-14</t>
  </si>
  <si>
    <t>All A-CRA ProvidersA-CRA FF41913</t>
  </si>
  <si>
    <t>All A-CRA ProvidersA-CRA FFNov-14</t>
  </si>
  <si>
    <t>All A-CRA ProvidersA-CRA FF41944</t>
  </si>
  <si>
    <t>All A-CRA ProvidersA-CRA FFDec-14</t>
  </si>
  <si>
    <t>All A-CRA ProvidersA-CRA FF41974</t>
  </si>
  <si>
    <t>All A-CRA ProvidersA-CRA FFJan-15</t>
  </si>
  <si>
    <t>All A-CRA ProvidersA-CRA FF42005</t>
  </si>
  <si>
    <t>All A-CRA ProvidersA-CRA FFFeb-15</t>
  </si>
  <si>
    <t>All A-CRA ProvidersA-CRA FF42036</t>
  </si>
  <si>
    <t>All A-CRA ProvidersA-CRA FFMar-15</t>
  </si>
  <si>
    <t>All A-CRA ProvidersA-CRA FF42064</t>
  </si>
  <si>
    <t>All A-CRA ProvidersA-CRA FFApr-15</t>
  </si>
  <si>
    <t>All A-CRA ProvidersA-CRA FF42095</t>
  </si>
  <si>
    <t>All A-CRA ProvidersA-CRA FFMay-15</t>
  </si>
  <si>
    <t>All A-CRA ProvidersA-CRA FF42125</t>
  </si>
  <si>
    <t>All A-CRA ProvidersA-CRA FFJun-15</t>
  </si>
  <si>
    <t>All A-CRA ProvidersA-CRA FF42156</t>
  </si>
  <si>
    <t>All A-CRA ProvidersA-CRA FFJul-15</t>
  </si>
  <si>
    <t>All A-CRA ProvidersA-CRA FF42186</t>
  </si>
  <si>
    <t>All A-CRA ProvidersA-CRA FFAug-15</t>
  </si>
  <si>
    <t>All A-CRA ProvidersA-CRA FF42217</t>
  </si>
  <si>
    <t>All A-CRA ProvidersA-CRA FFSep-15</t>
  </si>
  <si>
    <t>All A-CRA ProvidersA-CRA FF42248</t>
  </si>
  <si>
    <t>All A-CRA ProvidersA-CRA FFOct-15</t>
  </si>
  <si>
    <t>All A-CRA ProvidersA-CRA FF42278</t>
  </si>
  <si>
    <t>All A-CRA ProvidersA-CRA FFNov-15</t>
  </si>
  <si>
    <t>All A-CRA ProvidersA-CRA FF42309</t>
  </si>
  <si>
    <t>All A-CRA ProvidersA-CRA FFDec-15</t>
  </si>
  <si>
    <t>All A-CRA ProvidersA-CRA FF42339</t>
  </si>
  <si>
    <t>All A-CRA ProvidersA-CRA FFJan-16</t>
  </si>
  <si>
    <t>All A-CRA ProvidersA-CRA FF42370</t>
  </si>
  <si>
    <t>All A-CRA ProvidersA-CRA FFFeb-16</t>
  </si>
  <si>
    <t>All A-CRA ProvidersA-CRA FF42401</t>
  </si>
  <si>
    <t>All A-CRA ProvidersA-CRA FFMar-16</t>
  </si>
  <si>
    <t>All A-CRA ProvidersA-CRA FF42430</t>
  </si>
  <si>
    <t>All A-CRA ProvidersA-CRA FFApr-16</t>
  </si>
  <si>
    <t>All A-CRA ProvidersA-CRA FF42461</t>
  </si>
  <si>
    <t>All A-CRA ProvidersA-CRA FFMay-16</t>
  </si>
  <si>
    <t>All A-CRA ProvidersA-CRA FF42491</t>
  </si>
  <si>
    <t>All A-CRA ProvidersA-CRA FFJun-16</t>
  </si>
  <si>
    <t>All A-CRA ProvidersA-CRA FF42522</t>
  </si>
  <si>
    <t>All A-CRA ProvidersA-CRA FFJul-16</t>
  </si>
  <si>
    <t>All A-CRA ProvidersA-CRA FF42552</t>
  </si>
  <si>
    <t>All A-CRA ProvidersA-CRA FFAug-16</t>
  </si>
  <si>
    <t>All A-CRA ProvidersA-CRA FF42583</t>
  </si>
  <si>
    <t>All A-CRA ProvidersA-CRA FFSep-16</t>
  </si>
  <si>
    <t>All A-CRA ProvidersA-CRA FF42614</t>
  </si>
  <si>
    <t>All A-CRA ProvidersA-CRA FFOct-16</t>
  </si>
  <si>
    <t>All A-CRA ProvidersA-CRA FF42644</t>
  </si>
  <si>
    <t>All A-CRA ProvidersA-CRA FFNov-16</t>
  </si>
  <si>
    <t>All A-CRA ProvidersA-CRA FF42675</t>
  </si>
  <si>
    <t>All A-CRA ProvidersA-CRA FFDec-16</t>
  </si>
  <si>
    <t>All A-CRA ProvidersA-CRA FF42705</t>
  </si>
  <si>
    <t>All A-CRA ProvidersA-CRA FFJan-17</t>
  </si>
  <si>
    <t>All A-CRA ProvidersA-CRA FF42736</t>
  </si>
  <si>
    <t>All A-CRA ProvidersA-CRA FFFeb-17</t>
  </si>
  <si>
    <t>All A-CRA ProvidersA-CRA FF42767</t>
  </si>
  <si>
    <t>All A-CRA ProvidersA-CRA FFMar-17</t>
  </si>
  <si>
    <t>All A-CRA ProvidersA-CRA FF42795</t>
  </si>
  <si>
    <t>All A-CRA ProvidersA-CRA FFApr-17</t>
  </si>
  <si>
    <t>All A-CRA ProvidersA-CRA FF42826</t>
  </si>
  <si>
    <t>All A-CRA ProvidersA-CRA FFMay-17</t>
  </si>
  <si>
    <t>All A-CRA ProvidersA-CRA FF42856</t>
  </si>
  <si>
    <t>All A-CRA ProvidersA-CRA FFJun-17</t>
  </si>
  <si>
    <t>All A-CRA ProvidersA-CRA FF42887</t>
  </si>
  <si>
    <t>All A-CRA ProvidersA-CRA FFJul-17</t>
  </si>
  <si>
    <t>All A-CRA ProvidersA-CRA FF42917</t>
  </si>
  <si>
    <t>All A-CRA ProvidersA-CRA FFAug-17</t>
  </si>
  <si>
    <t>All A-CRA ProvidersA-CRA FF42948</t>
  </si>
  <si>
    <t>All A-CRA ProvidersA-CRA FFSep-17</t>
  </si>
  <si>
    <t>All A-CRA ProvidersA-CRA FF42979</t>
  </si>
  <si>
    <t>All A-CRA ProvidersA-CRA FFOct-17</t>
  </si>
  <si>
    <t>All A-CRA ProvidersA-CRA FF43009</t>
  </si>
  <si>
    <t>All A-CRA ProvidersA-CRA FFNov-17</t>
  </si>
  <si>
    <t>All A-CRA ProvidersA-CRA FF43040</t>
  </si>
  <si>
    <t>All A-CRA ProvidersA-CRA FFDec-17</t>
  </si>
  <si>
    <t>All A-CRA ProvidersA-CRA FF43070</t>
  </si>
  <si>
    <t>All A-CRA ProvidersA-CRA FFJan-18</t>
  </si>
  <si>
    <t>All A-CRA ProvidersA-CRA FF43101</t>
  </si>
  <si>
    <t>All A-CRA ProvidersA-CRA FFFeb-18</t>
  </si>
  <si>
    <t>All A-CRA ProvidersA-CRA FF43132</t>
  </si>
  <si>
    <t>All A-CRA ProvidersA-CRA FFMar-18</t>
  </si>
  <si>
    <t>All A-CRA ProvidersA-CRA FF43160</t>
  </si>
  <si>
    <t>All A-CRA ProvidersA-CRA FFApr-18</t>
  </si>
  <si>
    <t>All A-CRA ProvidersA-CRA FF43191</t>
  </si>
  <si>
    <t>All A-CRA ProvidersA-CRA FFMay-18</t>
  </si>
  <si>
    <t>All A-CRA ProvidersA-CRA FF43221</t>
  </si>
  <si>
    <t>All A-CRA ProvidersA-CRA FFJun-18</t>
  </si>
  <si>
    <t>All A-CRA ProvidersA-CRA FF43252</t>
  </si>
  <si>
    <t>All A-CRA ProvidersA-CRA FFJul-18</t>
  </si>
  <si>
    <t>All A-CRA ProvidersA-CRA FF43282</t>
  </si>
  <si>
    <t>All A-CRA ProvidersA-CRA FFAug-18</t>
  </si>
  <si>
    <t>All A-CRA ProvidersA-CRA FF43313</t>
  </si>
  <si>
    <t>All A-CRA ProvidersA-CRA FFSep-18</t>
  </si>
  <si>
    <t>All A-CRA ProvidersA-CRA FF43344</t>
  </si>
  <si>
    <t>All A-CRA ProvidersA-CRA FFOct-18</t>
  </si>
  <si>
    <t>All A-CRA ProvidersA-CRA FF43374</t>
  </si>
  <si>
    <t>All A-CRA ProvidersA-CRA FFNov-18</t>
  </si>
  <si>
    <t>All A-CRA ProvidersA-CRA FF43405</t>
  </si>
  <si>
    <t>All A-CRA ProvidersA-CRA FFDec-18</t>
  </si>
  <si>
    <t>All A-CRA ProvidersA-CRA FF43435</t>
  </si>
  <si>
    <t>All A-CRA ProvidersA-CRA FFJan-19</t>
  </si>
  <si>
    <t>All A-CRA ProvidersA-CRA FF43466</t>
  </si>
  <si>
    <t>All A-CRA ProvidersA-CRA FFFeb-19</t>
  </si>
  <si>
    <t>All A-CRA ProvidersA-CRA FF43497</t>
  </si>
  <si>
    <t>All A-CRA ProvidersA-CRA FFMar-19</t>
  </si>
  <si>
    <t>All A-CRA ProvidersA-CRA FF43525</t>
  </si>
  <si>
    <t>All A-CRA ProvidersA-CRA FFApr-19</t>
  </si>
  <si>
    <t>All A-CRA ProvidersA-CRA FF43556</t>
  </si>
  <si>
    <t>All A-CRA ProvidersA-CRA FFMay-19</t>
  </si>
  <si>
    <t>All A-CRA ProvidersA-CRA FF43586</t>
  </si>
  <si>
    <t>All A-CRA ProvidersA-CRA FFJun-19</t>
  </si>
  <si>
    <t>All A-CRA ProvidersA-CRA FF43617</t>
  </si>
  <si>
    <t>All A-CRA ProvidersA-CRA FFJul-19</t>
  </si>
  <si>
    <t>All A-CRA ProvidersA-CRA FF43647</t>
  </si>
  <si>
    <t>Youth VillagesMST-PSB FFApr-12</t>
  </si>
  <si>
    <t>Youth VillagesMST-PSB FF41000</t>
  </si>
  <si>
    <t>Youth VillagesMST-PSB FFJun-12</t>
  </si>
  <si>
    <t>Youth VillagesMST-PSB FF41030</t>
  </si>
  <si>
    <t>Youth VillagesMST-PSB FF41061</t>
  </si>
  <si>
    <t>Youth VillagesMST-PSB FFJul-12</t>
  </si>
  <si>
    <t>Youth VillagesMST-PSB FF41091</t>
  </si>
  <si>
    <t>Youth VillagesMST-PSB FFAug-12</t>
  </si>
  <si>
    <t>Youth VillagesMST-PSB FF41122</t>
  </si>
  <si>
    <t>Youth VillagesMST-PSB FFSep-12</t>
  </si>
  <si>
    <t>Youth VillagesMST-PSB FF41153</t>
  </si>
  <si>
    <t>Youth VillagesMST-PSB FFOct-12</t>
  </si>
  <si>
    <t>Youth VillagesMST-PSB FF41183</t>
  </si>
  <si>
    <t>Youth VillagesMST-PSB FFNov-12</t>
  </si>
  <si>
    <t>Youth VillagesMST-PSB FF41214</t>
  </si>
  <si>
    <t>Youth VillagesMST-PSB FFDec-12</t>
  </si>
  <si>
    <t>Youth VillagesMST-PSB FF41244</t>
  </si>
  <si>
    <t>Youth VillagesMST-PSB FFJan-13</t>
  </si>
  <si>
    <t>Youth VillagesMST-PSB FF41275</t>
  </si>
  <si>
    <t>Youth VillagesMST-PSB FFFeb-13</t>
  </si>
  <si>
    <t>Youth VillagesMST-PSB FF41306</t>
  </si>
  <si>
    <t>Youth VillagesMST-PSB FFMar-13</t>
  </si>
  <si>
    <t>Youth VillagesMST-PSB FF41334</t>
  </si>
  <si>
    <t>Youth VillagesMST-PSB FFApr-13</t>
  </si>
  <si>
    <t>Youth VillagesMST-PSB FF41365</t>
  </si>
  <si>
    <t>Youth VillagesMST-PSB FFMay-13</t>
  </si>
  <si>
    <t>Youth VillagesMST-PSB FF41395</t>
  </si>
  <si>
    <t>Youth VillagesMST-PSB FFJun-13</t>
  </si>
  <si>
    <t>Youth VillagesMST-PSB FF41426</t>
  </si>
  <si>
    <t>Youth VillagesMST-PSB FFJul-13</t>
  </si>
  <si>
    <t>Youth VillagesMST-PSB FF41456</t>
  </si>
  <si>
    <t>Youth VillagesMST-PSB FFAug-13</t>
  </si>
  <si>
    <t>Youth VillagesMST-PSB FF41487</t>
  </si>
  <si>
    <t>Youth VillagesMST-PSB FFSep-13</t>
  </si>
  <si>
    <t>Youth VillagesMST-PSB FF41518</t>
  </si>
  <si>
    <t>Youth VillagesMST-PSB FFOct-13</t>
  </si>
  <si>
    <t>Youth VillagesMST-PSB FF41548</t>
  </si>
  <si>
    <t>Youth VillagesMST-PSB FFNov-13</t>
  </si>
  <si>
    <t>Youth VillagesMST-PSB FF41579</t>
  </si>
  <si>
    <t>Youth VillagesMST-PSB FFDec-13</t>
  </si>
  <si>
    <t>Youth VillagesMST-PSB FF41609</t>
  </si>
  <si>
    <t>Youth VillagesMST-PSB FFJan-14</t>
  </si>
  <si>
    <t>Youth VillagesMST-PSB FF41640</t>
  </si>
  <si>
    <t>Youth VillagesMST-PSB FFFeb-14</t>
  </si>
  <si>
    <t>Youth VillagesMST-PSB FF41671</t>
  </si>
  <si>
    <t>Youth VillagesMST-PSB FFMar-14</t>
  </si>
  <si>
    <t>Youth VillagesMST-PSB FF41699</t>
  </si>
  <si>
    <t>Youth VillagesMST-PSB FFApr-14</t>
  </si>
  <si>
    <t>Youth VillagesMST-PSB FF41730</t>
  </si>
  <si>
    <t>Youth VillagesMST-PSB FFMay-14</t>
  </si>
  <si>
    <t>Youth VillagesMST-PSB FF41760</t>
  </si>
  <si>
    <t>Youth VillagesMST-PSB FFJun-14</t>
  </si>
  <si>
    <t>Youth VillagesMST-PSB FF41791</t>
  </si>
  <si>
    <t>Youth VillagesMST-PSB FFJul-14</t>
  </si>
  <si>
    <t>Youth VillagesMST-PSB FF41821</t>
  </si>
  <si>
    <t>Youth VillagesMST-PSB FFAug-14</t>
  </si>
  <si>
    <t>Youth VillagesMST-PSB FF41852</t>
  </si>
  <si>
    <t>Youth VillagesMST-PSB FFSep-14</t>
  </si>
  <si>
    <t>Youth VillagesMST-PSB FF41883</t>
  </si>
  <si>
    <t>Youth VillagesMST-PSB FFOct-14</t>
  </si>
  <si>
    <t>Youth VillagesMST-PSB FF41913</t>
  </si>
  <si>
    <t>Youth VillagesMST-PSB FFNov-14</t>
  </si>
  <si>
    <t>Youth VillagesMST-PSB FF41944</t>
  </si>
  <si>
    <t>Youth VillagesMST-PSB FFDec-14</t>
  </si>
  <si>
    <t>Youth VillagesMST-PSB FF41974</t>
  </si>
  <si>
    <t>Youth VillagesMST-PSB FFJan-15</t>
  </si>
  <si>
    <t>Youth VillagesMST-PSB FF42005</t>
  </si>
  <si>
    <t>Youth VillagesMST-PSB FFFeb-15</t>
  </si>
  <si>
    <t>Youth VillagesMST-PSB FF42036</t>
  </si>
  <si>
    <t>Youth VillagesMST-PSB FFMar-15</t>
  </si>
  <si>
    <t>Youth VillagesMST-PSB FF42064</t>
  </si>
  <si>
    <t>Youth VillagesMST-PSB FFApr-15</t>
  </si>
  <si>
    <t>Youth VillagesMST-PSB FF42095</t>
  </si>
  <si>
    <t>Youth VillagesMST-PSB FFMay-15</t>
  </si>
  <si>
    <t>Youth VillagesMST-PSB FF42125</t>
  </si>
  <si>
    <t>Youth VillagesMST-PSB FFJun-15</t>
  </si>
  <si>
    <t>Youth VillagesMST-PSB FF42156</t>
  </si>
  <si>
    <t>Youth VillagesMST-PSB FFJul-15</t>
  </si>
  <si>
    <t>Youth VillagesMST-PSB FF42186</t>
  </si>
  <si>
    <t>Youth VillagesMST-PSB FFAug-15</t>
  </si>
  <si>
    <t>Youth VillagesMST-PSB FF42217</t>
  </si>
  <si>
    <t>Youth VillagesMST-PSB FFSep-15</t>
  </si>
  <si>
    <t>Youth VillagesMST-PSB FF42248</t>
  </si>
  <si>
    <t>Youth VillagesMST-PSB FFOct-15</t>
  </si>
  <si>
    <t>Youth VillagesMST-PSB FF42278</t>
  </si>
  <si>
    <t>Youth VillagesMST-PSB FFNov-15</t>
  </si>
  <si>
    <t>Youth VillagesMST-PSB FF42309</t>
  </si>
  <si>
    <t>Youth VillagesMST-PSB FFDec-15</t>
  </si>
  <si>
    <t>Youth VillagesMST-PSB FF42339</t>
  </si>
  <si>
    <t>Youth VillagesMST-PSB FFJan-16</t>
  </si>
  <si>
    <t>Youth VillagesMST-PSB FF42370</t>
  </si>
  <si>
    <t>Youth VillagesMST-PSB FFFeb-16</t>
  </si>
  <si>
    <t>Youth VillagesMST-PSB FF42401</t>
  </si>
  <si>
    <t>Youth VillagesMST-PSB FFMar-16</t>
  </si>
  <si>
    <t>Youth VillagesMST-PSB FF42430</t>
  </si>
  <si>
    <t>Youth VillagesMST-PSB FFApr-16</t>
  </si>
  <si>
    <t>Youth VillagesMST-PSB FF42461</t>
  </si>
  <si>
    <t>Youth VillagesMST-PSB FFMay-16</t>
  </si>
  <si>
    <t>Youth VillagesMST-PSB FF42491</t>
  </si>
  <si>
    <t>Youth VillagesMST-PSB FFJun-16</t>
  </si>
  <si>
    <t>Youth VillagesMST-PSB FF42522</t>
  </si>
  <si>
    <t>Youth VillagesMST-PSB FFJul-16</t>
  </si>
  <si>
    <t>Youth VillagesMST-PSB FF42552</t>
  </si>
  <si>
    <t>Youth VillagesMST-PSB FFAug-16</t>
  </si>
  <si>
    <t>Youth VillagesMST-PSB FF42583</t>
  </si>
  <si>
    <t>Youth VillagesMST-PSB FFSep-16</t>
  </si>
  <si>
    <t>Youth VillagesMST-PSB FF42614</t>
  </si>
  <si>
    <t>Youth VillagesMST-PSB FFOct-16</t>
  </si>
  <si>
    <t>Youth VillagesMST-PSB FF42644</t>
  </si>
  <si>
    <t>Youth VillagesMST-PSB FFNov-16</t>
  </si>
  <si>
    <t>Youth VillagesMST-PSB FF42675</t>
  </si>
  <si>
    <t>Youth VillagesMST-PSB FFDec-16</t>
  </si>
  <si>
    <t>Youth VillagesMST-PSB FF42705</t>
  </si>
  <si>
    <t>Youth VillagesMST-PSB FFJan-17</t>
  </si>
  <si>
    <t>Youth VillagesMST-PSB FF42736</t>
  </si>
  <si>
    <t>Youth VillagesMST-PSB FFFeb-17</t>
  </si>
  <si>
    <t>Youth VillagesMST-PSB FF42767</t>
  </si>
  <si>
    <t>Youth VillagesMST-PSB FFMar-17</t>
  </si>
  <si>
    <t>Youth VillagesMST-PSB FF42795</t>
  </si>
  <si>
    <t>Youth VillagesMST-PSB FFApr-17</t>
  </si>
  <si>
    <t>Youth VillagesMST-PSB FF42826</t>
  </si>
  <si>
    <t>Youth VillagesMST-PSB FFMay-17</t>
  </si>
  <si>
    <t>Youth VillagesMST-PSB FF42856</t>
  </si>
  <si>
    <t>Youth VillagesMST-PSB FFJun-17</t>
  </si>
  <si>
    <t>Youth VillagesMST-PSB FF42887</t>
  </si>
  <si>
    <t>Youth VillagesMST-PSB FFJul-17</t>
  </si>
  <si>
    <t>Youth VillagesMST-PSB FF42917</t>
  </si>
  <si>
    <t>Youth VillagesMST-PSB FFAug-17</t>
  </si>
  <si>
    <t>Youth VillagesMST-PSB FF42948</t>
  </si>
  <si>
    <t>Youth VillagesMST-PSB FFSep-17</t>
  </si>
  <si>
    <t>Youth VillagesMST-PSB FF42979</t>
  </si>
  <si>
    <t>Youth VillagesMST-PSB FFOct-17</t>
  </si>
  <si>
    <t>Youth VillagesMST-PSB FF43009</t>
  </si>
  <si>
    <t>Youth VillagesMST-PSB FFNov-17</t>
  </si>
  <si>
    <t>Youth VillagesMST-PSB FF43040</t>
  </si>
  <si>
    <t>Youth VillagesMST-PSB FFDec-17</t>
  </si>
  <si>
    <t>Youth VillagesMST-PSB FF43070</t>
  </si>
  <si>
    <t>Youth VillagesMST-PSB FFJan-18</t>
  </si>
  <si>
    <t>Youth VillagesMST-PSB FF43101</t>
  </si>
  <si>
    <t>Youth VillagesMST-PSB FFFeb-18</t>
  </si>
  <si>
    <t>Youth VillagesMST-PSB FF43132</t>
  </si>
  <si>
    <t>Youth VillagesMST-PSB FFMar-18</t>
  </si>
  <si>
    <t>Youth VillagesMST-PSB FF43160</t>
  </si>
  <si>
    <t>Youth VillagesMST-PSB FFApr-18</t>
  </si>
  <si>
    <t>Youth VillagesMST-PSB FF43191</t>
  </si>
  <si>
    <t>Youth VillagesMST-PSB FFMay-18</t>
  </si>
  <si>
    <t>Youth VillagesMST-PSB FF43221</t>
  </si>
  <si>
    <t>Youth VillagesMST-PSB FFJun-18</t>
  </si>
  <si>
    <t>Youth VillagesMST-PSB FF43252</t>
  </si>
  <si>
    <t>Youth VillagesMST-PSB FFJul-18</t>
  </si>
  <si>
    <t>Youth VillagesMST-PSB FF43282</t>
  </si>
  <si>
    <t>Youth VillagesMST-PSB FFAug-18</t>
  </si>
  <si>
    <t>Youth VillagesMST-PSB FF43313</t>
  </si>
  <si>
    <t>Youth VillagesMST-PSB FFSep-18</t>
  </si>
  <si>
    <t>Youth VillagesMST-PSB FF43344</t>
  </si>
  <si>
    <t>Youth VillagesMST-PSB FFOct-18</t>
  </si>
  <si>
    <t>Youth VillagesMST-PSB FF43374</t>
  </si>
  <si>
    <t>Youth VillagesMST-PSB FFNov-18</t>
  </si>
  <si>
    <t>Youth VillagesMST-PSB FF43405</t>
  </si>
  <si>
    <t>Youth VillagesMST-PSB FFDec-18</t>
  </si>
  <si>
    <t>Youth VillagesMST-PSB FF43435</t>
  </si>
  <si>
    <t>Youth VillagesMST-PSB FFJan-19</t>
  </si>
  <si>
    <t>Youth VillagesMST-PSB FF43466</t>
  </si>
  <si>
    <t>Youth VillagesMST-PSB FFFeb-19</t>
  </si>
  <si>
    <t>Youth VillagesMST-PSB FF43497</t>
  </si>
  <si>
    <t>Youth VillagesMST-PSB FFMar-19</t>
  </si>
  <si>
    <t>Youth VillagesMST-PSB FF43525</t>
  </si>
  <si>
    <t>Youth VillagesMST-PSB FFApr-19</t>
  </si>
  <si>
    <t>Youth VillagesMST-PSB FF43556</t>
  </si>
  <si>
    <t>Youth VillagesMST-PSB FFMay-19</t>
  </si>
  <si>
    <t>Youth VillagesMST-PSB FF43586</t>
  </si>
  <si>
    <t>Youth VillagesMST-PSB FFJun-19</t>
  </si>
  <si>
    <t>Youth VillagesMST-PSB FF43617</t>
  </si>
  <si>
    <t>Youth VillagesMST-PSB FFJul-19</t>
  </si>
  <si>
    <t>Youth VillagesMST-PSB FF43647</t>
  </si>
  <si>
    <t>Youth VillagesMST FFApr-12</t>
  </si>
  <si>
    <t>Youth VillagesMST FF41000</t>
  </si>
  <si>
    <t>Youth VillagesMST FFJun-12</t>
  </si>
  <si>
    <t>Youth VillagesMST FF41030</t>
  </si>
  <si>
    <t>Youth VillagesMST FF41061</t>
  </si>
  <si>
    <t>Youth VillagesMST FFJul-12</t>
  </si>
  <si>
    <t>Youth VillagesMST FF41091</t>
  </si>
  <si>
    <t>Youth VillagesMST FFAug-12</t>
  </si>
  <si>
    <t>Youth VillagesMST FF41122</t>
  </si>
  <si>
    <t>Youth VillagesMST FFSep-12</t>
  </si>
  <si>
    <t>Youth VillagesMST FF41153</t>
  </si>
  <si>
    <t>Youth VillagesMST FFOct-12</t>
  </si>
  <si>
    <t>Youth VillagesMST FF41183</t>
  </si>
  <si>
    <t>Youth VillagesMST FFNov-12</t>
  </si>
  <si>
    <t>Youth VillagesMST FF41214</t>
  </si>
  <si>
    <t>Youth VillagesMST FFDec-12</t>
  </si>
  <si>
    <t>Youth VillagesMST FF41244</t>
  </si>
  <si>
    <t>Youth VillagesMST FFJan-13</t>
  </si>
  <si>
    <t>Youth VillagesMST FF41275</t>
  </si>
  <si>
    <t>Youth VillagesMST FFFeb-13</t>
  </si>
  <si>
    <t>Youth VillagesMST FF41306</t>
  </si>
  <si>
    <t>Youth VillagesMST FFMar-13</t>
  </si>
  <si>
    <t>Youth VillagesMST FF41334</t>
  </si>
  <si>
    <t>Youth VillagesMST FFApr-13</t>
  </si>
  <si>
    <t>Youth VillagesMST FF41365</t>
  </si>
  <si>
    <t>Youth VillagesMST FFMay-13</t>
  </si>
  <si>
    <t>Youth VillagesMST FF41395</t>
  </si>
  <si>
    <t>Youth VillagesMST FFJun-13</t>
  </si>
  <si>
    <t>Youth VillagesMST FF41426</t>
  </si>
  <si>
    <t>Youth VillagesMST FFJul-13</t>
  </si>
  <si>
    <t>Youth VillagesMST FF41456</t>
  </si>
  <si>
    <t>Youth VillagesMST FFAug-13</t>
  </si>
  <si>
    <t>Youth VillagesMST FF41487</t>
  </si>
  <si>
    <t>Youth VillagesMST FFSep-13</t>
  </si>
  <si>
    <t>Youth VillagesMST FF41518</t>
  </si>
  <si>
    <t>Youth VillagesMST FFOct-13</t>
  </si>
  <si>
    <t>Youth VillagesMST FF41548</t>
  </si>
  <si>
    <t>Youth VillagesMST FFNov-13</t>
  </si>
  <si>
    <t>Youth VillagesMST FF41579</t>
  </si>
  <si>
    <t>Youth VillagesMST FFDec-13</t>
  </si>
  <si>
    <t>Youth VillagesMST FF41609</t>
  </si>
  <si>
    <t>Youth VillagesMST FFJan-14</t>
  </si>
  <si>
    <t>Youth VillagesMST FF41640</t>
  </si>
  <si>
    <t>Youth VillagesMST FFFeb-14</t>
  </si>
  <si>
    <t>Youth VillagesMST FF41671</t>
  </si>
  <si>
    <t>Youth VillagesMST FFMar-14</t>
  </si>
  <si>
    <t>Youth VillagesMST FF41699</t>
  </si>
  <si>
    <t>Youth VillagesMST FFApr-14</t>
  </si>
  <si>
    <t>Youth VillagesMST FF41730</t>
  </si>
  <si>
    <t>Youth VillagesMST FFMay-14</t>
  </si>
  <si>
    <t>Youth VillagesMST FF41760</t>
  </si>
  <si>
    <t>Youth VillagesMST FFJun-14</t>
  </si>
  <si>
    <t>Youth VillagesMST FF41791</t>
  </si>
  <si>
    <t>Youth VillagesMST FFJul-14</t>
  </si>
  <si>
    <t>Youth VillagesMST FF41821</t>
  </si>
  <si>
    <t>Youth VillagesMST FFAug-14</t>
  </si>
  <si>
    <t>Youth VillagesMST FF41852</t>
  </si>
  <si>
    <t>Youth VillagesMST FFSep-14</t>
  </si>
  <si>
    <t>Youth VillagesMST FF41883</t>
  </si>
  <si>
    <t>Youth VillagesMST FFOct-14</t>
  </si>
  <si>
    <t>Youth VillagesMST FF41913</t>
  </si>
  <si>
    <t>Youth VillagesMST FFNov-14</t>
  </si>
  <si>
    <t>Youth VillagesMST FF41944</t>
  </si>
  <si>
    <t>Youth VillagesMST FFDec-14</t>
  </si>
  <si>
    <t>Youth VillagesMST FF41974</t>
  </si>
  <si>
    <t>Youth VillagesMST FFJan-15</t>
  </si>
  <si>
    <t>Youth VillagesMST FF42005</t>
  </si>
  <si>
    <t>Youth VillagesMST FFFeb-15</t>
  </si>
  <si>
    <t>Youth VillagesMST FF42036</t>
  </si>
  <si>
    <t>Youth VillagesMST FFMar-15</t>
  </si>
  <si>
    <t>Youth VillagesMST FF42064</t>
  </si>
  <si>
    <t>Youth VillagesMST FFApr-15</t>
  </si>
  <si>
    <t>Youth VillagesMST FF42095</t>
  </si>
  <si>
    <t>Youth VillagesMST FFMay-15</t>
  </si>
  <si>
    <t>Youth VillagesMST FF42125</t>
  </si>
  <si>
    <t>Youth VillagesMST FFJun-15</t>
  </si>
  <si>
    <t>Youth VillagesMST FF42156</t>
  </si>
  <si>
    <t>Youth VillagesMST FFJul-15</t>
  </si>
  <si>
    <t>Youth VillagesMST FF42186</t>
  </si>
  <si>
    <t>Youth VillagesMST FFAug-15</t>
  </si>
  <si>
    <t>Youth VillagesMST FF42217</t>
  </si>
  <si>
    <t>Youth VillagesMST FFSep-15</t>
  </si>
  <si>
    <t>Youth VillagesMST FF42248</t>
  </si>
  <si>
    <t>Youth VillagesMST FFOct-15</t>
  </si>
  <si>
    <t>Youth VillagesMST FF42278</t>
  </si>
  <si>
    <t>Youth VillagesMST FFNov-15</t>
  </si>
  <si>
    <t>Youth VillagesMST FF42309</t>
  </si>
  <si>
    <t>Youth VillagesMST FFDec-15</t>
  </si>
  <si>
    <t>Youth VillagesMST FF42339</t>
  </si>
  <si>
    <t>Youth VillagesMST FFJan-16</t>
  </si>
  <si>
    <t>Youth VillagesMST FF42370</t>
  </si>
  <si>
    <t>Youth VillagesMST FFFeb-16</t>
  </si>
  <si>
    <t>Youth VillagesMST FF42401</t>
  </si>
  <si>
    <t>Youth VillagesMST FFMar-16</t>
  </si>
  <si>
    <t>Youth VillagesMST FF42430</t>
  </si>
  <si>
    <t>Youth VillagesMST FFApr-16</t>
  </si>
  <si>
    <t>Youth VillagesMST FF42461</t>
  </si>
  <si>
    <t>Youth VillagesMST FFMay-16</t>
  </si>
  <si>
    <t>Youth VillagesMST FF42491</t>
  </si>
  <si>
    <t>Youth VillagesMST FFJun-16</t>
  </si>
  <si>
    <t>Youth VillagesMST FF42522</t>
  </si>
  <si>
    <t>Youth VillagesMST FFJul-16</t>
  </si>
  <si>
    <t>Youth VillagesMST FF42552</t>
  </si>
  <si>
    <t>Youth VillagesMST FFAug-16</t>
  </si>
  <si>
    <t>Youth VillagesMST FF42583</t>
  </si>
  <si>
    <t>Youth VillagesMST FFSep-16</t>
  </si>
  <si>
    <t>Youth VillagesMST FF42614</t>
  </si>
  <si>
    <t>Youth VillagesMST FFOct-16</t>
  </si>
  <si>
    <t>Youth VillagesMST FF42644</t>
  </si>
  <si>
    <t>Youth VillagesMST FFNov-16</t>
  </si>
  <si>
    <t>Youth VillagesMST FF42675</t>
  </si>
  <si>
    <t>Youth VillagesMST FFDec-16</t>
  </si>
  <si>
    <t>Youth VillagesMST FF42705</t>
  </si>
  <si>
    <t>Youth VillagesMST FFJan-17</t>
  </si>
  <si>
    <t>Youth VillagesMST FF42736</t>
  </si>
  <si>
    <t>Youth VillagesMST FFFeb-17</t>
  </si>
  <si>
    <t>Youth VillagesMST FF42767</t>
  </si>
  <si>
    <t>Youth VillagesMST FFMar-17</t>
  </si>
  <si>
    <t>Youth VillagesMST FF42795</t>
  </si>
  <si>
    <t>Youth VillagesMST FFApr-17</t>
  </si>
  <si>
    <t>Youth VillagesMST FF42826</t>
  </si>
  <si>
    <t>Youth VillagesMST FFMay-17</t>
  </si>
  <si>
    <t>Youth VillagesMST FF42856</t>
  </si>
  <si>
    <t>Youth VillagesMST FFJun-17</t>
  </si>
  <si>
    <t>Youth VillagesMST FF42887</t>
  </si>
  <si>
    <t>Youth VillagesMST FFJul-17</t>
  </si>
  <si>
    <t>Youth VillagesMST FF42917</t>
  </si>
  <si>
    <t>Youth VillagesMST FFAug-17</t>
  </si>
  <si>
    <t>Youth VillagesMST FF42948</t>
  </si>
  <si>
    <t>Youth VillagesMST FFSep-17</t>
  </si>
  <si>
    <t>Youth VillagesMST FF42979</t>
  </si>
  <si>
    <t>Youth VillagesMST FFOct-17</t>
  </si>
  <si>
    <t>Youth VillagesMST FF43009</t>
  </si>
  <si>
    <t>Youth VillagesMST FFNov-17</t>
  </si>
  <si>
    <t>Youth VillagesMST FF43040</t>
  </si>
  <si>
    <t>Youth VillagesMST FFDec-17</t>
  </si>
  <si>
    <t>Youth VillagesMST FF43070</t>
  </si>
  <si>
    <t>Youth VillagesMST FFJan-18</t>
  </si>
  <si>
    <t>Youth VillagesMST FF43101</t>
  </si>
  <si>
    <t>Youth VillagesMST FFFeb-18</t>
  </si>
  <si>
    <t>Youth VillagesMST FF43132</t>
  </si>
  <si>
    <t>Youth VillagesMST FFMar-18</t>
  </si>
  <si>
    <t>Youth VillagesMST FF43160</t>
  </si>
  <si>
    <t>Youth VillagesMST FFApr-18</t>
  </si>
  <si>
    <t>Youth VillagesMST FF43191</t>
  </si>
  <si>
    <t>Youth VillagesMST FFMay-18</t>
  </si>
  <si>
    <t>Youth VillagesMST FF43221</t>
  </si>
  <si>
    <t>Youth VillagesMST FFJun-18</t>
  </si>
  <si>
    <t>Youth VillagesMST FF43252</t>
  </si>
  <si>
    <t>Youth VillagesMST FFJul-18</t>
  </si>
  <si>
    <t>Youth VillagesMST FF43282</t>
  </si>
  <si>
    <t>Youth VillagesMST FFAug-18</t>
  </si>
  <si>
    <t>Youth VillagesMST FF43313</t>
  </si>
  <si>
    <t>Youth VillagesMST FFSep-18</t>
  </si>
  <si>
    <t>Youth VillagesMST FF43344</t>
  </si>
  <si>
    <t>Youth VillagesMST FFOct-18</t>
  </si>
  <si>
    <t>Youth VillagesMST FF43374</t>
  </si>
  <si>
    <t>Youth VillagesMST FFNov-18</t>
  </si>
  <si>
    <t>Youth VillagesMST FF43405</t>
  </si>
  <si>
    <t>Youth VillagesMST FFDec-18</t>
  </si>
  <si>
    <t>Youth VillagesMST FF43435</t>
  </si>
  <si>
    <t>Youth VillagesMST FFJan-19</t>
  </si>
  <si>
    <t>Youth VillagesMST FF43466</t>
  </si>
  <si>
    <t>Youth VillagesMST FFFeb-19</t>
  </si>
  <si>
    <t>Youth VillagesMST FF43497</t>
  </si>
  <si>
    <t>Youth VillagesMST FFMar-19</t>
  </si>
  <si>
    <t>Youth VillagesMST FF43525</t>
  </si>
  <si>
    <t>Youth VillagesMST FFApr-19</t>
  </si>
  <si>
    <t>Youth VillagesMST FF43556</t>
  </si>
  <si>
    <t>Youth VillagesMST FFMay-19</t>
  </si>
  <si>
    <t>Youth VillagesMST FF43586</t>
  </si>
  <si>
    <t>Youth VillagesMST FFJun-19</t>
  </si>
  <si>
    <t>Youth VillagesMST FF43617</t>
  </si>
  <si>
    <t>Youth VillagesMST FFJul-19</t>
  </si>
  <si>
    <t>Youth VillagesMST FF43647</t>
  </si>
  <si>
    <t>Youth VillagesAll CombinedApr-12</t>
  </si>
  <si>
    <t>Youth VillagesAll Combined41000</t>
  </si>
  <si>
    <t>Youth VillagesAll CombinedJun-12</t>
  </si>
  <si>
    <t>Youth VillagesAll Combined41030</t>
  </si>
  <si>
    <t>Youth VillagesAll Combined41061</t>
  </si>
  <si>
    <t>Youth VillagesAll CombinedJul-12</t>
  </si>
  <si>
    <t>Youth VillagesAll Combined41091</t>
  </si>
  <si>
    <t>Youth VillagesAll CombinedAug-12</t>
  </si>
  <si>
    <t>Youth VillagesAll Combined41122</t>
  </si>
  <si>
    <t>Youth VillagesAll CombinedSep-12</t>
  </si>
  <si>
    <t>Youth VillagesAll Combined41153</t>
  </si>
  <si>
    <t>Youth VillagesAll CombinedOct-12</t>
  </si>
  <si>
    <t>Youth VillagesAll Combined41183</t>
  </si>
  <si>
    <t>Youth VillagesAll CombinedNov-12</t>
  </si>
  <si>
    <t>Youth VillagesAll Combined41214</t>
  </si>
  <si>
    <t>Youth VillagesAll CombinedDec-12</t>
  </si>
  <si>
    <t>Youth VillagesAll Combined41244</t>
  </si>
  <si>
    <t>Youth VillagesAll CombinedJan-13</t>
  </si>
  <si>
    <t>Youth VillagesAll Combined41275</t>
  </si>
  <si>
    <t>Youth VillagesAll CombinedFeb-13</t>
  </si>
  <si>
    <t>Youth VillagesAll Combined41306</t>
  </si>
  <si>
    <t>Youth VillagesAll CombinedMar-13</t>
  </si>
  <si>
    <t>Youth VillagesAll Combined41334</t>
  </si>
  <si>
    <t>Youth VillagesAll CombinedApr-13</t>
  </si>
  <si>
    <t>Youth VillagesAll Combined41365</t>
  </si>
  <si>
    <t>Youth VillagesAll CombinedMay-13</t>
  </si>
  <si>
    <t>Youth VillagesAll Combined41395</t>
  </si>
  <si>
    <t>Youth VillagesAll CombinedJun-13</t>
  </si>
  <si>
    <t>Youth VillagesAll Combined41426</t>
  </si>
  <si>
    <t>Youth VillagesAll CombinedJul-13</t>
  </si>
  <si>
    <t>Youth VillagesAll Combined41456</t>
  </si>
  <si>
    <t>Youth VillagesAll CombinedAug-13</t>
  </si>
  <si>
    <t>Youth VillagesAll Combined41487</t>
  </si>
  <si>
    <t>Youth VillagesAll CombinedSep-13</t>
  </si>
  <si>
    <t>Youth VillagesAll Combined41518</t>
  </si>
  <si>
    <t>Youth VillagesAll CombinedOct-13</t>
  </si>
  <si>
    <t>Youth VillagesAll Combined41548</t>
  </si>
  <si>
    <t>Youth VillagesAll CombinedNov-13</t>
  </si>
  <si>
    <t>Youth VillagesAll Combined41579</t>
  </si>
  <si>
    <t>Youth VillagesAll CombinedDec-13</t>
  </si>
  <si>
    <t>Youth VillagesAll Combined41609</t>
  </si>
  <si>
    <t>Youth VillagesAll CombinedJan-14</t>
  </si>
  <si>
    <t>Youth VillagesAll Combined41640</t>
  </si>
  <si>
    <t>Youth VillagesAll CombinedFeb-14</t>
  </si>
  <si>
    <t>Youth VillagesAll Combined41671</t>
  </si>
  <si>
    <t>Youth VillagesAll CombinedMar-14</t>
  </si>
  <si>
    <t>Youth VillagesAll Combined41699</t>
  </si>
  <si>
    <t>Youth VillagesAll CombinedApr-14</t>
  </si>
  <si>
    <t>Youth VillagesAll Combined41730</t>
  </si>
  <si>
    <t>Youth VillagesAll CombinedMay-14</t>
  </si>
  <si>
    <t>Youth VillagesAll Combined41760</t>
  </si>
  <si>
    <t>Youth VillagesAll CombinedJun-14</t>
  </si>
  <si>
    <t>Youth VillagesAll Combined41791</t>
  </si>
  <si>
    <t>Youth VillagesAll CombinedJul-14</t>
  </si>
  <si>
    <t>Youth VillagesAll Combined41821</t>
  </si>
  <si>
    <t>Youth VillagesAll CombinedAug-14</t>
  </si>
  <si>
    <t>Youth VillagesAll Combined41852</t>
  </si>
  <si>
    <t>Youth VillagesAll CombinedSep-14</t>
  </si>
  <si>
    <t>Youth VillagesAll Combined41883</t>
  </si>
  <si>
    <t>Youth VillagesAll CombinedOct-14</t>
  </si>
  <si>
    <t>Youth VillagesAll Combined41913</t>
  </si>
  <si>
    <t>Youth VillagesAll CombinedNov-14</t>
  </si>
  <si>
    <t>Youth VillagesAll Combined41944</t>
  </si>
  <si>
    <t>Youth VillagesAll CombinedDec-14</t>
  </si>
  <si>
    <t>Youth VillagesAll Combined41974</t>
  </si>
  <si>
    <t>Youth VillagesAll CombinedJan-15</t>
  </si>
  <si>
    <t>Youth VillagesAll Combined42005</t>
  </si>
  <si>
    <t>Youth VillagesAll CombinedFeb-15</t>
  </si>
  <si>
    <t>Youth VillagesAll Combined42036</t>
  </si>
  <si>
    <t>Youth VillagesAll CombinedMar-15</t>
  </si>
  <si>
    <t>Youth VillagesAll Combined42064</t>
  </si>
  <si>
    <t>Youth VillagesAll CombinedApr-15</t>
  </si>
  <si>
    <t>Youth VillagesAll Combined42095</t>
  </si>
  <si>
    <t>Youth VillagesAll CombinedMay-15</t>
  </si>
  <si>
    <t>Youth VillagesAll Combined42125</t>
  </si>
  <si>
    <t>Youth VillagesAll CombinedJun-15</t>
  </si>
  <si>
    <t>Youth VillagesAll Combined42156</t>
  </si>
  <si>
    <t>Youth VillagesAll CombinedJul-15</t>
  </si>
  <si>
    <t>Youth VillagesAll Combined42186</t>
  </si>
  <si>
    <t>Youth VillagesAll CombinedAug-15</t>
  </si>
  <si>
    <t>Youth VillagesAll Combined42217</t>
  </si>
  <si>
    <t>Youth VillagesAll CombinedSep-15</t>
  </si>
  <si>
    <t>Youth VillagesAll Combined42248</t>
  </si>
  <si>
    <t>Youth VillagesAll CombinedOct-15</t>
  </si>
  <si>
    <t>Youth VillagesAll Combined42278</t>
  </si>
  <si>
    <t>Youth VillagesAll CombinedNov-15</t>
  </si>
  <si>
    <t>Youth VillagesAll Combined42309</t>
  </si>
  <si>
    <t>Youth VillagesAll CombinedDec-15</t>
  </si>
  <si>
    <t>Youth VillagesAll Combined42339</t>
  </si>
  <si>
    <t>Youth VillagesAll CombinedJan-16</t>
  </si>
  <si>
    <t>Youth VillagesAll Combined42370</t>
  </si>
  <si>
    <t>Youth VillagesAll CombinedFeb-16</t>
  </si>
  <si>
    <t>Youth VillagesAll Combined42401</t>
  </si>
  <si>
    <t>Youth VillagesAll CombinedMar-16</t>
  </si>
  <si>
    <t>Youth VillagesAll Combined42430</t>
  </si>
  <si>
    <t>Youth VillagesAll CombinedApr-16</t>
  </si>
  <si>
    <t>Youth VillagesAll Combined42461</t>
  </si>
  <si>
    <t>Youth VillagesAll CombinedMay-16</t>
  </si>
  <si>
    <t>Youth VillagesAll Combined42491</t>
  </si>
  <si>
    <t>Youth VillagesAll CombinedJun-16</t>
  </si>
  <si>
    <t>Youth VillagesAll Combined42522</t>
  </si>
  <si>
    <t>Youth VillagesAll CombinedJul-16</t>
  </si>
  <si>
    <t>Youth VillagesAll Combined42552</t>
  </si>
  <si>
    <t>Youth VillagesAll CombinedAug-16</t>
  </si>
  <si>
    <t>Youth VillagesAll Combined42583</t>
  </si>
  <si>
    <t>Youth VillagesAll CombinedSep-16</t>
  </si>
  <si>
    <t>Youth VillagesAll Combined42614</t>
  </si>
  <si>
    <t>Youth VillagesAll CombinedOct-16</t>
  </si>
  <si>
    <t>Youth VillagesAll Combined42644</t>
  </si>
  <si>
    <t>Youth VillagesAll CombinedNov-16</t>
  </si>
  <si>
    <t>Youth VillagesAll Combined42675</t>
  </si>
  <si>
    <t>Youth VillagesAll CombinedDec-16</t>
  </si>
  <si>
    <t>Youth VillagesAll Combined42725</t>
  </si>
  <si>
    <t>Youth VillagesAll CombinedJan-17</t>
  </si>
  <si>
    <t>Youth VillagesAll Combined42736</t>
  </si>
  <si>
    <t>Youth VillagesAll CombinedFeb-17</t>
  </si>
  <si>
    <t>Youth VillagesAll Combined42767</t>
  </si>
  <si>
    <t>Youth VillagesAll CombinedMar-17</t>
  </si>
  <si>
    <t>Youth VillagesAll Combined42795</t>
  </si>
  <si>
    <t>Youth VillagesAll CombinedApr-17</t>
  </si>
  <si>
    <t>Youth VillagesAll Combined42826</t>
  </si>
  <si>
    <t>Youth VillagesAll CombinedMay-17</t>
  </si>
  <si>
    <t>Youth VillagesAll Combined42856</t>
  </si>
  <si>
    <t>Youth VillagesAll CombinedJun-17</t>
  </si>
  <si>
    <t>Youth VillagesAll Combined42887</t>
  </si>
  <si>
    <t>Youth VillagesAll CombinedJul-17</t>
  </si>
  <si>
    <t>Youth VillagesAll Combined42917</t>
  </si>
  <si>
    <t>Youth VillagesAll CombinedAug-17</t>
  </si>
  <si>
    <t>Youth VillagesAll Combined42948</t>
  </si>
  <si>
    <t>Youth VillagesAll CombinedSep-17</t>
  </si>
  <si>
    <t>Youth VillagesAll Combined42979</t>
  </si>
  <si>
    <t>Youth VillagesAll CombinedOct-17</t>
  </si>
  <si>
    <t>Youth VillagesAll Combined43009</t>
  </si>
  <si>
    <t>Youth VillagesAll CombinedNov-17</t>
  </si>
  <si>
    <t>Youth VillagesAll Combined43040</t>
  </si>
  <si>
    <t>Youth VillagesAll CombinedDec-17</t>
  </si>
  <si>
    <t>Youth VillagesAll Combined43070</t>
  </si>
  <si>
    <t>Youth VillagesAll CombinedJan-18</t>
  </si>
  <si>
    <t>Youth VillagesAll Combined43101</t>
  </si>
  <si>
    <t>Youth VillagesAll CombinedFeb-18</t>
  </si>
  <si>
    <t>Youth VillagesAll Combined43132</t>
  </si>
  <si>
    <t>Youth VillagesAll CombinedMar-18</t>
  </si>
  <si>
    <t>Youth VillagesAll Combined43160</t>
  </si>
  <si>
    <t>Youth VillagesAll CombinedApr-18</t>
  </si>
  <si>
    <t>Youth VillagesAll Combined43191</t>
  </si>
  <si>
    <t>Youth VillagesAll CombinedMay-18</t>
  </si>
  <si>
    <t>Youth VillagesAll Combined43221</t>
  </si>
  <si>
    <t>Youth VillagesAll CombinedJun-18</t>
  </si>
  <si>
    <t>Youth VillagesAll Combined43252</t>
  </si>
  <si>
    <t>Youth VillagesAll CombinedJul-18</t>
  </si>
  <si>
    <t>Youth VillagesAll Combined43282</t>
  </si>
  <si>
    <t>Youth VillagesAll CombinedAug-18</t>
  </si>
  <si>
    <t>Youth VillagesAll Combined43313</t>
  </si>
  <si>
    <t>Youth VillagesAll CombinedSep-18</t>
  </si>
  <si>
    <t>Youth VillagesAll Combined43344</t>
  </si>
  <si>
    <t>Youth VillagesAll CombinedOct-18</t>
  </si>
  <si>
    <t>Youth VillagesAll Combined43374</t>
  </si>
  <si>
    <t>Youth VillagesAll CombinedNov-18</t>
  </si>
  <si>
    <t>Youth VillagesAll Combined43405</t>
  </si>
  <si>
    <t>Youth VillagesAll CombinedDec-18</t>
  </si>
  <si>
    <t>Youth VillagesAll Combined43435</t>
  </si>
  <si>
    <t>Youth VillagesAll CombinedJan-19</t>
  </si>
  <si>
    <t>Youth VillagesAll Combined43466</t>
  </si>
  <si>
    <t>Youth VillagesAll CombinedFeb-19</t>
  </si>
  <si>
    <t>Youth VillagesAll Combined43497</t>
  </si>
  <si>
    <t>Youth VillagesAll CombinedMar-19</t>
  </si>
  <si>
    <t>Youth VillagesAll Combined43525</t>
  </si>
  <si>
    <t>Youth VillagesAll CombinedApr-19</t>
  </si>
  <si>
    <t>Youth VillagesAll Combined43556</t>
  </si>
  <si>
    <t>Youth VillagesAll CombinedMay-19</t>
  </si>
  <si>
    <t>Youth VillagesAll Combined43586</t>
  </si>
  <si>
    <t>Youth VillagesAll CombinedJun-19</t>
  </si>
  <si>
    <t>Youth VillagesAll Combined43617</t>
  </si>
  <si>
    <t>Youth VillagesAll CombinedJul-19</t>
  </si>
  <si>
    <t>Youth VillagesAll Combined43647</t>
  </si>
  <si>
    <t>Wayne CenterTIP FFAug-15</t>
  </si>
  <si>
    <t>Wayne CenterTIP FF42217</t>
  </si>
  <si>
    <t>Wayne CenterTIP FFSep-15</t>
  </si>
  <si>
    <t>Wayne CenterTIP FF42248</t>
  </si>
  <si>
    <t>Wayne CenterTIP FFOct-15</t>
  </si>
  <si>
    <t>Wayne CenterTIP FF42278</t>
  </si>
  <si>
    <t>Wayne CenterTIP FFNov-15</t>
  </si>
  <si>
    <t>Wayne CenterTIP FF42309</t>
  </si>
  <si>
    <t>Wayne CenterTIP FFDec-15</t>
  </si>
  <si>
    <t>Wayne CenterTIP FF42339</t>
  </si>
  <si>
    <t>Wayne CenterTIP FFJan-16</t>
  </si>
  <si>
    <t>Wayne CenterTIP FF42370</t>
  </si>
  <si>
    <t>Wayne CenterTIP FFFeb-16</t>
  </si>
  <si>
    <t>Wayne CenterTIP FF42401</t>
  </si>
  <si>
    <t>Wayne CenterTIP FFMar-16</t>
  </si>
  <si>
    <t>Wayne CenterTIP FF42430</t>
  </si>
  <si>
    <t>Wayne CenterTIP FFApr-16</t>
  </si>
  <si>
    <t>Wayne CenterTIP FF42461</t>
  </si>
  <si>
    <t>Wayne CenterTIP FFMay-16</t>
  </si>
  <si>
    <t>Wayne CenterTIP FF42491</t>
  </si>
  <si>
    <t>Wayne CenterTIP FFJun-16</t>
  </si>
  <si>
    <t>Wayne CenterTIP FF42522</t>
  </si>
  <si>
    <t>Wayne CenterTIP FFJul-16</t>
  </si>
  <si>
    <t>Wayne CenterTIP FF42552</t>
  </si>
  <si>
    <t>Wayne CenterTIP FFAug-16</t>
  </si>
  <si>
    <t>Wayne CenterTIP FF42583</t>
  </si>
  <si>
    <t>Wayne CenterTIP FFSep-16</t>
  </si>
  <si>
    <t>Wayne CenterTIP FF42614</t>
  </si>
  <si>
    <t>Wayne CenterTIP FFOct-16</t>
  </si>
  <si>
    <t>Wayne CenterTIP FF42644</t>
  </si>
  <si>
    <t>Wayne CenterTIP FFNov-16</t>
  </si>
  <si>
    <t>Wayne CenterTIP FF42675</t>
  </si>
  <si>
    <t>Wayne CenterTIP FFDec-16</t>
  </si>
  <si>
    <t>Wayne CenterTIP FF42705</t>
  </si>
  <si>
    <t>Wayne CenterTIP FFJan-17</t>
  </si>
  <si>
    <t>Wayne CenterTIP FF42736</t>
  </si>
  <si>
    <t>Wayne CenterTIP FFFeb-17</t>
  </si>
  <si>
    <t>Wayne CenterTIP FF42767</t>
  </si>
  <si>
    <t>Wayne CenterTIP FFMar-17</t>
  </si>
  <si>
    <t>Wayne CenterTIP FF42795</t>
  </si>
  <si>
    <t>Wayne CenterTIP FFApr-17</t>
  </si>
  <si>
    <t>Wayne CenterTIP FF42826</t>
  </si>
  <si>
    <t>Wayne CenterTIP FFMay-17</t>
  </si>
  <si>
    <t>Wayne CenterTIP FF42856</t>
  </si>
  <si>
    <t>Wayne CenterTIP FFJun-17</t>
  </si>
  <si>
    <t>Wayne CenterTIP FF42887</t>
  </si>
  <si>
    <t>Wayne CenterTIP FFJul-17</t>
  </si>
  <si>
    <t>Wayne CenterTIP FF42917</t>
  </si>
  <si>
    <t>Wayne CenterTIP FFAug-17</t>
  </si>
  <si>
    <t>Wayne CenterTIP FF42948</t>
  </si>
  <si>
    <t>Wayne CenterTIP FFSep-17</t>
  </si>
  <si>
    <t>Wayne CenterTIP FF42979</t>
  </si>
  <si>
    <t>Wayne CenterTIP FFOct-17</t>
  </si>
  <si>
    <t>Wayne CenterTIP FF43009</t>
  </si>
  <si>
    <t>Wayne CenterTIP FFNov-17</t>
  </si>
  <si>
    <t>Wayne CenterTIP FF43040</t>
  </si>
  <si>
    <t>Wayne CenterTIP FFDec-17</t>
  </si>
  <si>
    <t>Wayne CenterTIP FF43070</t>
  </si>
  <si>
    <t>Wayne CenterTIP FFJan-18</t>
  </si>
  <si>
    <t>Wayne CenterTIP FF43101</t>
  </si>
  <si>
    <t>Wayne CenterTIP FFFeb-18</t>
  </si>
  <si>
    <t>Wayne CenterTIP FF43132</t>
  </si>
  <si>
    <t>Wayne CenterTIP FFMar-18</t>
  </si>
  <si>
    <t>Wayne CenterTIP FF43160</t>
  </si>
  <si>
    <t>Wayne CenterTIP FFApr-18</t>
  </si>
  <si>
    <t>Wayne CenterTIP FF43191</t>
  </si>
  <si>
    <t>Wayne CenterTIP FFMay-18</t>
  </si>
  <si>
    <t>Wayne CenterTIP FF43221</t>
  </si>
  <si>
    <t>Wayne CenterTIP FFJun-18</t>
  </si>
  <si>
    <t>Wayne CenterTIP FF43252</t>
  </si>
  <si>
    <t>Wayne CenterTIP FFJul-18</t>
  </si>
  <si>
    <t>Wayne CenterTIP FF43282</t>
  </si>
  <si>
    <t>Wayne CenterTIP FFAug-18</t>
  </si>
  <si>
    <t>Wayne CenterTIP FF43313</t>
  </si>
  <si>
    <t>Wayne CenterTIP FFSep-18</t>
  </si>
  <si>
    <t>Wayne CenterTIP FF43344</t>
  </si>
  <si>
    <t>Wayne CenterTIP FFOct-18</t>
  </si>
  <si>
    <t>Wayne CenterTIP FF43374</t>
  </si>
  <si>
    <t>Wayne CenterTIP FFNov-18</t>
  </si>
  <si>
    <t>Wayne CenterTIP FF43405</t>
  </si>
  <si>
    <t>Wayne CenterTIP FFDec-18</t>
  </si>
  <si>
    <t>Wayne CenterTIP FF43435</t>
  </si>
  <si>
    <t>Wayne CenterTIP FFJan-19</t>
  </si>
  <si>
    <t>Wayne CenterTIP FF43466</t>
  </si>
  <si>
    <t>Wayne CenterTIP FFFeb-19</t>
  </si>
  <si>
    <t>Wayne CenterTIP FF43497</t>
  </si>
  <si>
    <t>Wayne CenterTIP FFMar-19</t>
  </si>
  <si>
    <t>Wayne CenterTIP FF43525</t>
  </si>
  <si>
    <t>Wayne CenterTIP FFApr-19</t>
  </si>
  <si>
    <t>Wayne CenterTIP FF43556</t>
  </si>
  <si>
    <t>Wayne CenterTIP FFMay-19</t>
  </si>
  <si>
    <t>Wayne CenterTIP FF43586</t>
  </si>
  <si>
    <t>Wayne CenterTIP FFJun-19</t>
  </si>
  <si>
    <t>Wayne CenterTIP FF43617</t>
  </si>
  <si>
    <t>Wayne CenterTIP FFJul-19</t>
  </si>
  <si>
    <t>Wayne CenterTIP FF43647</t>
  </si>
  <si>
    <t>Wayne CenterAll CombinedAug-15</t>
  </si>
  <si>
    <t>Wayne CenterAll Combined42217</t>
  </si>
  <si>
    <t>Wayne CenterAll CombinedSep-15</t>
  </si>
  <si>
    <t>Wayne CenterAll Combined42248</t>
  </si>
  <si>
    <t>Wayne CenterAll CombinedOct-15</t>
  </si>
  <si>
    <t>Wayne CenterAll Combined42278</t>
  </si>
  <si>
    <t>Wayne CenterAll CombinedNov-15</t>
  </si>
  <si>
    <t>Wayne CenterAll Combined42309</t>
  </si>
  <si>
    <t>Wayne CenterAll CombinedDec-15</t>
  </si>
  <si>
    <t>Wayne CenterAll Combined42339</t>
  </si>
  <si>
    <t>Wayne CenterAll CombinedJan-16</t>
  </si>
  <si>
    <t>Wayne CenterAll Combined42370</t>
  </si>
  <si>
    <t>Wayne CenterAll CombinedFeb-16</t>
  </si>
  <si>
    <t>Wayne CenterAll Combined42401</t>
  </si>
  <si>
    <t>Wayne CenterAll CombinedMar-16</t>
  </si>
  <si>
    <t>Wayne CenterAll Combined42430</t>
  </si>
  <si>
    <t>Wayne CenterAll CombinedApr-16</t>
  </si>
  <si>
    <t>Wayne CenterAll Combined42461</t>
  </si>
  <si>
    <t>Wayne CenterAll CombinedMay-16</t>
  </si>
  <si>
    <t>Wayne CenterAll Combined42491</t>
  </si>
  <si>
    <t>Wayne CenterAll CombinedJun-16</t>
  </si>
  <si>
    <t>Wayne CenterAll Combined42522</t>
  </si>
  <si>
    <t>Wayne CenterAll CombinedJul-16</t>
  </si>
  <si>
    <t>Wayne CenterAll Combined42552</t>
  </si>
  <si>
    <t>Wayne CenterAll CombinedAug-16</t>
  </si>
  <si>
    <t>Wayne CenterAll Combined42583</t>
  </si>
  <si>
    <t>Wayne CenterAll CombinedSep-16</t>
  </si>
  <si>
    <t>Wayne CenterAll Combined42614</t>
  </si>
  <si>
    <t>Wayne CenterAll CombinedOct-16</t>
  </si>
  <si>
    <t>Wayne CenterAll Combined42644</t>
  </si>
  <si>
    <t>Wayne CenterAll CombinedNov-16</t>
  </si>
  <si>
    <t>Wayne CenterAll Combined42675</t>
  </si>
  <si>
    <t>Wayne CenterAll CombinedDec-16</t>
  </si>
  <si>
    <t>Wayne CenterAll Combined42724</t>
  </si>
  <si>
    <t>Wayne CenterAll CombinedJan-17</t>
  </si>
  <si>
    <t>Wayne CenterAll Combined42736</t>
  </si>
  <si>
    <t>Wayne CenterAll CombinedFeb-17</t>
  </si>
  <si>
    <t>Wayne CenterAll Combined42767</t>
  </si>
  <si>
    <t>Wayne CenterAll CombinedMar-17</t>
  </si>
  <si>
    <t>Wayne CenterAll Combined42795</t>
  </si>
  <si>
    <t>Wayne CenterAll CombinedApr-17</t>
  </si>
  <si>
    <t>Wayne CenterAll Combined42826</t>
  </si>
  <si>
    <t>Wayne CenterAll CombinedMay-17</t>
  </si>
  <si>
    <t>Wayne CenterAll Combined42856</t>
  </si>
  <si>
    <t>Wayne CenterAll CombinedJun-17</t>
  </si>
  <si>
    <t>Wayne CenterAll Combined42887</t>
  </si>
  <si>
    <t>Wayne CenterAll CombinedJul-17</t>
  </si>
  <si>
    <t>Wayne CenterAll Combined42917</t>
  </si>
  <si>
    <t>Wayne CenterAll CombinedAug-17</t>
  </si>
  <si>
    <t>Wayne CenterAll Combined42948</t>
  </si>
  <si>
    <t>Wayne CenterAll CombinedSep-17</t>
  </si>
  <si>
    <t>Wayne CenterAll Combined42979</t>
  </si>
  <si>
    <t>Wayne CenterAll CombinedOct-17</t>
  </si>
  <si>
    <t>Wayne CenterAll Combined43009</t>
  </si>
  <si>
    <t>Wayne CenterAll CombinedNov-17</t>
  </si>
  <si>
    <t>Wayne CenterAll Combined43040</t>
  </si>
  <si>
    <t>Wayne CenterAll CombinedDec-17</t>
  </si>
  <si>
    <t>Wayne CenterAll Combined43070</t>
  </si>
  <si>
    <t>Wayne CenterAll CombinedJan-18</t>
  </si>
  <si>
    <t>Wayne CenterAll Combined43101</t>
  </si>
  <si>
    <t>Wayne CenterAll CombinedFeb-18</t>
  </si>
  <si>
    <t>Wayne CenterAll Combined43132</t>
  </si>
  <si>
    <t>Wayne CenterAll CombinedMar-18</t>
  </si>
  <si>
    <t>Wayne CenterAll Combined43160</t>
  </si>
  <si>
    <t>Wayne CenterAll CombinedApr-18</t>
  </si>
  <si>
    <t>Wayne CenterAll Combined43191</t>
  </si>
  <si>
    <t>Wayne CenterAll CombinedMay-18</t>
  </si>
  <si>
    <t>Wayne CenterAll Combined43221</t>
  </si>
  <si>
    <t>Wayne CenterAll CombinedJun-18</t>
  </si>
  <si>
    <t>Wayne CenterAll Combined43252</t>
  </si>
  <si>
    <t>Wayne CenterAll CombinedJul-18</t>
  </si>
  <si>
    <t>Wayne CenterAll Combined43282</t>
  </si>
  <si>
    <t>Wayne CenterAll CombinedAug-18</t>
  </si>
  <si>
    <t>Wayne CenterAll Combined43313</t>
  </si>
  <si>
    <t>Wayne CenterAll CombinedSep-18</t>
  </si>
  <si>
    <t>Wayne CenterAll Combined43344</t>
  </si>
  <si>
    <t>Wayne CenterAll CombinedOct-18</t>
  </si>
  <si>
    <t>Wayne CenterAll Combined43374</t>
  </si>
  <si>
    <t>Wayne CenterAll CombinedNov-18</t>
  </si>
  <si>
    <t>Wayne CenterAll Combined43405</t>
  </si>
  <si>
    <t>Wayne CenterAll CombinedDec-18</t>
  </si>
  <si>
    <t>Wayne CenterAll Combined43435</t>
  </si>
  <si>
    <t>Wayne CenterAll CombinedJan-19</t>
  </si>
  <si>
    <t>Wayne CenterAll Combined43466</t>
  </si>
  <si>
    <t>Wayne CenterAll CombinedFeb-19</t>
  </si>
  <si>
    <t>Wayne CenterAll Combined43497</t>
  </si>
  <si>
    <t>Wayne CenterAll CombinedMar-19</t>
  </si>
  <si>
    <t>Wayne CenterAll Combined43525</t>
  </si>
  <si>
    <t>Wayne CenterAll CombinedApr-19</t>
  </si>
  <si>
    <t>Wayne CenterAll Combined43556</t>
  </si>
  <si>
    <t>Wayne CenterAll CombinedMay-19</t>
  </si>
  <si>
    <t>Wayne CenterAll Combined43586</t>
  </si>
  <si>
    <t>Wayne CenterAll CombinedJun-19</t>
  </si>
  <si>
    <t>Wayne CenterAll Combined43617</t>
  </si>
  <si>
    <t>Wayne CenterAll CombinedJul-19</t>
  </si>
  <si>
    <t>Wayne CenterAll Combined43647</t>
  </si>
  <si>
    <t>UniversalTIP FFApr-12</t>
  </si>
  <si>
    <t>UniversalTIP FF41000</t>
  </si>
  <si>
    <t>UniversalTIP FFJun-12</t>
  </si>
  <si>
    <t>UniversalTIP FF41030</t>
  </si>
  <si>
    <t>UniversalTIP FF41061</t>
  </si>
  <si>
    <t>UniversalTIP FFJul-12</t>
  </si>
  <si>
    <t>UniversalTIP FF41091</t>
  </si>
  <si>
    <t>UniversalTIP FFAug-12</t>
  </si>
  <si>
    <t>UniversalTIP FF41122</t>
  </si>
  <si>
    <t>UniversalTIP FFSep-12</t>
  </si>
  <si>
    <t>UniversalTIP FF41153</t>
  </si>
  <si>
    <t>UniversalTIP FFOct-12</t>
  </si>
  <si>
    <t>UniversalTIP FF41183</t>
  </si>
  <si>
    <t>UniversalTIP FFNov-12</t>
  </si>
  <si>
    <t>UniversalTIP FF41214</t>
  </si>
  <si>
    <t>UniversalTIP FFDec-12</t>
  </si>
  <si>
    <t>UniversalTIP FF41244</t>
  </si>
  <si>
    <t>UniversalTIP FFJan-13</t>
  </si>
  <si>
    <t>UniversalTIP FF41275</t>
  </si>
  <si>
    <t>UniversalTIP FFFeb-13</t>
  </si>
  <si>
    <t>UniversalTIP FF41306</t>
  </si>
  <si>
    <t>UniversalTIP FFMar-13</t>
  </si>
  <si>
    <t>UniversalTIP FF41334</t>
  </si>
  <si>
    <t>UniversalTIP FFApr-13</t>
  </si>
  <si>
    <t>UniversalTIP FF41365</t>
  </si>
  <si>
    <t>UniversalTIP FFMay-13</t>
  </si>
  <si>
    <t>UniversalTIP FF41395</t>
  </si>
  <si>
    <t>UniversalTIP FFJun-13</t>
  </si>
  <si>
    <t>UniversalTIP FF41426</t>
  </si>
  <si>
    <t>UniversalTIP FFJul-13</t>
  </si>
  <si>
    <t>UniversalTIP FF41456</t>
  </si>
  <si>
    <t>UniversalTIP FFAug-13</t>
  </si>
  <si>
    <t>UniversalTIP FF41487</t>
  </si>
  <si>
    <t>UniversalTIP FFSep-13</t>
  </si>
  <si>
    <t>UniversalTIP FF41518</t>
  </si>
  <si>
    <t>UniversalTIP FFOct-13</t>
  </si>
  <si>
    <t>UniversalTIP FF41548</t>
  </si>
  <si>
    <t>UniversalTIP FFNov-13</t>
  </si>
  <si>
    <t>UniversalTIP FF41579</t>
  </si>
  <si>
    <t>UniversalTIP FFDec-13</t>
  </si>
  <si>
    <t>UniversalTIP FF41609</t>
  </si>
  <si>
    <t>UniversalTIP FFJan-14</t>
  </si>
  <si>
    <t>UniversalTIP FF41640</t>
  </si>
  <si>
    <t>UniversalTIP FFFeb-14</t>
  </si>
  <si>
    <t>UniversalTIP FF41671</t>
  </si>
  <si>
    <t>UniversalTIP FFMar-14</t>
  </si>
  <si>
    <t>UniversalTIP FF41699</t>
  </si>
  <si>
    <t>UniversalTIP FFApr-14</t>
  </si>
  <si>
    <t>UniversalTIP FF41730</t>
  </si>
  <si>
    <t>UniversalTIP FFMay-14</t>
  </si>
  <si>
    <t>UniversalTIP FF41760</t>
  </si>
  <si>
    <t>UniversalTIP FFJun-14</t>
  </si>
  <si>
    <t>UniversalTIP FF41791</t>
  </si>
  <si>
    <t>UniversalTIP FFJul-14</t>
  </si>
  <si>
    <t>UniversalTIP FF41821</t>
  </si>
  <si>
    <t>UniversalTIP FFAug-14</t>
  </si>
  <si>
    <t>UniversalTIP FF41852</t>
  </si>
  <si>
    <t>UniversalTIP FFSep-14</t>
  </si>
  <si>
    <t>UniversalTIP FF41883</t>
  </si>
  <si>
    <t>UniversalTIP FFOct-14</t>
  </si>
  <si>
    <t>UniversalTIP FF41913</t>
  </si>
  <si>
    <t>UniversalTIP FFNov-14</t>
  </si>
  <si>
    <t>UniversalTIP FF41944</t>
  </si>
  <si>
    <t>UniversalTIP FFDec-14</t>
  </si>
  <si>
    <t>UniversalTIP FF41974</t>
  </si>
  <si>
    <t>UniversalTIP FFJan-15</t>
  </si>
  <si>
    <t>UniversalTIP FF42005</t>
  </si>
  <si>
    <t>UniversalTIP FFFeb-15</t>
  </si>
  <si>
    <t>UniversalTIP FF42036</t>
  </si>
  <si>
    <t>UniversalTIP FFMar-15</t>
  </si>
  <si>
    <t>UniversalTIP FF42064</t>
  </si>
  <si>
    <t>UniversalTIP FFApr-15</t>
  </si>
  <si>
    <t>UniversalTIP FF42095</t>
  </si>
  <si>
    <t>UniversalTIP FFMay-15</t>
  </si>
  <si>
    <t>UniversalTIP FF42125</t>
  </si>
  <si>
    <t>UniversalTIP FFJun-15</t>
  </si>
  <si>
    <t>UniversalTIP FF42156</t>
  </si>
  <si>
    <t>UniversalTIP FFJul-15</t>
  </si>
  <si>
    <t>UniversalTIP FF42186</t>
  </si>
  <si>
    <t>UniversalTIP FFAug-15</t>
  </si>
  <si>
    <t>UniversalTIP FF42217</t>
  </si>
  <si>
    <t>UniversalTIP FFSep-15</t>
  </si>
  <si>
    <t>UniversalTIP FF42248</t>
  </si>
  <si>
    <t>UniversalTIP FFOct-15</t>
  </si>
  <si>
    <t>UniversalTIP FF42278</t>
  </si>
  <si>
    <t>UniversalTIP FFNov-15</t>
  </si>
  <si>
    <t>UniversalTIP FF42309</t>
  </si>
  <si>
    <t>UniversalTIP FFDec-15</t>
  </si>
  <si>
    <t>UniversalTIP FF42339</t>
  </si>
  <si>
    <t>UniversalTIP FFJan-16</t>
  </si>
  <si>
    <t>UniversalTIP FF42370</t>
  </si>
  <si>
    <t>UniversalTIP FFFeb-16</t>
  </si>
  <si>
    <t>UniversalTIP FF42401</t>
  </si>
  <si>
    <t>UniversalTIP FFMar-16</t>
  </si>
  <si>
    <t>UniversalTIP FF42430</t>
  </si>
  <si>
    <t>UniversalTIP FFApr-16</t>
  </si>
  <si>
    <t>UniversalTIP FF42461</t>
  </si>
  <si>
    <t>UniversalTIP FFMay-16</t>
  </si>
  <si>
    <t>UniversalTIP FF42491</t>
  </si>
  <si>
    <t>UniversalTIP FFJun-16</t>
  </si>
  <si>
    <t>UniversalTIP FF42522</t>
  </si>
  <si>
    <t>UniversalTIP FFJul-16</t>
  </si>
  <si>
    <t>UniversalTIP FF42552</t>
  </si>
  <si>
    <t>UniversalTIP FFAug-16</t>
  </si>
  <si>
    <t>UniversalTIP FF42583</t>
  </si>
  <si>
    <t>UniversalTIP FFSep-16</t>
  </si>
  <si>
    <t>UniversalTIP FF42614</t>
  </si>
  <si>
    <t>UniversalTIP FFOct-16</t>
  </si>
  <si>
    <t>UniversalTIP FF42644</t>
  </si>
  <si>
    <t>UniversalTIP FFNov-16</t>
  </si>
  <si>
    <t>UniversalTIP FF42675</t>
  </si>
  <si>
    <t>UniversalTIP FFDec-16</t>
  </si>
  <si>
    <t>UniversalTIP FF42705</t>
  </si>
  <si>
    <t>UniversalTIP FFJan-17</t>
  </si>
  <si>
    <t>UniversalTIP FF42736</t>
  </si>
  <si>
    <t>UniversalTIP FFFeb-17</t>
  </si>
  <si>
    <t>UniversalTIP FF42767</t>
  </si>
  <si>
    <t>UniversalTIP FFMar-17</t>
  </si>
  <si>
    <t>UniversalTIP FF42795</t>
  </si>
  <si>
    <t>UniversalTIP FFApr-17</t>
  </si>
  <si>
    <t>UniversalTIP FF42826</t>
  </si>
  <si>
    <t>UniversalTIP FFMay-17</t>
  </si>
  <si>
    <t>UniversalTIP FF42856</t>
  </si>
  <si>
    <t>UniversalTIP FFJun-17</t>
  </si>
  <si>
    <t>UniversalTIP FF42887</t>
  </si>
  <si>
    <t>UniversalTIP FFJul-17</t>
  </si>
  <si>
    <t>UniversalTIP FF42917</t>
  </si>
  <si>
    <t>UniversalTIP FFAug-17</t>
  </si>
  <si>
    <t>UniversalTIP FF42948</t>
  </si>
  <si>
    <t>UniversalTIP FFSep-17</t>
  </si>
  <si>
    <t>UniversalTIP FF42979</t>
  </si>
  <si>
    <t>UniversalTIP FFOct-17</t>
  </si>
  <si>
    <t>UniversalTIP FF43009</t>
  </si>
  <si>
    <t>UniversalTIP FFNov-17</t>
  </si>
  <si>
    <t>UniversalTIP FF43040</t>
  </si>
  <si>
    <t>UniversalTIP FFDec-17</t>
  </si>
  <si>
    <t>UniversalTIP FF43070</t>
  </si>
  <si>
    <t>UniversalTIP FFJan-18</t>
  </si>
  <si>
    <t>UniversalTIP FF43101</t>
  </si>
  <si>
    <t>UniversalTIP FFFeb-18</t>
  </si>
  <si>
    <t>UniversalTIP FF43132</t>
  </si>
  <si>
    <t>UniversalTIP FFMar-18</t>
  </si>
  <si>
    <t>UniversalTIP FF43160</t>
  </si>
  <si>
    <t>UniversalTIP FFApr-18</t>
  </si>
  <si>
    <t>UniversalTIP FF43191</t>
  </si>
  <si>
    <t>UniversalTIP FFMay-18</t>
  </si>
  <si>
    <t>UniversalTIP FF43221</t>
  </si>
  <si>
    <t>UniversalTIP FFJun-18</t>
  </si>
  <si>
    <t>UniversalTIP FF43252</t>
  </si>
  <si>
    <t>UniversalTIP FFJul-18</t>
  </si>
  <si>
    <t>UniversalTIP FF43282</t>
  </si>
  <si>
    <t>UniversalTIP FFAug-18</t>
  </si>
  <si>
    <t>UniversalTIP FF43313</t>
  </si>
  <si>
    <t>UniversalTIP FFSep-18</t>
  </si>
  <si>
    <t>UniversalTIP FF43344</t>
  </si>
  <si>
    <t>UniversalTIP FFOct-18</t>
  </si>
  <si>
    <t>UniversalTIP FF43374</t>
  </si>
  <si>
    <t>UniversalTIP FFNov-18</t>
  </si>
  <si>
    <t>UniversalTIP FF43405</t>
  </si>
  <si>
    <t>UniversalTIP FFDec-18</t>
  </si>
  <si>
    <t>UniversalTIP FF43435</t>
  </si>
  <si>
    <t>UniversalTIP FFJan-19</t>
  </si>
  <si>
    <t>UniversalTIP FF43466</t>
  </si>
  <si>
    <t>UniversalTIP FFFeb-19</t>
  </si>
  <si>
    <t>UniversalTIP FF43497</t>
  </si>
  <si>
    <t>UniversalTIP FFMar-19</t>
  </si>
  <si>
    <t>UniversalTIP FF43525</t>
  </si>
  <si>
    <t>UniversalTIP FFApr-19</t>
  </si>
  <si>
    <t>UniversalTIP FF43556</t>
  </si>
  <si>
    <t>UniversalTIP FFMay-19</t>
  </si>
  <si>
    <t>UniversalTIP FF43586</t>
  </si>
  <si>
    <t>UniversalTIP FFJun-19</t>
  </si>
  <si>
    <t>UniversalTIP FF43617</t>
  </si>
  <si>
    <t>UniversalTIP FFJul-19</t>
  </si>
  <si>
    <t>UniversalTIP FF43647</t>
  </si>
  <si>
    <t>UniversalTF-CBT FFApr-12</t>
  </si>
  <si>
    <t>UniversalTF-CBT FF41000</t>
  </si>
  <si>
    <t>UniversalTF-CBT FFJun-12</t>
  </si>
  <si>
    <t>UniversalTF-CBT FF41030</t>
  </si>
  <si>
    <t>UniversalTF-CBT FF41061</t>
  </si>
  <si>
    <t>UniversalTF-CBT FFJul-12</t>
  </si>
  <si>
    <t>UniversalTF-CBT FF41091</t>
  </si>
  <si>
    <t>UniversalTF-CBT FFAug-12</t>
  </si>
  <si>
    <t>UniversalTF-CBT FF41122</t>
  </si>
  <si>
    <t>UniversalTF-CBT FFSep-12</t>
  </si>
  <si>
    <t>UniversalTF-CBT FF41153</t>
  </si>
  <si>
    <t>UniversalTF-CBT FFOct-12</t>
  </si>
  <si>
    <t>UniversalTF-CBT FF41183</t>
  </si>
  <si>
    <t>UniversalTF-CBT FFNov-12</t>
  </si>
  <si>
    <t>UniversalTF-CBT FF41214</t>
  </si>
  <si>
    <t>UniversalTF-CBT FFDec-12</t>
  </si>
  <si>
    <t>UniversalTF-CBT FF41244</t>
  </si>
  <si>
    <t>UniversalTF-CBT FFJan-13</t>
  </si>
  <si>
    <t>UniversalTF-CBT FF41275</t>
  </si>
  <si>
    <t>UniversalTF-CBT FFFeb-13</t>
  </si>
  <si>
    <t>UniversalTF-CBT FF41306</t>
  </si>
  <si>
    <t>UniversalTF-CBT FFMar-13</t>
  </si>
  <si>
    <t>UniversalTF-CBT FF41334</t>
  </si>
  <si>
    <t>UniversalTF-CBT FFApr-13</t>
  </si>
  <si>
    <t>UniversalTF-CBT FF41365</t>
  </si>
  <si>
    <t>UniversalTF-CBT FFMay-13</t>
  </si>
  <si>
    <t>UniversalTF-CBT FF41395</t>
  </si>
  <si>
    <t>UniversalTF-CBT FFJun-13</t>
  </si>
  <si>
    <t>UniversalTF-CBT FF41426</t>
  </si>
  <si>
    <t>UniversalTF-CBT FFJul-13</t>
  </si>
  <si>
    <t>UniversalTF-CBT FF41456</t>
  </si>
  <si>
    <t>UniversalTF-CBT FFAug-13</t>
  </si>
  <si>
    <t>UniversalTF-CBT FF41487</t>
  </si>
  <si>
    <t>UniversalTF-CBT FFSep-13</t>
  </si>
  <si>
    <t>UniversalTF-CBT FF41518</t>
  </si>
  <si>
    <t>UniversalTF-CBT FFOct-13</t>
  </si>
  <si>
    <t>UniversalTF-CBT FF41548</t>
  </si>
  <si>
    <t>UniversalTF-CBT FFNov-13</t>
  </si>
  <si>
    <t>UniversalTF-CBT FF41579</t>
  </si>
  <si>
    <t>UniversalTF-CBT FFDec-13</t>
  </si>
  <si>
    <t>UniversalTF-CBT FF41609</t>
  </si>
  <si>
    <t>UniversalTF-CBT FFJan-14</t>
  </si>
  <si>
    <t>UniversalTF-CBT FF41640</t>
  </si>
  <si>
    <t>UniversalTF-CBT FFFeb-14</t>
  </si>
  <si>
    <t>UniversalTF-CBT FF41671</t>
  </si>
  <si>
    <t>UniversalTF-CBT FFMar-14</t>
  </si>
  <si>
    <t>UniversalTF-CBT FF41699</t>
  </si>
  <si>
    <t>UniversalTF-CBT FFApr-14</t>
  </si>
  <si>
    <t>UniversalTF-CBT FF41730</t>
  </si>
  <si>
    <t>UniversalTF-CBT FFMay-14</t>
  </si>
  <si>
    <t>UniversalTF-CBT FF41760</t>
  </si>
  <si>
    <t>UniversalTF-CBT FFJun-14</t>
  </si>
  <si>
    <t>UniversalTF-CBT FF41791</t>
  </si>
  <si>
    <t>UniversalTF-CBT FFJul-14</t>
  </si>
  <si>
    <t>UniversalTF-CBT FF41821</t>
  </si>
  <si>
    <t>UniversalTF-CBT FFAug-14</t>
  </si>
  <si>
    <t>UniversalTF-CBT FF41852</t>
  </si>
  <si>
    <t>UniversalTF-CBT FFSep-14</t>
  </si>
  <si>
    <t>UniversalTF-CBT FF41883</t>
  </si>
  <si>
    <t>UniversalTF-CBT FFOct-14</t>
  </si>
  <si>
    <t>UniversalTF-CBT FF41913</t>
  </si>
  <si>
    <t>UniversalTF-CBT FFNov-14</t>
  </si>
  <si>
    <t>UniversalTF-CBT FF41944</t>
  </si>
  <si>
    <t>UniversalTF-CBT FFDec-14</t>
  </si>
  <si>
    <t>UniversalTF-CBT FF41974</t>
  </si>
  <si>
    <t>UniversalTF-CBT FFJan-15</t>
  </si>
  <si>
    <t>UniversalTF-CBT FF42005</t>
  </si>
  <si>
    <t>UniversalTF-CBT FFFeb-15</t>
  </si>
  <si>
    <t>UniversalTF-CBT FF42036</t>
  </si>
  <si>
    <t>UniversalTF-CBT FFMar-15</t>
  </si>
  <si>
    <t>UniversalTF-CBT FF42064</t>
  </si>
  <si>
    <t>UniversalTF-CBT FFApr-15</t>
  </si>
  <si>
    <t>UniversalTF-CBT FF42095</t>
  </si>
  <si>
    <t>UniversalTF-CBT FFMay-15</t>
  </si>
  <si>
    <t>UniversalTF-CBT FF42125</t>
  </si>
  <si>
    <t>UniversalTF-CBT FFJun-15</t>
  </si>
  <si>
    <t>UniversalTF-CBT FF42156</t>
  </si>
  <si>
    <t>UniversalTF-CBT FFJul-15</t>
  </si>
  <si>
    <t>UniversalTF-CBT FF42186</t>
  </si>
  <si>
    <t>UniversalTF-CBT FFAug-15</t>
  </si>
  <si>
    <t>UniversalTF-CBT FF42217</t>
  </si>
  <si>
    <t>UniversalTF-CBT FFSep-15</t>
  </si>
  <si>
    <t>UniversalTF-CBT FF42248</t>
  </si>
  <si>
    <t>UniversalTF-CBT FFOct-15</t>
  </si>
  <si>
    <t>UniversalTF-CBT FF42278</t>
  </si>
  <si>
    <t>UniversalTF-CBT FFNov-15</t>
  </si>
  <si>
    <t>UniversalTF-CBT FF42309</t>
  </si>
  <si>
    <t>UniversalTF-CBT FFDec-15</t>
  </si>
  <si>
    <t>UniversalTF-CBT FF42339</t>
  </si>
  <si>
    <t>UniversalTF-CBT FFJan-16</t>
  </si>
  <si>
    <t>UniversalTF-CBT FF42370</t>
  </si>
  <si>
    <t>UniversalTF-CBT FFFeb-16</t>
  </si>
  <si>
    <t>UniversalTF-CBT FF42401</t>
  </si>
  <si>
    <t>UniversalTF-CBT FFMar-16</t>
  </si>
  <si>
    <t>UniversalTF-CBT FF42430</t>
  </si>
  <si>
    <t>UniversalTF-CBT FFApr-16</t>
  </si>
  <si>
    <t>UniversalTF-CBT FF42461</t>
  </si>
  <si>
    <t>UniversalTF-CBT FFMay-16</t>
  </si>
  <si>
    <t>UniversalTF-CBT FF42491</t>
  </si>
  <si>
    <t>UniversalTF-CBT FFJun-16</t>
  </si>
  <si>
    <t>UniversalTF-CBT FF42522</t>
  </si>
  <si>
    <t>UniversalTF-CBT FFJul-16</t>
  </si>
  <si>
    <t>UniversalTF-CBT FF42552</t>
  </si>
  <si>
    <t>UniversalTF-CBT FFAug-16</t>
  </si>
  <si>
    <t>UniversalTF-CBT FF42583</t>
  </si>
  <si>
    <t>UniversalTF-CBT FFSep-16</t>
  </si>
  <si>
    <t>UniversalTF-CBT FF42614</t>
  </si>
  <si>
    <t>UniversalTF-CBT FFOct-16</t>
  </si>
  <si>
    <t>UniversalTF-CBT FF42644</t>
  </si>
  <si>
    <t>UniversalTF-CBT FFNov-16</t>
  </si>
  <si>
    <t>UniversalTF-CBT FF42675</t>
  </si>
  <si>
    <t>UniversalTF-CBT FFDec-16</t>
  </si>
  <si>
    <t>UniversalTF-CBT FF42705</t>
  </si>
  <si>
    <t>UniversalTF-CBT FFJan-17</t>
  </si>
  <si>
    <t>UniversalTF-CBT FF42736</t>
  </si>
  <si>
    <t>UniversalTF-CBT FFFeb-17</t>
  </si>
  <si>
    <t>UniversalTF-CBT FF42767</t>
  </si>
  <si>
    <t>UniversalTF-CBT FFMar-17</t>
  </si>
  <si>
    <t>UniversalTF-CBT FF42795</t>
  </si>
  <si>
    <t>UniversalTF-CBT FFApr-17</t>
  </si>
  <si>
    <t>UniversalTF-CBT FF42826</t>
  </si>
  <si>
    <t>UniversalTF-CBT FFMay-17</t>
  </si>
  <si>
    <t>UniversalTF-CBT FF42856</t>
  </si>
  <si>
    <t>UniversalTF-CBT FFJun-17</t>
  </si>
  <si>
    <t>UniversalTF-CBT FF42887</t>
  </si>
  <si>
    <t>UniversalTF-CBT FFJul-17</t>
  </si>
  <si>
    <t>UniversalTF-CBT FF42917</t>
  </si>
  <si>
    <t>UniversalTF-CBT FFAug-17</t>
  </si>
  <si>
    <t>UniversalTF-CBT FF42948</t>
  </si>
  <si>
    <t>UniversalTF-CBT FFSep-17</t>
  </si>
  <si>
    <t>UniversalTF-CBT FF42979</t>
  </si>
  <si>
    <t>UniversalTF-CBT FFOct-17</t>
  </si>
  <si>
    <t>UniversalTF-CBT FF43009</t>
  </si>
  <si>
    <t>UniversalTF-CBT FFNov-17</t>
  </si>
  <si>
    <t>UniversalTF-CBT FF43040</t>
  </si>
  <si>
    <t>UniversalTF-CBT FFDec-17</t>
  </si>
  <si>
    <t>UniversalTF-CBT FF43070</t>
  </si>
  <si>
    <t>UniversalTF-CBT FFJan-18</t>
  </si>
  <si>
    <t>UniversalTF-CBT FF43101</t>
  </si>
  <si>
    <t>UniversalTF-CBT FFFeb-18</t>
  </si>
  <si>
    <t>UniversalTF-CBT FF43132</t>
  </si>
  <si>
    <t>UniversalTF-CBT FFMar-18</t>
  </si>
  <si>
    <t>UniversalTF-CBT FF43160</t>
  </si>
  <si>
    <t>UniversalTF-CBT FFApr-18</t>
  </si>
  <si>
    <t>UniversalTF-CBT FF43191</t>
  </si>
  <si>
    <t>UniversalTF-CBT FFMay-18</t>
  </si>
  <si>
    <t>UniversalTF-CBT FF43221</t>
  </si>
  <si>
    <t>UniversalTF-CBT FFJun-18</t>
  </si>
  <si>
    <t>UniversalTF-CBT FF43252</t>
  </si>
  <si>
    <t>UniversalTF-CBT FFJul-18</t>
  </si>
  <si>
    <t>UniversalTF-CBT FF43282</t>
  </si>
  <si>
    <t>UniversalTF-CBT FFAug-18</t>
  </si>
  <si>
    <t>UniversalTF-CBT FF43313</t>
  </si>
  <si>
    <t>UniversalTF-CBT FFSep-18</t>
  </si>
  <si>
    <t>UniversalTF-CBT FF43344</t>
  </si>
  <si>
    <t>UniversalTF-CBT FFOct-18</t>
  </si>
  <si>
    <t>UniversalTF-CBT FF43374</t>
  </si>
  <si>
    <t>UniversalTF-CBT FFNov-18</t>
  </si>
  <si>
    <t>UniversalTF-CBT FF43405</t>
  </si>
  <si>
    <t>UniversalTF-CBT FFDec-18</t>
  </si>
  <si>
    <t>UniversalTF-CBT FF43435</t>
  </si>
  <si>
    <t>UniversalTF-CBT FFJan-19</t>
  </si>
  <si>
    <t>UniversalTF-CBT FF43466</t>
  </si>
  <si>
    <t>UniversalTF-CBT FFFeb-19</t>
  </si>
  <si>
    <t>UniversalTF-CBT FF43497</t>
  </si>
  <si>
    <t>UniversalTF-CBT FFMar-19</t>
  </si>
  <si>
    <t>UniversalTF-CBT FF43525</t>
  </si>
  <si>
    <t>UniversalTF-CBT FFApr-19</t>
  </si>
  <si>
    <t>UniversalTF-CBT FF43556</t>
  </si>
  <si>
    <t>UniversalTF-CBT FFMay-19</t>
  </si>
  <si>
    <t>UniversalTF-CBT FF43586</t>
  </si>
  <si>
    <t>UniversalTF-CBT FFJun-19</t>
  </si>
  <si>
    <t>UniversalTF-CBT FF43617</t>
  </si>
  <si>
    <t>UniversalTF-CBT FFJul-19</t>
  </si>
  <si>
    <t>UniversalTF-CBT FF43647</t>
  </si>
  <si>
    <t>UniversalCPP-FV FFApr-12</t>
  </si>
  <si>
    <t>UniversalCPP-FV FF41000</t>
  </si>
  <si>
    <t>UniversalCPP-FV FFJun-12</t>
  </si>
  <si>
    <t>UniversalCPP-FV FF41030</t>
  </si>
  <si>
    <t>UniversalCPP-FV FF41061</t>
  </si>
  <si>
    <t>UniversalCPP-FV FFJul-12</t>
  </si>
  <si>
    <t>UniversalCPP-FV FF41091</t>
  </si>
  <si>
    <t>UniversalCPP-FV FFAug-12</t>
  </si>
  <si>
    <t>UniversalCPP-FV FF41122</t>
  </si>
  <si>
    <t>UniversalCPP-FV FFSep-12</t>
  </si>
  <si>
    <t>UniversalCPP-FV FF41153</t>
  </si>
  <si>
    <t>UniversalCPP-FV FFOct-12</t>
  </si>
  <si>
    <t>UniversalCPP-FV FF41183</t>
  </si>
  <si>
    <t>UniversalCPP-FV FFNov-12</t>
  </si>
  <si>
    <t>UniversalCPP-FV FF41214</t>
  </si>
  <si>
    <t>UniversalCPP-FV FFDec-12</t>
  </si>
  <si>
    <t>UniversalCPP-FV FF41244</t>
  </si>
  <si>
    <t>UniversalCPP-FV FFJan-13</t>
  </si>
  <si>
    <t>UniversalCPP-FV FF41275</t>
  </si>
  <si>
    <t>UniversalCPP-FV FFFeb-13</t>
  </si>
  <si>
    <t>UniversalCPP-FV FF41306</t>
  </si>
  <si>
    <t>UniversalCPP-FV FFMar-13</t>
  </si>
  <si>
    <t>UniversalCPP-FV FF41334</t>
  </si>
  <si>
    <t>UniversalCPP-FV FFApr-13</t>
  </si>
  <si>
    <t>UniversalCPP-FV FF41365</t>
  </si>
  <si>
    <t>UniversalCPP-FV FFMay-13</t>
  </si>
  <si>
    <t>UniversalCPP-FV FF41395</t>
  </si>
  <si>
    <t>UniversalCPP-FV FFJun-13</t>
  </si>
  <si>
    <t>UniversalCPP-FV FF41426</t>
  </si>
  <si>
    <t>UniversalCPP-FV FFJul-13</t>
  </si>
  <si>
    <t>UniversalCPP-FV FF41456</t>
  </si>
  <si>
    <t>UniversalCPP-FV FFAug-13</t>
  </si>
  <si>
    <t>UniversalCPP-FV FF41487</t>
  </si>
  <si>
    <t>UniversalCPP-FV FFSep-13</t>
  </si>
  <si>
    <t>UniversalCPP-FV FF41518</t>
  </si>
  <si>
    <t>UniversalCPP-FV FFOct-13</t>
  </si>
  <si>
    <t>UniversalCPP-FV FF41548</t>
  </si>
  <si>
    <t>UniversalCPP-FV FFNov-13</t>
  </si>
  <si>
    <t>UniversalCPP-FV FF41579</t>
  </si>
  <si>
    <t>UniversalCPP-FV FFDec-13</t>
  </si>
  <si>
    <t>UniversalCPP-FV FF41609</t>
  </si>
  <si>
    <t>UniversalCPP-FV FFJan-14</t>
  </si>
  <si>
    <t>UniversalCPP-FV FF41640</t>
  </si>
  <si>
    <t>UniversalCPP-FV FFFeb-14</t>
  </si>
  <si>
    <t>UniversalCPP-FV FF41671</t>
  </si>
  <si>
    <t>UniversalCPP-FV FFMar-14</t>
  </si>
  <si>
    <t>UniversalCPP-FV FF41699</t>
  </si>
  <si>
    <t>UniversalCPP-FV FFApr-14</t>
  </si>
  <si>
    <t>UniversalCPP-FV FF41730</t>
  </si>
  <si>
    <t>UniversalCPP-FV FFMay-14</t>
  </si>
  <si>
    <t>UniversalCPP-FV FF41760</t>
  </si>
  <si>
    <t>UniversalCPP-FV FFJun-14</t>
  </si>
  <si>
    <t>UniversalCPP-FV FF41791</t>
  </si>
  <si>
    <t>UniversalCPP-FV FFJul-14</t>
  </si>
  <si>
    <t>UniversalCPP-FV FF41821</t>
  </si>
  <si>
    <t>UniversalCPP-FV FFAug-14</t>
  </si>
  <si>
    <t>UniversalCPP-FV FF41852</t>
  </si>
  <si>
    <t>UniversalCPP-FV FFSep-14</t>
  </si>
  <si>
    <t>UniversalCPP-FV FF41883</t>
  </si>
  <si>
    <t>UniversalCPP-FV FFOct-14</t>
  </si>
  <si>
    <t>UniversalCPP-FV FF41913</t>
  </si>
  <si>
    <t>UniversalCPP-FV FFNov-14</t>
  </si>
  <si>
    <t>UniversalCPP-FV FF41944</t>
  </si>
  <si>
    <t>UniversalCPP-FV FFDec-14</t>
  </si>
  <si>
    <t>UniversalCPP-FV FF41974</t>
  </si>
  <si>
    <t>UniversalAll CombinedApr-12</t>
  </si>
  <si>
    <t>UniversalAll Combined41000</t>
  </si>
  <si>
    <t>UniversalAll CombinedJun-12</t>
  </si>
  <si>
    <t>UniversalAll Combined41030</t>
  </si>
  <si>
    <t>UniversalAll Combined41061</t>
  </si>
  <si>
    <t>UniversalAll CombinedJul-12</t>
  </si>
  <si>
    <t>UniversalAll Combined41091</t>
  </si>
  <si>
    <t>UniversalAll CombinedAug-12</t>
  </si>
  <si>
    <t>UniversalAll Combined41122</t>
  </si>
  <si>
    <t>UniversalAll CombinedSep-12</t>
  </si>
  <si>
    <t>UniversalAll Combined41153</t>
  </si>
  <si>
    <t>UniversalAll CombinedOct-12</t>
  </si>
  <si>
    <t>UniversalAll Combined41183</t>
  </si>
  <si>
    <t>UniversalAll CombinedNov-12</t>
  </si>
  <si>
    <t>UniversalAll Combined41214</t>
  </si>
  <si>
    <t>UniversalAll CombinedDec-12</t>
  </si>
  <si>
    <t>UniversalAll Combined41244</t>
  </si>
  <si>
    <t>UniversalAll CombinedJan-13</t>
  </si>
  <si>
    <t>UniversalAll Combined41275</t>
  </si>
  <si>
    <t>UniversalAll CombinedFeb-13</t>
  </si>
  <si>
    <t>UniversalAll Combined41306</t>
  </si>
  <si>
    <t>UniversalAll CombinedMar-13</t>
  </si>
  <si>
    <t>UniversalAll Combined41334</t>
  </si>
  <si>
    <t>UniversalAll CombinedApr-13</t>
  </si>
  <si>
    <t>UniversalAll Combined41365</t>
  </si>
  <si>
    <t>UniversalAll CombinedMay-13</t>
  </si>
  <si>
    <t>UniversalAll Combined41395</t>
  </si>
  <si>
    <t>UniversalAll CombinedJun-13</t>
  </si>
  <si>
    <t>UniversalAll Combined41426</t>
  </si>
  <si>
    <t>UniversalAll CombinedJul-13</t>
  </si>
  <si>
    <t>UniversalAll Combined41456</t>
  </si>
  <si>
    <t>UniversalAll CombinedAug-13</t>
  </si>
  <si>
    <t>UniversalAll Combined41487</t>
  </si>
  <si>
    <t>UniversalAll CombinedSep-13</t>
  </si>
  <si>
    <t>UniversalAll Combined41518</t>
  </si>
  <si>
    <t>UniversalAll CombinedOct-13</t>
  </si>
  <si>
    <t>UniversalAll Combined41548</t>
  </si>
  <si>
    <t>UniversalAll CombinedNov-13</t>
  </si>
  <si>
    <t>UniversalAll Combined41579</t>
  </si>
  <si>
    <t>UniversalAll CombinedDec-13</t>
  </si>
  <si>
    <t>UniversalAll Combined41609</t>
  </si>
  <si>
    <t>UniversalAll CombinedJan-14</t>
  </si>
  <si>
    <t>UniversalAll Combined41640</t>
  </si>
  <si>
    <t>UniversalAll CombinedFeb-14</t>
  </si>
  <si>
    <t>UniversalAll Combined41671</t>
  </si>
  <si>
    <t>UniversalAll CombinedMar-14</t>
  </si>
  <si>
    <t>UniversalAll Combined41699</t>
  </si>
  <si>
    <t>UniversalAll CombinedApr-14</t>
  </si>
  <si>
    <t>UniversalAll Combined41730</t>
  </si>
  <si>
    <t>UniversalAll CombinedMay-14</t>
  </si>
  <si>
    <t>UniversalAll Combined41760</t>
  </si>
  <si>
    <t>UniversalAll CombinedJun-14</t>
  </si>
  <si>
    <t>UniversalAll Combined41791</t>
  </si>
  <si>
    <t>UniversalAll CombinedJul-14</t>
  </si>
  <si>
    <t>UniversalAll Combined41821</t>
  </si>
  <si>
    <t>UniversalAll CombinedAug-14</t>
  </si>
  <si>
    <t>UniversalAll Combined41852</t>
  </si>
  <si>
    <t>UniversalAll CombinedSep-14</t>
  </si>
  <si>
    <t>UniversalAll Combined41883</t>
  </si>
  <si>
    <t>UniversalAll CombinedOct-14</t>
  </si>
  <si>
    <t>UniversalAll Combined41913</t>
  </si>
  <si>
    <t>UniversalAll CombinedNov-14</t>
  </si>
  <si>
    <t>UniversalAll Combined41944</t>
  </si>
  <si>
    <t>UniversalAll CombinedDec-14</t>
  </si>
  <si>
    <t>UniversalAll Combined41974</t>
  </si>
  <si>
    <t>UniversalAll CombinedJan-15</t>
  </si>
  <si>
    <t>UniversalAll Combined42005</t>
  </si>
  <si>
    <t>UniversalAll CombinedFeb-15</t>
  </si>
  <si>
    <t>UniversalAll Combined42036</t>
  </si>
  <si>
    <t>UniversalAll CombinedMar-15</t>
  </si>
  <si>
    <t>UniversalAll Combined42064</t>
  </si>
  <si>
    <t>UniversalAll CombinedApr-15</t>
  </si>
  <si>
    <t>UniversalAll Combined42095</t>
  </si>
  <si>
    <t>UniversalAll CombinedMay-15</t>
  </si>
  <si>
    <t>UniversalAll Combined42125</t>
  </si>
  <si>
    <t>UniversalAll CombinedJun-15</t>
  </si>
  <si>
    <t>UniversalAll Combined42156</t>
  </si>
  <si>
    <t>UniversalAll CombinedJul-15</t>
  </si>
  <si>
    <t>UniversalAll Combined42186</t>
  </si>
  <si>
    <t>UniversalAll CombinedAug-15</t>
  </si>
  <si>
    <t>UniversalAll Combined42217</t>
  </si>
  <si>
    <t>UniversalAll CombinedSep-15</t>
  </si>
  <si>
    <t>UniversalAll Combined42248</t>
  </si>
  <si>
    <t>UniversalAll CombinedOct-15</t>
  </si>
  <si>
    <t>UniversalAll Combined42278</t>
  </si>
  <si>
    <t>UniversalAll CombinedNov-15</t>
  </si>
  <si>
    <t>UniversalAll Combined42309</t>
  </si>
  <si>
    <t>UniversalAll CombinedDec-15</t>
  </si>
  <si>
    <t>UniversalAll Combined42339</t>
  </si>
  <si>
    <t>UniversalAll CombinedJan-16</t>
  </si>
  <si>
    <t>UniversalAll Combined42370</t>
  </si>
  <si>
    <t>UniversalAll CombinedFeb-16</t>
  </si>
  <si>
    <t>UniversalAll Combined42401</t>
  </si>
  <si>
    <t>UniversalAll CombinedMar-16</t>
  </si>
  <si>
    <t>UniversalAll Combined42430</t>
  </si>
  <si>
    <t>UniversalAll CombinedApr-16</t>
  </si>
  <si>
    <t>UniversalAll Combined42461</t>
  </si>
  <si>
    <t>UniversalAll CombinedMay-16</t>
  </si>
  <si>
    <t>UniversalAll Combined42491</t>
  </si>
  <si>
    <t>UniversalAll CombinedJun-16</t>
  </si>
  <si>
    <t>UniversalAll Combined42522</t>
  </si>
  <si>
    <t>UniversalAll CombinedJul-16</t>
  </si>
  <si>
    <t>UniversalAll Combined42552</t>
  </si>
  <si>
    <t>UniversalAll CombinedAug-16</t>
  </si>
  <si>
    <t>UniversalAll Combined42583</t>
  </si>
  <si>
    <t>UniversalAll CombinedSep-16</t>
  </si>
  <si>
    <t>UniversalAll Combined42614</t>
  </si>
  <si>
    <t>UniversalAll CombinedOct-16</t>
  </si>
  <si>
    <t>UniversalAll Combined42644</t>
  </si>
  <si>
    <t>UniversalAll CombinedNov-16</t>
  </si>
  <si>
    <t>UniversalAll Combined42675</t>
  </si>
  <si>
    <t>UniversalAll CombinedDec-16</t>
  </si>
  <si>
    <t>UniversalAll Combined42723</t>
  </si>
  <si>
    <t>UniversalAll CombinedJan-17</t>
  </si>
  <si>
    <t>UniversalAll Combined42736</t>
  </si>
  <si>
    <t>UniversalAll CombinedFeb-17</t>
  </si>
  <si>
    <t>UniversalAll Combined42767</t>
  </si>
  <si>
    <t>UniversalAll CombinedMar-17</t>
  </si>
  <si>
    <t>UniversalAll Combined42795</t>
  </si>
  <si>
    <t>UniversalAll CombinedApr-17</t>
  </si>
  <si>
    <t>UniversalAll Combined42826</t>
  </si>
  <si>
    <t>UniversalAll CombinedMay-17</t>
  </si>
  <si>
    <t>UniversalAll Combined42856</t>
  </si>
  <si>
    <t>UniversalAll CombinedJun-17</t>
  </si>
  <si>
    <t>UniversalAll Combined42887</t>
  </si>
  <si>
    <t>UniversalAll CombinedJul-17</t>
  </si>
  <si>
    <t>UniversalAll Combined42917</t>
  </si>
  <si>
    <t>UniversalAll CombinedAug-17</t>
  </si>
  <si>
    <t>UniversalAll Combined42948</t>
  </si>
  <si>
    <t>UniversalAll CombinedSep-17</t>
  </si>
  <si>
    <t>UniversalAll Combined42979</t>
  </si>
  <si>
    <t>UniversalAll CombinedOct-17</t>
  </si>
  <si>
    <t>UniversalAll Combined43009</t>
  </si>
  <si>
    <t>UniversalAll CombinedNov-17</t>
  </si>
  <si>
    <t>UniversalAll Combined43040</t>
  </si>
  <si>
    <t>UniversalAll CombinedDec-17</t>
  </si>
  <si>
    <t>UniversalAll Combined43070</t>
  </si>
  <si>
    <t>UniversalAll CombinedJan-18</t>
  </si>
  <si>
    <t>UniversalAll Combined43101</t>
  </si>
  <si>
    <t>UniversalAll CombinedFeb-18</t>
  </si>
  <si>
    <t>UniversalAll Combined43132</t>
  </si>
  <si>
    <t>UniversalAll CombinedMar-18</t>
  </si>
  <si>
    <t>UniversalAll Combined43160</t>
  </si>
  <si>
    <t>UniversalAll CombinedApr-18</t>
  </si>
  <si>
    <t>UniversalAll Combined43191</t>
  </si>
  <si>
    <t>UniversalAll CombinedMay-18</t>
  </si>
  <si>
    <t>UniversalAll Combined43221</t>
  </si>
  <si>
    <t>UniversalAll CombinedJun-18</t>
  </si>
  <si>
    <t>UniversalAll Combined43252</t>
  </si>
  <si>
    <t>UniversalAll CombinedJul-18</t>
  </si>
  <si>
    <t>UniversalAll Combined43282</t>
  </si>
  <si>
    <t>UniversalAll CombinedAug-18</t>
  </si>
  <si>
    <t>UniversalAll Combined43313</t>
  </si>
  <si>
    <t>UniversalAll CombinedSep-18</t>
  </si>
  <si>
    <t>UniversalAll Combined43344</t>
  </si>
  <si>
    <t>UniversalAll CombinedOct-18</t>
  </si>
  <si>
    <t>UniversalAll Combined43374</t>
  </si>
  <si>
    <t>UniversalAll CombinedNov-18</t>
  </si>
  <si>
    <t>UniversalAll Combined43405</t>
  </si>
  <si>
    <t>UniversalAll CombinedDec-18</t>
  </si>
  <si>
    <t>UniversalAll Combined43435</t>
  </si>
  <si>
    <t>UniversalAll CombinedJan-19</t>
  </si>
  <si>
    <t>UniversalAll Combined43466</t>
  </si>
  <si>
    <t>UniversalAll CombinedFeb-19</t>
  </si>
  <si>
    <t>UniversalAll Combined43497</t>
  </si>
  <si>
    <t>UniversalAll CombinedMar-19</t>
  </si>
  <si>
    <t>UniversalAll Combined43525</t>
  </si>
  <si>
    <t>UniversalAll CombinedApr-19</t>
  </si>
  <si>
    <t>UniversalAll Combined43556</t>
  </si>
  <si>
    <t>UniversalAll CombinedMay-19</t>
  </si>
  <si>
    <t>UniversalAll Combined43586</t>
  </si>
  <si>
    <t>UniversalAll CombinedJun-19</t>
  </si>
  <si>
    <t>UniversalAll Combined43617</t>
  </si>
  <si>
    <t>UniversalAll CombinedJul-19</t>
  </si>
  <si>
    <t>UniversalAll Combined43647</t>
  </si>
  <si>
    <t>TFCCTIP FFApr-12</t>
  </si>
  <si>
    <t>TFCCTIP FF41000</t>
  </si>
  <si>
    <t>TFCCTIP FFJun-12</t>
  </si>
  <si>
    <t>TFCCTIP FF41030</t>
  </si>
  <si>
    <t>TFCCTIP FF41061</t>
  </si>
  <si>
    <t>TFCCTIP FFJul-12</t>
  </si>
  <si>
    <t>TFCCTIP FF41091</t>
  </si>
  <si>
    <t>TFCCTIP FFAug-12</t>
  </si>
  <si>
    <t>TFCCTIP FF41122</t>
  </si>
  <si>
    <t>TFCCTIP FFSep-12</t>
  </si>
  <si>
    <t>TFCCTIP FF41153</t>
  </si>
  <si>
    <t>TFCCTIP FFOct-12</t>
  </si>
  <si>
    <t>TFCCTIP FF41183</t>
  </si>
  <si>
    <t>TFCCTIP FFNov-12</t>
  </si>
  <si>
    <t>TFCCTIP FF41214</t>
  </si>
  <si>
    <t>TFCCTIP FFDec-12</t>
  </si>
  <si>
    <t>TFCCTIP FF41244</t>
  </si>
  <si>
    <t>TFCCTIP FFJan-13</t>
  </si>
  <si>
    <t>TFCCTIP FF41275</t>
  </si>
  <si>
    <t>TFCCTIP FFFeb-13</t>
  </si>
  <si>
    <t>TFCCTIP FF41306</t>
  </si>
  <si>
    <t>TFCCTIP FFMar-13</t>
  </si>
  <si>
    <t>TFCCTIP FF41334</t>
  </si>
  <si>
    <t>TFCCTIP FFApr-13</t>
  </si>
  <si>
    <t>TFCCTIP FF41365</t>
  </si>
  <si>
    <t>TFCCTIP FFMay-13</t>
  </si>
  <si>
    <t>TFCCTIP FF41395</t>
  </si>
  <si>
    <t>TFCCTIP FFJun-13</t>
  </si>
  <si>
    <t>TFCCTIP FF41426</t>
  </si>
  <si>
    <t>TFCCTIP FFJul-13</t>
  </si>
  <si>
    <t>TFCCTIP FF41456</t>
  </si>
  <si>
    <t>TFCCTIP FFAug-13</t>
  </si>
  <si>
    <t>TFCCTIP FF41487</t>
  </si>
  <si>
    <t>TFCCTIP FFSep-13</t>
  </si>
  <si>
    <t>TFCCTIP FF41518</t>
  </si>
  <si>
    <t>TFCCTIP FFOct-13</t>
  </si>
  <si>
    <t>TFCCTIP FF41548</t>
  </si>
  <si>
    <t>TFCCTIP FFNov-13</t>
  </si>
  <si>
    <t>TFCCTIP FF41579</t>
  </si>
  <si>
    <t>TFCCTIP FFDec-13</t>
  </si>
  <si>
    <t>TFCCTIP FF41609</t>
  </si>
  <si>
    <t>TFCCTIP FFJan-14</t>
  </si>
  <si>
    <t>TFCCTIP FF41640</t>
  </si>
  <si>
    <t>TFCCTIP FFFeb-14</t>
  </si>
  <si>
    <t>TFCCTIP FF41671</t>
  </si>
  <si>
    <t>TFCCTIP FFMar-14</t>
  </si>
  <si>
    <t>TFCCTIP FF41699</t>
  </si>
  <si>
    <t>TFCCTIP FFApr-14</t>
  </si>
  <si>
    <t>TFCCTIP FF41730</t>
  </si>
  <si>
    <t>TFCCTIP FFMay-14</t>
  </si>
  <si>
    <t>TFCCTIP FF41760</t>
  </si>
  <si>
    <t>TFCCTIP FFJun-14</t>
  </si>
  <si>
    <t>TFCCTIP FF41791</t>
  </si>
  <si>
    <t>TFCCTIP FFJul-14</t>
  </si>
  <si>
    <t>TFCCTIP FF41821</t>
  </si>
  <si>
    <t>TFCCTIP FFAug-14</t>
  </si>
  <si>
    <t>TFCCTIP FF41852</t>
  </si>
  <si>
    <t>TFCCTIP FFSep-14</t>
  </si>
  <si>
    <t>TFCCTIP FF41883</t>
  </si>
  <si>
    <t>TFCCTIP FFOct-14</t>
  </si>
  <si>
    <t>TFCCTIP FF41913</t>
  </si>
  <si>
    <t>TFCCTIP FFNov-14</t>
  </si>
  <si>
    <t>TFCCTIP FF41944</t>
  </si>
  <si>
    <t>TFCCTIP FFDec-14</t>
  </si>
  <si>
    <t>TFCCTIP FF41974</t>
  </si>
  <si>
    <t>TFCCTIP FFJan-15</t>
  </si>
  <si>
    <t>TFCCTIP FF42005</t>
  </si>
  <si>
    <t>TFCCTIP FFFeb-15</t>
  </si>
  <si>
    <t>TFCCTIP FF42036</t>
  </si>
  <si>
    <t>TFCCTIP FFMar-15</t>
  </si>
  <si>
    <t>TFCCTIP FF42064</t>
  </si>
  <si>
    <t>TFCCTIP FFApr-15</t>
  </si>
  <si>
    <t>TFCCTIP FF42095</t>
  </si>
  <si>
    <t>TFCCTIP FFMay-15</t>
  </si>
  <si>
    <t>TFCCTIP FF42125</t>
  </si>
  <si>
    <t>TFCCTIP FFJun-15</t>
  </si>
  <si>
    <t>TFCCTIP FF42156</t>
  </si>
  <si>
    <t>TFCCTIP FFJul-15</t>
  </si>
  <si>
    <t>TFCCTIP FF42186</t>
  </si>
  <si>
    <t>TFCCTIP FFAug-15</t>
  </si>
  <si>
    <t>TFCCTIP FF42217</t>
  </si>
  <si>
    <t>TFCCTIP FFSep-15</t>
  </si>
  <si>
    <t>TFCCTIP FF42248</t>
  </si>
  <si>
    <t>TFCCTIP FFOct-15</t>
  </si>
  <si>
    <t>TFCCTIP FF42278</t>
  </si>
  <si>
    <t>TFCCTIP FFNov-15</t>
  </si>
  <si>
    <t>TFCCTIP FF42309</t>
  </si>
  <si>
    <t>TFCCTIP FFDec-15</t>
  </si>
  <si>
    <t>TFCCTIP FF42339</t>
  </si>
  <si>
    <t>TFCCTIP FFJan-16</t>
  </si>
  <si>
    <t>TFCCTIP FF42370</t>
  </si>
  <si>
    <t>TFCCTIP FFFeb-16</t>
  </si>
  <si>
    <t>TFCCTIP FF42401</t>
  </si>
  <si>
    <t>TFCCTIP FFMar-16</t>
  </si>
  <si>
    <t>TFCCTIP FF42430</t>
  </si>
  <si>
    <t>TFCCTIP FFApr-16</t>
  </si>
  <si>
    <t>TFCCTIP FF42461</t>
  </si>
  <si>
    <t>TFCCTIP FFMay-16</t>
  </si>
  <si>
    <t>TFCCTIP FF42491</t>
  </si>
  <si>
    <t>TFCCTIP FFJun-16</t>
  </si>
  <si>
    <t>TFCCTIP FF42522</t>
  </si>
  <si>
    <t>TFCCTIP FFJul-16</t>
  </si>
  <si>
    <t>TFCCTIP FF42552</t>
  </si>
  <si>
    <t>TFCCTIP FFAug-16</t>
  </si>
  <si>
    <t>TFCCTIP FF42583</t>
  </si>
  <si>
    <t>TFCCTIP FFSep-16</t>
  </si>
  <si>
    <t>TFCCTIP FF42614</t>
  </si>
  <si>
    <t>TFCCTIP FFOct-16</t>
  </si>
  <si>
    <t>TFCCTIP FF42644</t>
  </si>
  <si>
    <t>TFCCTIP FFNov-16</t>
  </si>
  <si>
    <t>TFCCTIP FF42675</t>
  </si>
  <si>
    <t>TFCCTIP FFDec-16</t>
  </si>
  <si>
    <t>TFCCTIP FF42705</t>
  </si>
  <si>
    <t>TFCCTIP FFJan-17</t>
  </si>
  <si>
    <t>TFCCTIP FF42736</t>
  </si>
  <si>
    <t>TFCCTIP FFFeb-17</t>
  </si>
  <si>
    <t>TFCCTIP FF42767</t>
  </si>
  <si>
    <t>TFCCTIP FFMar-17</t>
  </si>
  <si>
    <t>TFCCTIP FF42795</t>
  </si>
  <si>
    <t>TFCCTIP FFApr-17</t>
  </si>
  <si>
    <t>TFCCTIP FF42826</t>
  </si>
  <si>
    <t>TFCCTIP FFMay-17</t>
  </si>
  <si>
    <t>TFCCTIP FF42856</t>
  </si>
  <si>
    <t>TFCCTIP FFJun-17</t>
  </si>
  <si>
    <t>TFCCTIP FF42887</t>
  </si>
  <si>
    <t>TFCCTIP FFJul-17</t>
  </si>
  <si>
    <t>TFCCTIP FF42917</t>
  </si>
  <si>
    <t>TFCCTIP FFAug-17</t>
  </si>
  <si>
    <t>TFCCTIP FF42948</t>
  </si>
  <si>
    <t>TFCCTIP FFSep-17</t>
  </si>
  <si>
    <t>TFCCTIP FF42979</t>
  </si>
  <si>
    <t>TFCCTIP FFOct-17</t>
  </si>
  <si>
    <t>TFCCTIP FF43009</t>
  </si>
  <si>
    <t>TFCCTIP FFNov-17</t>
  </si>
  <si>
    <t>TFCCTIP FF43040</t>
  </si>
  <si>
    <t>TFCCTIP FFDec-17</t>
  </si>
  <si>
    <t>TFCCTIP FF43070</t>
  </si>
  <si>
    <t>TFCCTIP FFJan-18</t>
  </si>
  <si>
    <t>TFCCTIP FF43101</t>
  </si>
  <si>
    <t>TFCCTIP FFFeb-18</t>
  </si>
  <si>
    <t>TFCCTIP FF43132</t>
  </si>
  <si>
    <t>TFCCTIP FFMar-18</t>
  </si>
  <si>
    <t>TFCCTIP FF43160</t>
  </si>
  <si>
    <t>TFCCTIP FFApr-18</t>
  </si>
  <si>
    <t>TFCCTIP FF43191</t>
  </si>
  <si>
    <t>TFCCTIP FFMay-18</t>
  </si>
  <si>
    <t>TFCCTIP FF43221</t>
  </si>
  <si>
    <t>TFCCTIP FFJun-18</t>
  </si>
  <si>
    <t>TFCCTIP FF43252</t>
  </si>
  <si>
    <t>TFCCTIP FFJul-18</t>
  </si>
  <si>
    <t>TFCCTIP FF43282</t>
  </si>
  <si>
    <t>TFCCTIP FFAug-18</t>
  </si>
  <si>
    <t>TFCCTIP FF43313</t>
  </si>
  <si>
    <t>TFCCTIP FFSep-18</t>
  </si>
  <si>
    <t>TFCCTIP FF43344</t>
  </si>
  <si>
    <t>TFCCTIP FFOct-18</t>
  </si>
  <si>
    <t>TFCCTIP FF43374</t>
  </si>
  <si>
    <t>TFCCTIP FFNov-18</t>
  </si>
  <si>
    <t>TFCCTIP FF43405</t>
  </si>
  <si>
    <t>TFCCTIP FFDec-18</t>
  </si>
  <si>
    <t>TFCCTIP FF43435</t>
  </si>
  <si>
    <t>TFCCTIP FFJan-19</t>
  </si>
  <si>
    <t>TFCCTIP FF43466</t>
  </si>
  <si>
    <t>TFCCTIP FFFeb-19</t>
  </si>
  <si>
    <t>TFCCTIP FF43497</t>
  </si>
  <si>
    <t>TFCCTIP FFMar-19</t>
  </si>
  <si>
    <t>TFCCTIP FF43525</t>
  </si>
  <si>
    <t>TFCCTIP FFApr-19</t>
  </si>
  <si>
    <t>TFCCTIP FF43556</t>
  </si>
  <si>
    <t>TFCCTIP FFMay-19</t>
  </si>
  <si>
    <t>TFCCTIP FF43586</t>
  </si>
  <si>
    <t>TFCCTIP FFJun-19</t>
  </si>
  <si>
    <t>TFCCTIP FF43617</t>
  </si>
  <si>
    <t>TFCCTIP FFJul-19</t>
  </si>
  <si>
    <t>TFCCTIP FF43647</t>
  </si>
  <si>
    <t>TFCCAll CombinedApr-12</t>
  </si>
  <si>
    <t>TFCCAll Combined41000</t>
  </si>
  <si>
    <t>TFCCAll CombinedJun-12</t>
  </si>
  <si>
    <t>TFCCAll Combined41030</t>
  </si>
  <si>
    <t>TFCCAll Combined41061</t>
  </si>
  <si>
    <t>TFCCAll CombinedJul-12</t>
  </si>
  <si>
    <t>TFCCAll Combined41091</t>
  </si>
  <si>
    <t>TFCCAll CombinedAug-12</t>
  </si>
  <si>
    <t>TFCCAll Combined41122</t>
  </si>
  <si>
    <t>TFCCAll CombinedSep-12</t>
  </si>
  <si>
    <t>TFCCAll Combined41153</t>
  </si>
  <si>
    <t>TFCCAll CombinedOct-12</t>
  </si>
  <si>
    <t>TFCCAll Combined41183</t>
  </si>
  <si>
    <t>TFCCAll CombinedNov-12</t>
  </si>
  <si>
    <t>TFCCAll Combined41214</t>
  </si>
  <si>
    <t>TFCCAll CombinedDec-12</t>
  </si>
  <si>
    <t>TFCCAll Combined41244</t>
  </si>
  <si>
    <t>TFCCAll CombinedJan-13</t>
  </si>
  <si>
    <t>TFCCAll Combined41275</t>
  </si>
  <si>
    <t>TFCCAll CombinedFeb-13</t>
  </si>
  <si>
    <t>TFCCAll Combined41306</t>
  </si>
  <si>
    <t>TFCCAll CombinedMar-13</t>
  </si>
  <si>
    <t>TFCCAll Combined41334</t>
  </si>
  <si>
    <t>TFCCAll CombinedApr-13</t>
  </si>
  <si>
    <t>TFCCAll Combined41365</t>
  </si>
  <si>
    <t>TFCCAll CombinedMay-13</t>
  </si>
  <si>
    <t>TFCCAll Combined41395</t>
  </si>
  <si>
    <t>TFCCAll CombinedJun-13</t>
  </si>
  <si>
    <t>TFCCAll Combined41426</t>
  </si>
  <si>
    <t>TFCCAll CombinedJul-13</t>
  </si>
  <si>
    <t>TFCCAll Combined41456</t>
  </si>
  <si>
    <t>TFCCAll CombinedAug-13</t>
  </si>
  <si>
    <t>TFCCAll Combined41487</t>
  </si>
  <si>
    <t>TFCCAll CombinedSep-13</t>
  </si>
  <si>
    <t>TFCCAll Combined41518</t>
  </si>
  <si>
    <t>TFCCAll CombinedOct-13</t>
  </si>
  <si>
    <t>TFCCAll Combined41548</t>
  </si>
  <si>
    <t>TFCCAll CombinedNov-13</t>
  </si>
  <si>
    <t>TFCCAll Combined41579</t>
  </si>
  <si>
    <t>TFCCAll CombinedDec-13</t>
  </si>
  <si>
    <t>TFCCAll Combined41609</t>
  </si>
  <si>
    <t>TFCCAll CombinedJan-14</t>
  </si>
  <si>
    <t>TFCCAll Combined41640</t>
  </si>
  <si>
    <t>TFCCAll CombinedFeb-14</t>
  </si>
  <si>
    <t>TFCCAll Combined41671</t>
  </si>
  <si>
    <t>TFCCAll CombinedMar-14</t>
  </si>
  <si>
    <t>TFCCAll Combined41699</t>
  </si>
  <si>
    <t>TFCCAll CombinedApr-14</t>
  </si>
  <si>
    <t>TFCCAll Combined41730</t>
  </si>
  <si>
    <t>TFCCAll CombinedMay-14</t>
  </si>
  <si>
    <t>TFCCAll Combined41760</t>
  </si>
  <si>
    <t>TFCCAll CombinedJun-14</t>
  </si>
  <si>
    <t>TFCCAll Combined41791</t>
  </si>
  <si>
    <t>TFCCAll CombinedJul-14</t>
  </si>
  <si>
    <t>TFCCAll Combined41821</t>
  </si>
  <si>
    <t>TFCCAll CombinedAug-14</t>
  </si>
  <si>
    <t>TFCCAll Combined41852</t>
  </si>
  <si>
    <t>TFCCAll CombinedSep-14</t>
  </si>
  <si>
    <t>TFCCAll Combined41883</t>
  </si>
  <si>
    <t>TFCCAll CombinedOct-14</t>
  </si>
  <si>
    <t>TFCCAll Combined41913</t>
  </si>
  <si>
    <t>TFCCAll CombinedNov-14</t>
  </si>
  <si>
    <t>TFCCAll Combined41944</t>
  </si>
  <si>
    <t>TFCCAll CombinedDec-14</t>
  </si>
  <si>
    <t>TFCCAll Combined41974</t>
  </si>
  <si>
    <t>TFCCAll CombinedJan-15</t>
  </si>
  <si>
    <t>TFCCAll Combined42005</t>
  </si>
  <si>
    <t>TFCCAll CombinedFeb-15</t>
  </si>
  <si>
    <t>TFCCAll Combined42036</t>
  </si>
  <si>
    <t>TFCCAll CombinedMar-15</t>
  </si>
  <si>
    <t>TFCCAll Combined42064</t>
  </si>
  <si>
    <t>TFCCAll CombinedApr-15</t>
  </si>
  <si>
    <t>TFCCAll Combined42095</t>
  </si>
  <si>
    <t>TFCCAll CombinedMay-15</t>
  </si>
  <si>
    <t>TFCCAll Combined42125</t>
  </si>
  <si>
    <t>TFCCAll CombinedJun-15</t>
  </si>
  <si>
    <t>TFCCAll Combined42156</t>
  </si>
  <si>
    <t>TFCCAll CombinedJul-15</t>
  </si>
  <si>
    <t>TFCCAll Combined42186</t>
  </si>
  <si>
    <t>TFCCAll CombinedAug-15</t>
  </si>
  <si>
    <t>TFCCAll Combined42217</t>
  </si>
  <si>
    <t>TFCCAll CombinedSep-15</t>
  </si>
  <si>
    <t>TFCCAll Combined42248</t>
  </si>
  <si>
    <t>TFCCAll CombinedOct-15</t>
  </si>
  <si>
    <t>TFCCAll Combined42278</t>
  </si>
  <si>
    <t>TFCCAll CombinedNov-15</t>
  </si>
  <si>
    <t>TFCCAll Combined42309</t>
  </si>
  <si>
    <t>TFCCAll CombinedDec-15</t>
  </si>
  <si>
    <t>TFCCAll Combined42339</t>
  </si>
  <si>
    <t>TFCCAll CombinedJan-16</t>
  </si>
  <si>
    <t>TFCCAll Combined42370</t>
  </si>
  <si>
    <t>TFCCAll CombinedFeb-16</t>
  </si>
  <si>
    <t>TFCCAll Combined42401</t>
  </si>
  <si>
    <t>TFCCAll CombinedMar-16</t>
  </si>
  <si>
    <t>TFCCAll Combined42430</t>
  </si>
  <si>
    <t>TFCCAll CombinedApr-16</t>
  </si>
  <si>
    <t>TFCCAll Combined42461</t>
  </si>
  <si>
    <t>TFCCAll CombinedMay-16</t>
  </si>
  <si>
    <t>TFCCAll Combined42491</t>
  </si>
  <si>
    <t>TFCCAll CombinedJun-16</t>
  </si>
  <si>
    <t>TFCCAll Combined42522</t>
  </si>
  <si>
    <t>TFCCAll CombinedJul-16</t>
  </si>
  <si>
    <t>TFCCAll Combined42552</t>
  </si>
  <si>
    <t>TFCCAll CombinedAug-16</t>
  </si>
  <si>
    <t>TFCCAll Combined42583</t>
  </si>
  <si>
    <t>TFCCAll CombinedSep-16</t>
  </si>
  <si>
    <t>TFCCAll Combined42614</t>
  </si>
  <si>
    <t>TFCCAll CombinedOct-16</t>
  </si>
  <si>
    <t>TFCCAll Combined42644</t>
  </si>
  <si>
    <t>TFCCAll CombinedNov-16</t>
  </si>
  <si>
    <t>TFCCAll Combined42675</t>
  </si>
  <si>
    <t>TFCCAll CombinedDec-16</t>
  </si>
  <si>
    <t>TFCCAll Combined42722</t>
  </si>
  <si>
    <t>TFCCAll CombinedJan-17</t>
  </si>
  <si>
    <t>TFCCAll Combined42736</t>
  </si>
  <si>
    <t>TFCCAll CombinedFeb-17</t>
  </si>
  <si>
    <t>TFCCAll Combined42767</t>
  </si>
  <si>
    <t>TFCCAll CombinedMar-17</t>
  </si>
  <si>
    <t>TFCCAll Combined42795</t>
  </si>
  <si>
    <t>TFCCAll CombinedApr-17</t>
  </si>
  <si>
    <t>TFCCAll Combined42826</t>
  </si>
  <si>
    <t>TFCCAll CombinedMay-17</t>
  </si>
  <si>
    <t>TFCCAll Combined42856</t>
  </si>
  <si>
    <t>TFCCAll CombinedJun-17</t>
  </si>
  <si>
    <t>TFCCAll Combined42887</t>
  </si>
  <si>
    <t>TFCCAll CombinedJul-17</t>
  </si>
  <si>
    <t>TFCCAll Combined42917</t>
  </si>
  <si>
    <t>TFCCAll CombinedAug-17</t>
  </si>
  <si>
    <t>TFCCAll Combined42948</t>
  </si>
  <si>
    <t>TFCCAll CombinedSep-17</t>
  </si>
  <si>
    <t>TFCCAll Combined42979</t>
  </si>
  <si>
    <t>TFCCAll CombinedOct-17</t>
  </si>
  <si>
    <t>TFCCAll Combined43009</t>
  </si>
  <si>
    <t>TFCCAll CombinedNov-17</t>
  </si>
  <si>
    <t>TFCCAll Combined43040</t>
  </si>
  <si>
    <t>TFCCAll CombinedDec-17</t>
  </si>
  <si>
    <t>TFCCAll Combined43070</t>
  </si>
  <si>
    <t>TFCCAll CombinedJan-18</t>
  </si>
  <si>
    <t>TFCCAll Combined43101</t>
  </si>
  <si>
    <t>TFCCAll CombinedFeb-18</t>
  </si>
  <si>
    <t>TFCCAll Combined43132</t>
  </si>
  <si>
    <t>TFCCAll CombinedMar-18</t>
  </si>
  <si>
    <t>TFCCAll Combined43160</t>
  </si>
  <si>
    <t>TFCCAll CombinedApr-18</t>
  </si>
  <si>
    <t>TFCCAll Combined43191</t>
  </si>
  <si>
    <t>TFCCAll CombinedMay-18</t>
  </si>
  <si>
    <t>TFCCAll Combined43221</t>
  </si>
  <si>
    <t>TFCCAll CombinedJun-18</t>
  </si>
  <si>
    <t>TFCCAll Combined43252</t>
  </si>
  <si>
    <t>TFCCAll CombinedJul-18</t>
  </si>
  <si>
    <t>TFCCAll Combined43282</t>
  </si>
  <si>
    <t>TFCCAll CombinedAug-18</t>
  </si>
  <si>
    <t>TFCCAll Combined43313</t>
  </si>
  <si>
    <t>TFCCAll CombinedSep-18</t>
  </si>
  <si>
    <t>TFCCAll Combined43344</t>
  </si>
  <si>
    <t>TFCCAll CombinedOct-18</t>
  </si>
  <si>
    <t>TFCCAll Combined43374</t>
  </si>
  <si>
    <t>TFCCAll CombinedNov-18</t>
  </si>
  <si>
    <t>TFCCAll Combined43405</t>
  </si>
  <si>
    <t>TFCCAll CombinedDec-18</t>
  </si>
  <si>
    <t>TFCCAll Combined43435</t>
  </si>
  <si>
    <t>TFCCAll CombinedJan-19</t>
  </si>
  <si>
    <t>TFCCAll Combined43466</t>
  </si>
  <si>
    <t>TFCCAll CombinedFeb-19</t>
  </si>
  <si>
    <t>TFCCAll Combined43497</t>
  </si>
  <si>
    <t>TFCCAll CombinedMar-19</t>
  </si>
  <si>
    <t>TFCCAll Combined43525</t>
  </si>
  <si>
    <t>TFCCAll CombinedApr-19</t>
  </si>
  <si>
    <t>TFCCAll Combined43556</t>
  </si>
  <si>
    <t>TFCCAll CombinedMay-19</t>
  </si>
  <si>
    <t>TFCCAll Combined43586</t>
  </si>
  <si>
    <t>TFCCAll CombinedJun-19</t>
  </si>
  <si>
    <t>TFCCAll Combined43617</t>
  </si>
  <si>
    <t>TFCCAll CombinedJul-19</t>
  </si>
  <si>
    <t>TFCCAll Combined43647</t>
  </si>
  <si>
    <t>RiversideAll CombinedApr-12</t>
  </si>
  <si>
    <t>RiversideAll Combined41000</t>
  </si>
  <si>
    <t>RiversideAll CombinedJun-12</t>
  </si>
  <si>
    <t>RiversideAll Combined41030</t>
  </si>
  <si>
    <t>RiversideAll Combined41061</t>
  </si>
  <si>
    <t>RiversideAll CombinedJul-12</t>
  </si>
  <si>
    <t>RiversideAll Combined41091</t>
  </si>
  <si>
    <t>RiversideAll CombinedAug-12</t>
  </si>
  <si>
    <t>RiversideAll Combined41122</t>
  </si>
  <si>
    <t>RiversideAll CombinedSep-12</t>
  </si>
  <si>
    <t>RiversideAll Combined41153</t>
  </si>
  <si>
    <t>RiversideAll CombinedOct-12</t>
  </si>
  <si>
    <t>RiversideAll Combined41183</t>
  </si>
  <si>
    <t>RiversideAll CombinedNov-12</t>
  </si>
  <si>
    <t>RiversideAll Combined41214</t>
  </si>
  <si>
    <t>RiversideAll CombinedDec-12</t>
  </si>
  <si>
    <t>RiversideAll Combined41244</t>
  </si>
  <si>
    <t>RiversideAll CombinedJan-13</t>
  </si>
  <si>
    <t>RiversideAll Combined41275</t>
  </si>
  <si>
    <t>RiversideAll CombinedFeb-13</t>
  </si>
  <si>
    <t>RiversideAll Combined41306</t>
  </si>
  <si>
    <t>RiversideAll CombinedMar-13</t>
  </si>
  <si>
    <t>RiversideAll Combined41334</t>
  </si>
  <si>
    <t>RiversideAll CombinedApr-13</t>
  </si>
  <si>
    <t>RiversideAll Combined41365</t>
  </si>
  <si>
    <t>RiversideAll CombinedMay-13</t>
  </si>
  <si>
    <t>RiversideAll Combined41395</t>
  </si>
  <si>
    <t>RiversideAll CombinedJun-13</t>
  </si>
  <si>
    <t>RiversideAll Combined41426</t>
  </si>
  <si>
    <t>RiversideAll CombinedJul-13</t>
  </si>
  <si>
    <t>RiversideAll Combined41456</t>
  </si>
  <si>
    <t>RiversideAll CombinedAug-13</t>
  </si>
  <si>
    <t>RiversideAll Combined41487</t>
  </si>
  <si>
    <t>RiversideAll CombinedSep-13</t>
  </si>
  <si>
    <t>RiversideAll Combined41518</t>
  </si>
  <si>
    <t>RiversideAll CombinedOct-13</t>
  </si>
  <si>
    <t>RiversideAll Combined41548</t>
  </si>
  <si>
    <t>RiversideAll CombinedNov-13</t>
  </si>
  <si>
    <t>RiversideAll Combined41579</t>
  </si>
  <si>
    <t>RiversideAll CombinedDec-13</t>
  </si>
  <si>
    <t>RiversideAll Combined41609</t>
  </si>
  <si>
    <t>RiversideAll CombinedJan-14</t>
  </si>
  <si>
    <t>RiversideAll Combined41640</t>
  </si>
  <si>
    <t>RiversideAll CombinedFeb-14</t>
  </si>
  <si>
    <t>RiversideAll Combined41671</t>
  </si>
  <si>
    <t>RiversideAll CombinedMar-14</t>
  </si>
  <si>
    <t>RiversideAll Combined41699</t>
  </si>
  <si>
    <t>RiversideAll CombinedApr-14</t>
  </si>
  <si>
    <t>RiversideAll Combined41730</t>
  </si>
  <si>
    <t>RiversideAll CombinedMay-14</t>
  </si>
  <si>
    <t>RiversideAll Combined41760</t>
  </si>
  <si>
    <t>RiversideAll CombinedJun-14</t>
  </si>
  <si>
    <t>RiversideAll Combined41791</t>
  </si>
  <si>
    <t>RiversideAll CombinedJul-14</t>
  </si>
  <si>
    <t>RiversideAll Combined41821</t>
  </si>
  <si>
    <t>RiversideAll CombinedAug-14</t>
  </si>
  <si>
    <t>RiversideAll Combined41852</t>
  </si>
  <si>
    <t>RiversideAll CombinedSep-14</t>
  </si>
  <si>
    <t>RiversideAll Combined41883</t>
  </si>
  <si>
    <t>RiversideAll CombinedOct-14</t>
  </si>
  <si>
    <t>RiversideAll Combined41913</t>
  </si>
  <si>
    <t>RiversideAll CombinedNov-14</t>
  </si>
  <si>
    <t>RiversideAll Combined41944</t>
  </si>
  <si>
    <t>RiversideAll CombinedDec-14</t>
  </si>
  <si>
    <t>RiversideAll Combined41974</t>
  </si>
  <si>
    <t>RiversideAll CombinedJan-15</t>
  </si>
  <si>
    <t>RiversideAll Combined42005</t>
  </si>
  <si>
    <t>RiversideAll CombinedFeb-15</t>
  </si>
  <si>
    <t>RiversideAll Combined42036</t>
  </si>
  <si>
    <t>RiversideAll CombinedMar-15</t>
  </si>
  <si>
    <t>RiversideAll Combined42064</t>
  </si>
  <si>
    <t>RiversideAll CombinedApr-15</t>
  </si>
  <si>
    <t>RiversideAll Combined42095</t>
  </si>
  <si>
    <t>RiversideAll CombinedMay-15</t>
  </si>
  <si>
    <t>RiversideAll Combined42125</t>
  </si>
  <si>
    <t>RiversideAll CombinedJun-15</t>
  </si>
  <si>
    <t>RiversideAll Combined42156</t>
  </si>
  <si>
    <t>RiversideAll CombinedJul-15</t>
  </si>
  <si>
    <t>RiversideAll Combined42186</t>
  </si>
  <si>
    <t>RiversideAll CombinedAug-15</t>
  </si>
  <si>
    <t>RiversideAll Combined42217</t>
  </si>
  <si>
    <t>RiversideAll CombinedSep-15</t>
  </si>
  <si>
    <t>RiversideAll Combined42248</t>
  </si>
  <si>
    <t>RiversideAll CombinedOct-15</t>
  </si>
  <si>
    <t>RiversideAll Combined42278</t>
  </si>
  <si>
    <t>RiversideAll CombinedNov-15</t>
  </si>
  <si>
    <t>RiversideAll Combined42309</t>
  </si>
  <si>
    <t>RiversideAll CombinedDec-15</t>
  </si>
  <si>
    <t>RiversideAll Combined42339</t>
  </si>
  <si>
    <t>RiversideAll CombinedJan-16</t>
  </si>
  <si>
    <t>RiversideAll Combined42370</t>
  </si>
  <si>
    <t>RiversideAll CombinedFeb-16</t>
  </si>
  <si>
    <t>RiversideAll Combined42401</t>
  </si>
  <si>
    <t>RiversideAll CombinedMar-16</t>
  </si>
  <si>
    <t>RiversideAll Combined42430</t>
  </si>
  <si>
    <t>RiversideAll CombinedApr-16</t>
  </si>
  <si>
    <t>RiversideAll Combined42461</t>
  </si>
  <si>
    <t>RiversideAll CombinedMay-16</t>
  </si>
  <si>
    <t>RiversideAll Combined42491</t>
  </si>
  <si>
    <t>RiversideAll CombinedJun-16</t>
  </si>
  <si>
    <t>RiversideAll Combined42522</t>
  </si>
  <si>
    <t>RiversideAll CombinedJul-16</t>
  </si>
  <si>
    <t>RiversideAll Combined42552</t>
  </si>
  <si>
    <t>RiversideAll CombinedAug-16</t>
  </si>
  <si>
    <t>RiversideAll Combined42583</t>
  </si>
  <si>
    <t>RiversideAll CombinedSep-16</t>
  </si>
  <si>
    <t>RiversideAll Combined42614</t>
  </si>
  <si>
    <t>RiversideAll CombinedOct-16</t>
  </si>
  <si>
    <t>RiversideAll Combined42644</t>
  </si>
  <si>
    <t>RiversideAll CombinedNov-16</t>
  </si>
  <si>
    <t>RiversideAll Combined42675</t>
  </si>
  <si>
    <t>RiversideAll CombinedDec-16</t>
  </si>
  <si>
    <t>RiversideAll Combined42721</t>
  </si>
  <si>
    <t>RiversideAll CombinedJan-17</t>
  </si>
  <si>
    <t>RiversideAll Combined42736</t>
  </si>
  <si>
    <t>RiversideAll CombinedFeb-17</t>
  </si>
  <si>
    <t>RiversideAll Combined42767</t>
  </si>
  <si>
    <t>RiversideAll CombinedMar-17</t>
  </si>
  <si>
    <t>RiversideAll Combined42795</t>
  </si>
  <si>
    <t>RiversideAll CombinedApr-17</t>
  </si>
  <si>
    <t>RiversideAll Combined42826</t>
  </si>
  <si>
    <t>RiversideAll CombinedMay-17</t>
  </si>
  <si>
    <t>RiversideAll Combined42856</t>
  </si>
  <si>
    <t>RiversideAll CombinedJun-17</t>
  </si>
  <si>
    <t>RiversideAll Combined42887</t>
  </si>
  <si>
    <t>RiversideAll CombinedJul-17</t>
  </si>
  <si>
    <t>RiversideAll Combined42917</t>
  </si>
  <si>
    <t>RiversideAll CombinedAug-17</t>
  </si>
  <si>
    <t>RiversideAll Combined42948</t>
  </si>
  <si>
    <t>RiversideAll CombinedSep-17</t>
  </si>
  <si>
    <t>RiversideAll Combined42979</t>
  </si>
  <si>
    <t>RiversideAll CombinedOct-17</t>
  </si>
  <si>
    <t>RiversideAll Combined43009</t>
  </si>
  <si>
    <t>RiversideAll CombinedNov-17</t>
  </si>
  <si>
    <t>RiversideAll Combined43040</t>
  </si>
  <si>
    <t>RiversideAll CombinedDec-17</t>
  </si>
  <si>
    <t>RiversideAll Combined43070</t>
  </si>
  <si>
    <t>RiversideAll CombinedJan-18</t>
  </si>
  <si>
    <t>RiversideAll Combined43101</t>
  </si>
  <si>
    <t>RiversideAll CombinedFeb-18</t>
  </si>
  <si>
    <t>RiversideAll Combined43132</t>
  </si>
  <si>
    <t>RiversideAll CombinedMar-18</t>
  </si>
  <si>
    <t>RiversideAll Combined43160</t>
  </si>
  <si>
    <t>RiversideAll CombinedApr-18</t>
  </si>
  <si>
    <t>RiversideAll Combined43191</t>
  </si>
  <si>
    <t>RiversideAll CombinedMay-18</t>
  </si>
  <si>
    <t>RiversideAll Combined43221</t>
  </si>
  <si>
    <t>RiversideAll CombinedJun-18</t>
  </si>
  <si>
    <t>RiversideAll Combined43252</t>
  </si>
  <si>
    <t>RiversideAll CombinedJul-18</t>
  </si>
  <si>
    <t>RiversideAll Combined43282</t>
  </si>
  <si>
    <t>RiversideAll CombinedAug-18</t>
  </si>
  <si>
    <t>RiversideAll Combined43313</t>
  </si>
  <si>
    <t>RiversideAll CombinedSep-18</t>
  </si>
  <si>
    <t>RiversideAll Combined43344</t>
  </si>
  <si>
    <t>RiversideAll CombinedOct-18</t>
  </si>
  <si>
    <t>RiversideAll Combined43374</t>
  </si>
  <si>
    <t>RiversideAll CombinedNov-18</t>
  </si>
  <si>
    <t>RiversideAll Combined43405</t>
  </si>
  <si>
    <t>RiversideAll CombinedDec-18</t>
  </si>
  <si>
    <t>RiversideAll Combined43435</t>
  </si>
  <si>
    <t>RiversideAll CombinedJan-19</t>
  </si>
  <si>
    <t>RiversideAll Combined43466</t>
  </si>
  <si>
    <t>RiversideAll CombinedFeb-19</t>
  </si>
  <si>
    <t>RiversideAll Combined43497</t>
  </si>
  <si>
    <t>RiversideAll CombinedMar-19</t>
  </si>
  <si>
    <t>RiversideAll Combined43525</t>
  </si>
  <si>
    <t>RiversideAll CombinedApr-19</t>
  </si>
  <si>
    <t>RiversideAll Combined43556</t>
  </si>
  <si>
    <t>RiversideAll CombinedMay-19</t>
  </si>
  <si>
    <t>RiversideAll Combined43586</t>
  </si>
  <si>
    <t>RiversideAll CombinedJun-19</t>
  </si>
  <si>
    <t>RiversideAll Combined43617</t>
  </si>
  <si>
    <t>RiversideAll CombinedJul-19</t>
  </si>
  <si>
    <t>RiversideAll Combined43647</t>
  </si>
  <si>
    <t>RiversideA-CRA FFApr-12</t>
  </si>
  <si>
    <t>RiversideA-CRA FF41000</t>
  </si>
  <si>
    <t>RiversideA-CRA FFJun-12</t>
  </si>
  <si>
    <t>RiversideA-CRA FF41030</t>
  </si>
  <si>
    <t>RiversideA-CRA FF41061</t>
  </si>
  <si>
    <t>RiversideA-CRA FFJul-12</t>
  </si>
  <si>
    <t>RiversideA-CRA FF41091</t>
  </si>
  <si>
    <t>RiversideA-CRA FFAug-12</t>
  </si>
  <si>
    <t>RiversideA-CRA FF41122</t>
  </si>
  <si>
    <t>RiversideA-CRA FFSep-12</t>
  </si>
  <si>
    <t>RiversideA-CRA FF41153</t>
  </si>
  <si>
    <t>RiversideA-CRA FFOct-12</t>
  </si>
  <si>
    <t>RiversideA-CRA FF41183</t>
  </si>
  <si>
    <t>RiversideA-CRA FFNov-12</t>
  </si>
  <si>
    <t>RiversideA-CRA FF41214</t>
  </si>
  <si>
    <t>RiversideA-CRA FFDec-12</t>
  </si>
  <si>
    <t>RiversideA-CRA FF41244</t>
  </si>
  <si>
    <t>RiversideA-CRA FFJan-13</t>
  </si>
  <si>
    <t>RiversideA-CRA FF41275</t>
  </si>
  <si>
    <t>RiversideA-CRA FFFeb-13</t>
  </si>
  <si>
    <t>RiversideA-CRA FF41306</t>
  </si>
  <si>
    <t>RiversideA-CRA FFMar-13</t>
  </si>
  <si>
    <t>RiversideA-CRA FF41334</t>
  </si>
  <si>
    <t>RiversideA-CRA FFApr-13</t>
  </si>
  <si>
    <t>RiversideA-CRA FF41365</t>
  </si>
  <si>
    <t>RiversideA-CRA FFMay-13</t>
  </si>
  <si>
    <t>RiversideA-CRA FF41395</t>
  </si>
  <si>
    <t>RiversideA-CRA FFJun-13</t>
  </si>
  <si>
    <t>RiversideA-CRA FF41426</t>
  </si>
  <si>
    <t>RiversideA-CRA FFJul-13</t>
  </si>
  <si>
    <t>RiversideA-CRA FF41456</t>
  </si>
  <si>
    <t>RiversideA-CRA FFAug-13</t>
  </si>
  <si>
    <t>RiversideA-CRA FF41487</t>
  </si>
  <si>
    <t>RiversideA-CRA FFSep-13</t>
  </si>
  <si>
    <t>RiversideA-CRA FF41518</t>
  </si>
  <si>
    <t>RiversideA-CRA FFOct-13</t>
  </si>
  <si>
    <t>RiversideA-CRA FF41548</t>
  </si>
  <si>
    <t>RiversideA-CRA FFNov-13</t>
  </si>
  <si>
    <t>RiversideA-CRA FF41579</t>
  </si>
  <si>
    <t>RiversideA-CRA FFDec-13</t>
  </si>
  <si>
    <t>RiversideA-CRA FF41609</t>
  </si>
  <si>
    <t>RiversideA-CRA FFJan-14</t>
  </si>
  <si>
    <t>RiversideA-CRA FF41640</t>
  </si>
  <si>
    <t>RiversideA-CRA FFFeb-14</t>
  </si>
  <si>
    <t>RiversideA-CRA FF41671</t>
  </si>
  <si>
    <t>RiversideA-CRA FFMar-14</t>
  </si>
  <si>
    <t>RiversideA-CRA FF41699</t>
  </si>
  <si>
    <t>RiversideA-CRA FFApr-14</t>
  </si>
  <si>
    <t>RiversideA-CRA FF41730</t>
  </si>
  <si>
    <t>RiversideA-CRA FFMay-14</t>
  </si>
  <si>
    <t>RiversideA-CRA FF41760</t>
  </si>
  <si>
    <t>RiversideA-CRA FFJun-14</t>
  </si>
  <si>
    <t>RiversideA-CRA FF41791</t>
  </si>
  <si>
    <t>RiversideA-CRA FFJul-14</t>
  </si>
  <si>
    <t>RiversideA-CRA FF41821</t>
  </si>
  <si>
    <t>RiversideA-CRA FFAug-14</t>
  </si>
  <si>
    <t>RiversideA-CRA FF41852</t>
  </si>
  <si>
    <t>RiversideA-CRA FFSep-14</t>
  </si>
  <si>
    <t>RiversideA-CRA FF41883</t>
  </si>
  <si>
    <t>RiversideA-CRA FFOct-14</t>
  </si>
  <si>
    <t>RiversideA-CRA FF41913</t>
  </si>
  <si>
    <t>RiversideA-CRA FFNov-14</t>
  </si>
  <si>
    <t>RiversideA-CRA FF41944</t>
  </si>
  <si>
    <t>RiversideA-CRA FFDec-14</t>
  </si>
  <si>
    <t>RiversideA-CRA FF41974</t>
  </si>
  <si>
    <t>RiversideA-CRA FFJan-15</t>
  </si>
  <si>
    <t>RiversideA-CRA FF42005</t>
  </si>
  <si>
    <t>RiversideA-CRA FFFeb-15</t>
  </si>
  <si>
    <t>RiversideA-CRA FF42036</t>
  </si>
  <si>
    <t>RiversideA-CRA FFMar-15</t>
  </si>
  <si>
    <t>RiversideA-CRA FF42064</t>
  </si>
  <si>
    <t>RiversideA-CRA FFApr-15</t>
  </si>
  <si>
    <t>RiversideA-CRA FF42095</t>
  </si>
  <si>
    <t>RiversideA-CRA FFMay-15</t>
  </si>
  <si>
    <t>RiversideA-CRA FF42125</t>
  </si>
  <si>
    <t>RiversideA-CRA FFJun-15</t>
  </si>
  <si>
    <t>RiversideA-CRA FF42156</t>
  </si>
  <si>
    <t>RiversideA-CRA FFJul-15</t>
  </si>
  <si>
    <t>RiversideA-CRA FF42186</t>
  </si>
  <si>
    <t>RiversideA-CRA FFAug-15</t>
  </si>
  <si>
    <t>RiversideA-CRA FF42217</t>
  </si>
  <si>
    <t>RiversideA-CRA FFSep-15</t>
  </si>
  <si>
    <t>RiversideA-CRA FF42248</t>
  </si>
  <si>
    <t>RiversideA-CRA FFOct-15</t>
  </si>
  <si>
    <t>RiversideA-CRA FF42278</t>
  </si>
  <si>
    <t>RiversideA-CRA FFNov-15</t>
  </si>
  <si>
    <t>RiversideA-CRA FF42309</t>
  </si>
  <si>
    <t>RiversideA-CRA FFDec-15</t>
  </si>
  <si>
    <t>RiversideA-CRA FF42339</t>
  </si>
  <si>
    <t>RiversideA-CRA FFJan-16</t>
  </si>
  <si>
    <t>RiversideA-CRA FF42370</t>
  </si>
  <si>
    <t>RiversideA-CRA FFFeb-16</t>
  </si>
  <si>
    <t>RiversideA-CRA FF42401</t>
  </si>
  <si>
    <t>RiversideA-CRA FFMar-16</t>
  </si>
  <si>
    <t>RiversideA-CRA FF42430</t>
  </si>
  <si>
    <t>RiversideA-CRA FFApr-16</t>
  </si>
  <si>
    <t>RiversideA-CRA FF42461</t>
  </si>
  <si>
    <t>RiversideA-CRA FFMay-16</t>
  </si>
  <si>
    <t>RiversideA-CRA FF42491</t>
  </si>
  <si>
    <t>RiversideA-CRA FFJun-16</t>
  </si>
  <si>
    <t>RiversideA-CRA FF42522</t>
  </si>
  <si>
    <t>RiversideA-CRA FFJul-16</t>
  </si>
  <si>
    <t>RiversideA-CRA FF42552</t>
  </si>
  <si>
    <t>RiversideA-CRA FFAug-16</t>
  </si>
  <si>
    <t>RiversideA-CRA FF42583</t>
  </si>
  <si>
    <t>RiversideA-CRA FFSep-16</t>
  </si>
  <si>
    <t>RiversideA-CRA FF42614</t>
  </si>
  <si>
    <t>RiversideA-CRA FFOct-16</t>
  </si>
  <si>
    <t>RiversideA-CRA FF42644</t>
  </si>
  <si>
    <t>RiversideA-CRA FFNov-16</t>
  </si>
  <si>
    <t>RiversideA-CRA FF42675</t>
  </si>
  <si>
    <t>RiversideA-CRA FFDec-16</t>
  </si>
  <si>
    <t>RiversideA-CRA FF42705</t>
  </si>
  <si>
    <t>RiversideA-CRA FFJan-17</t>
  </si>
  <si>
    <t>RiversideA-CRA FF42736</t>
  </si>
  <si>
    <t>RiversideA-CRA FFFeb-17</t>
  </si>
  <si>
    <t>RiversideA-CRA FF42767</t>
  </si>
  <si>
    <t>RiversideA-CRA FFMar-17</t>
  </si>
  <si>
    <t>RiversideA-CRA FF42795</t>
  </si>
  <si>
    <t>RiversideA-CRA FFApr-17</t>
  </si>
  <si>
    <t>RiversideA-CRA FF42826</t>
  </si>
  <si>
    <t>RiversideA-CRA FFMay-17</t>
  </si>
  <si>
    <t>RiversideA-CRA FF42856</t>
  </si>
  <si>
    <t>RiversideA-CRA FFJun-17</t>
  </si>
  <si>
    <t>RiversideA-CRA FF42887</t>
  </si>
  <si>
    <t>RiversideA-CRA FFJul-17</t>
  </si>
  <si>
    <t>RiversideA-CRA FF42917</t>
  </si>
  <si>
    <t>RiversideA-CRA FFAug-17</t>
  </si>
  <si>
    <t>RiversideA-CRA FF42948</t>
  </si>
  <si>
    <t>RiversideA-CRA FFSep-17</t>
  </si>
  <si>
    <t>RiversideA-CRA FF42979</t>
  </si>
  <si>
    <t>RiversideA-CRA FFOct-17</t>
  </si>
  <si>
    <t>RiversideA-CRA FF43009</t>
  </si>
  <si>
    <t>RiversideA-CRA FFNov-17</t>
  </si>
  <si>
    <t>RiversideA-CRA FF43040</t>
  </si>
  <si>
    <t>RiversideA-CRA FFDec-17</t>
  </si>
  <si>
    <t>RiversideA-CRA FF43070</t>
  </si>
  <si>
    <t>RiversideA-CRA FFJan-18</t>
  </si>
  <si>
    <t>RiversideA-CRA FF43101</t>
  </si>
  <si>
    <t>RiversideA-CRA FFFeb-18</t>
  </si>
  <si>
    <t>RiversideA-CRA FF43132</t>
  </si>
  <si>
    <t>RiversideA-CRA FFMar-18</t>
  </si>
  <si>
    <t>RiversideA-CRA FF43160</t>
  </si>
  <si>
    <t>RiversideA-CRA FFApr-18</t>
  </si>
  <si>
    <t>RiversideA-CRA FF43191</t>
  </si>
  <si>
    <t>RiversideA-CRA FFMay-18</t>
  </si>
  <si>
    <t>RiversideA-CRA FF43221</t>
  </si>
  <si>
    <t>RiversideA-CRA FFJun-18</t>
  </si>
  <si>
    <t>RiversideA-CRA FF43252</t>
  </si>
  <si>
    <t>RiversideA-CRA FFJul-18</t>
  </si>
  <si>
    <t>RiversideA-CRA FF43282</t>
  </si>
  <si>
    <t>RiversideA-CRA FFAug-18</t>
  </si>
  <si>
    <t>RiversideA-CRA FF43313</t>
  </si>
  <si>
    <t>RiversideA-CRA FFSep-18</t>
  </si>
  <si>
    <t>RiversideA-CRA FF43344</t>
  </si>
  <si>
    <t>RiversideA-CRA FFOct-18</t>
  </si>
  <si>
    <t>RiversideA-CRA FF43374</t>
  </si>
  <si>
    <t>RiversideA-CRA FFNov-18</t>
  </si>
  <si>
    <t>RiversideA-CRA FF43405</t>
  </si>
  <si>
    <t>RiversideA-CRA FFDec-18</t>
  </si>
  <si>
    <t>RiversideA-CRA FF43435</t>
  </si>
  <si>
    <t>RiversideA-CRA FFJan-19</t>
  </si>
  <si>
    <t>RiversideA-CRA FF43466</t>
  </si>
  <si>
    <t>RiversideA-CRA FFFeb-19</t>
  </si>
  <si>
    <t>RiversideA-CRA FF43497</t>
  </si>
  <si>
    <t>RiversideA-CRA FFMar-19</t>
  </si>
  <si>
    <t>RiversideA-CRA FF43525</t>
  </si>
  <si>
    <t>RiversideA-CRA FFApr-19</t>
  </si>
  <si>
    <t>RiversideA-CRA FF43556</t>
  </si>
  <si>
    <t>RiversideA-CRA FFMay-19</t>
  </si>
  <si>
    <t>RiversideA-CRA FF43586</t>
  </si>
  <si>
    <t>RiversideA-CRA FFJun-19</t>
  </si>
  <si>
    <t>RiversideA-CRA FF43617</t>
  </si>
  <si>
    <t>RiversideA-CRA FFJul-19</t>
  </si>
  <si>
    <t>RiversideA-CRA FF43647</t>
  </si>
  <si>
    <t>PIECEPCIT DCSMar-18</t>
  </si>
  <si>
    <t>PIECEPCIT DCS43160</t>
  </si>
  <si>
    <t>PIECEPCIT DCSJun-18</t>
  </si>
  <si>
    <t>PIECEPCIT DCS43252</t>
  </si>
  <si>
    <t>PIECEPCIT DCSJul-18</t>
  </si>
  <si>
    <t>PIECEPCIT DCS43282</t>
  </si>
  <si>
    <t>PIECEPCIT DCSAug-18</t>
  </si>
  <si>
    <t>PIECEPCIT DCS43313</t>
  </si>
  <si>
    <t>PIECEPCIT DCSSep-18</t>
  </si>
  <si>
    <t>PIECEPCIT DCS43344</t>
  </si>
  <si>
    <t>PIECEPCIT DCSOct-18</t>
  </si>
  <si>
    <t>PIECEPCIT DCS43374</t>
  </si>
  <si>
    <t>PIECEPCIT DCSNov-18</t>
  </si>
  <si>
    <t>PIECEPCIT DCS43405</t>
  </si>
  <si>
    <t>PIECEPCIT DCSDec-18</t>
  </si>
  <si>
    <t>PIECEPCIT DCS43435</t>
  </si>
  <si>
    <t>PIECEPCIT DCSJan-19</t>
  </si>
  <si>
    <t>PIECEPCIT DCS43466</t>
  </si>
  <si>
    <t>PIECEPCIT DCSFeb-19</t>
  </si>
  <si>
    <t>PIECEPCIT DCS43497</t>
  </si>
  <si>
    <t>PIECEPCIT DCSMar-19</t>
  </si>
  <si>
    <t>PIECEPCIT DCS43525</t>
  </si>
  <si>
    <t>PIECEPCIT DCSApr-19</t>
  </si>
  <si>
    <t>PIECEPCIT DCS43556</t>
  </si>
  <si>
    <t>PIECEPCIT DCSMay-19</t>
  </si>
  <si>
    <t>PIECEPCIT DCS43586</t>
  </si>
  <si>
    <t>PIECEPCIT DCSJun-19</t>
  </si>
  <si>
    <t>PIECEPCIT DCS43617</t>
  </si>
  <si>
    <t>PIECEPCIT DCSJul-19</t>
  </si>
  <si>
    <t>PIECEPCIT DCS43647</t>
  </si>
  <si>
    <t>PIECEPCIT FFApr-12</t>
  </si>
  <si>
    <t>PIECEPCIT FF41000</t>
  </si>
  <si>
    <t>PIECEPCIT FFJun-12</t>
  </si>
  <si>
    <t>PIECEPCIT FF41030</t>
  </si>
  <si>
    <t>PIECEPCIT FF41061</t>
  </si>
  <si>
    <t>PIECEPCIT FFJul-12</t>
  </si>
  <si>
    <t>PIECEPCIT FF41091</t>
  </si>
  <si>
    <t>PIECEPCIT FFAug-12</t>
  </si>
  <si>
    <t>PIECEPCIT FF41122</t>
  </si>
  <si>
    <t>PIECEPCIT FFSep-12</t>
  </si>
  <si>
    <t>PIECEPCIT FF41153</t>
  </si>
  <si>
    <t>PIECEPCIT FFOct-12</t>
  </si>
  <si>
    <t>PIECEPCIT FF41183</t>
  </si>
  <si>
    <t>PIECEPCIT FFNov-12</t>
  </si>
  <si>
    <t>PIECEPCIT FF41214</t>
  </si>
  <si>
    <t>PIECEPCIT FFDec-12</t>
  </si>
  <si>
    <t>PIECEPCIT FF41244</t>
  </si>
  <si>
    <t>PIECEPCIT FFJan-13</t>
  </si>
  <si>
    <t>PIECEPCIT FF41275</t>
  </si>
  <si>
    <t>PIECEPCIT FFFeb-13</t>
  </si>
  <si>
    <t>PIECEPCIT FF41306</t>
  </si>
  <si>
    <t>PIECEPCIT FFMar-13</t>
  </si>
  <si>
    <t>PIECEPCIT FF41334</t>
  </si>
  <si>
    <t>PIECEPCIT FFApr-13</t>
  </si>
  <si>
    <t>PIECEPCIT FF41365</t>
  </si>
  <si>
    <t>PIECEPCIT FFMay-13</t>
  </si>
  <si>
    <t>PIECEPCIT FF41395</t>
  </si>
  <si>
    <t>PIECEPCIT FFJun-13</t>
  </si>
  <si>
    <t>PIECEPCIT FF41426</t>
  </si>
  <si>
    <t>PIECEPCIT FFJul-13</t>
  </si>
  <si>
    <t>PIECEPCIT FF41456</t>
  </si>
  <si>
    <t>PIECEPCIT FFAug-13</t>
  </si>
  <si>
    <t>PIECEPCIT FF41487</t>
  </si>
  <si>
    <t>PIECEPCIT FFSep-13</t>
  </si>
  <si>
    <t>PIECEPCIT FF41518</t>
  </si>
  <si>
    <t>PIECEPCIT FFOct-13</t>
  </si>
  <si>
    <t>PIECEPCIT FF41548</t>
  </si>
  <si>
    <t>PIECEPCIT FFNov-13</t>
  </si>
  <si>
    <t>PIECEPCIT FF41579</t>
  </si>
  <si>
    <t>PIECEPCIT FFDec-13</t>
  </si>
  <si>
    <t>PIECEPCIT FF41609</t>
  </si>
  <si>
    <t>PIECEPCIT FFJan-14</t>
  </si>
  <si>
    <t>PIECEPCIT FF41640</t>
  </si>
  <si>
    <t>PIECEPCIT FFFeb-14</t>
  </si>
  <si>
    <t>PIECEPCIT FF41671</t>
  </si>
  <si>
    <t>PIECEPCIT FFMar-14</t>
  </si>
  <si>
    <t>PIECEPCIT FF41699</t>
  </si>
  <si>
    <t>PIECEPCIT FFApr-14</t>
  </si>
  <si>
    <t>PIECEPCIT FF41730</t>
  </si>
  <si>
    <t>PIECEPCIT FFMay-14</t>
  </si>
  <si>
    <t>PIECEPCIT FF41760</t>
  </si>
  <si>
    <t>PIECEPCIT FFJun-14</t>
  </si>
  <si>
    <t>PIECEPCIT FF41791</t>
  </si>
  <si>
    <t>PIECEPCIT FFJul-14</t>
  </si>
  <si>
    <t>PIECEPCIT FF41821</t>
  </si>
  <si>
    <t>PIECEPCIT FFAug-14</t>
  </si>
  <si>
    <t>PIECEPCIT FF41852</t>
  </si>
  <si>
    <t>PIECEPCIT FFSep-14</t>
  </si>
  <si>
    <t>PIECEPCIT FF41883</t>
  </si>
  <si>
    <t>PIECEPCIT FFOct-14</t>
  </si>
  <si>
    <t>PIECEPCIT FF41913</t>
  </si>
  <si>
    <t>PIECEPCIT FFNov-14</t>
  </si>
  <si>
    <t>PIECEPCIT FF41944</t>
  </si>
  <si>
    <t>PIECEPCIT FFDec-14</t>
  </si>
  <si>
    <t>PIECEPCIT FF41974</t>
  </si>
  <si>
    <t>PIECEPCIT FFJan-15</t>
  </si>
  <si>
    <t>PIECEPCIT FF42005</t>
  </si>
  <si>
    <t>PIECEPCIT FFFeb-15</t>
  </si>
  <si>
    <t>PIECEPCIT FF42036</t>
  </si>
  <si>
    <t>PIECEPCIT FFMar-15</t>
  </si>
  <si>
    <t>PIECEPCIT FF42064</t>
  </si>
  <si>
    <t>PIECEPCIT FFApr-15</t>
  </si>
  <si>
    <t>PIECEPCIT FF42095</t>
  </si>
  <si>
    <t>PIECEPCIT FFMay-15</t>
  </si>
  <si>
    <t>PIECEPCIT FF42125</t>
  </si>
  <si>
    <t>PIECEPCIT FFJun-15</t>
  </si>
  <si>
    <t>PIECEPCIT FF42156</t>
  </si>
  <si>
    <t>PIECEPCIT FFJul-15</t>
  </si>
  <si>
    <t>PIECEPCIT FF42186</t>
  </si>
  <si>
    <t>PIECEPCIT FFAug-15</t>
  </si>
  <si>
    <t>PIECEPCIT FF42217</t>
  </si>
  <si>
    <t>PIECEPCIT FFSep-15</t>
  </si>
  <si>
    <t>PIECEPCIT FF42248</t>
  </si>
  <si>
    <t>PIECEPCIT FFOct-15</t>
  </si>
  <si>
    <t>PIECEPCIT FF42278</t>
  </si>
  <si>
    <t>PIECEPCIT FFNov-15</t>
  </si>
  <si>
    <t>PIECEPCIT FF42309</t>
  </si>
  <si>
    <t>PIECEPCIT FFDec-15</t>
  </si>
  <si>
    <t>PIECEPCIT FF42339</t>
  </si>
  <si>
    <t>PIECEPCIT FFJan-16</t>
  </si>
  <si>
    <t>PIECEPCIT FF42370</t>
  </si>
  <si>
    <t>PIECEPCIT FFFeb-16</t>
  </si>
  <si>
    <t>PIECEPCIT FF42401</t>
  </si>
  <si>
    <t>PIECEPCIT FFMar-16</t>
  </si>
  <si>
    <t>PIECEPCIT FF42430</t>
  </si>
  <si>
    <t>PIECEPCIT FFApr-16</t>
  </si>
  <si>
    <t>PIECEPCIT FF42461</t>
  </si>
  <si>
    <t>PIECEPCIT FFMay-16</t>
  </si>
  <si>
    <t>PIECEPCIT FF42491</t>
  </si>
  <si>
    <t>PIECEPCIT FFJun-16</t>
  </si>
  <si>
    <t>PIECEPCIT FF42522</t>
  </si>
  <si>
    <t>PIECEPCIT FFJul-16</t>
  </si>
  <si>
    <t>PIECEPCIT FF42552</t>
  </si>
  <si>
    <t>PIECEPCIT FFAug-16</t>
  </si>
  <si>
    <t>PIECEPCIT FF42583</t>
  </si>
  <si>
    <t>PIECEPCIT FFSep-16</t>
  </si>
  <si>
    <t>PIECEPCIT FF42614</t>
  </si>
  <si>
    <t>PIECEPCIT FFOct-16</t>
  </si>
  <si>
    <t>PIECEPCIT FF42644</t>
  </si>
  <si>
    <t>PIECEPCIT FFNov-16</t>
  </si>
  <si>
    <t>PIECEPCIT FF42675</t>
  </si>
  <si>
    <t>PIECEPCIT FFDec-16</t>
  </si>
  <si>
    <t>PIECEPCIT FF42705</t>
  </si>
  <si>
    <t>PIECEPCIT FFJan-17</t>
  </si>
  <si>
    <t>PIECEPCIT FF42736</t>
  </si>
  <si>
    <t>PIECEPCIT FFFeb-17</t>
  </si>
  <si>
    <t>PIECEPCIT FF42767</t>
  </si>
  <si>
    <t>PIECEPCIT FFMar-17</t>
  </si>
  <si>
    <t>PIECEPCIT FF42795</t>
  </si>
  <si>
    <t>PIECEPCIT FFApr-17</t>
  </si>
  <si>
    <t>PIECEPCIT FF42826</t>
  </si>
  <si>
    <t>PIECEPCIT FFMay-17</t>
  </si>
  <si>
    <t>PIECEPCIT FF42856</t>
  </si>
  <si>
    <t>PIECEPCIT FFJun-17</t>
  </si>
  <si>
    <t>PIECEPCIT FF42887</t>
  </si>
  <si>
    <t>PIECEPCIT FFJul-17</t>
  </si>
  <si>
    <t>PIECEPCIT FF42917</t>
  </si>
  <si>
    <t>PIECEPCIT FFAug-17</t>
  </si>
  <si>
    <t>PIECEPCIT FF42948</t>
  </si>
  <si>
    <t>PIECEPCIT FFSep-17</t>
  </si>
  <si>
    <t>PIECEPCIT FF42979</t>
  </si>
  <si>
    <t>PIECEPCIT FFOct-17</t>
  </si>
  <si>
    <t>PIECEPCIT FF43009</t>
  </si>
  <si>
    <t>PIECEPCIT FFNov-17</t>
  </si>
  <si>
    <t>PIECEPCIT FF43040</t>
  </si>
  <si>
    <t>PIECEPCIT FFDec-17</t>
  </si>
  <si>
    <t>PIECEPCIT FF43070</t>
  </si>
  <si>
    <t>PIECEPCIT FFJan-18</t>
  </si>
  <si>
    <t>PIECEPCIT FF43101</t>
  </si>
  <si>
    <t>PIECEPCIT FFFeb-18</t>
  </si>
  <si>
    <t>PIECEPCIT FF43132</t>
  </si>
  <si>
    <t>PIECEPCIT FFMar-18</t>
  </si>
  <si>
    <t>PIECEPCIT FF43160</t>
  </si>
  <si>
    <t>PIECEPCIT FFApr-18</t>
  </si>
  <si>
    <t>PIECEPCIT FF43191</t>
  </si>
  <si>
    <t>PIECEPCIT FFMay-18</t>
  </si>
  <si>
    <t>PIECEPCIT FF43221</t>
  </si>
  <si>
    <t>PIECEPCIT FFJun-18</t>
  </si>
  <si>
    <t>PIECEPCIT FF43252</t>
  </si>
  <si>
    <t>PIECEPCIT FFJul-18</t>
  </si>
  <si>
    <t>PIECEPCIT FF43282</t>
  </si>
  <si>
    <t>PIECEPCIT FFAug-18</t>
  </si>
  <si>
    <t>PIECEPCIT FF43313</t>
  </si>
  <si>
    <t>PIECEPCIT FFSep-18</t>
  </si>
  <si>
    <t>PIECEPCIT FF43344</t>
  </si>
  <si>
    <t>PIECEPCIT FFOct-18</t>
  </si>
  <si>
    <t>PIECEPCIT FF43374</t>
  </si>
  <si>
    <t>PIECEPCIT FFNov-18</t>
  </si>
  <si>
    <t>PIECEPCIT FF43405</t>
  </si>
  <si>
    <t>PIECEPCIT FFDec-18</t>
  </si>
  <si>
    <t>PIECEPCIT FF43435</t>
  </si>
  <si>
    <t>PIECEPCIT FFJan-19</t>
  </si>
  <si>
    <t>PIECEPCIT FF43466</t>
  </si>
  <si>
    <t>PIECEPCIT FFFeb-19</t>
  </si>
  <si>
    <t>PIECEPCIT FF43497</t>
  </si>
  <si>
    <t>PIECEPCIT FFMar-19</t>
  </si>
  <si>
    <t>PIECEPCIT FF43525</t>
  </si>
  <si>
    <t>PIECEPCIT FFApr-19</t>
  </si>
  <si>
    <t>PIECEPCIT FF43556</t>
  </si>
  <si>
    <t>PIECEPCIT FFMay-19</t>
  </si>
  <si>
    <t>PIECEPCIT FF43586</t>
  </si>
  <si>
    <t>PIECEPCIT FFJun-19</t>
  </si>
  <si>
    <t>PIECEPCIT FF43617</t>
  </si>
  <si>
    <t>PIECEPCIT FFJul-19</t>
  </si>
  <si>
    <t>PIECEPCIT FF43647</t>
  </si>
  <si>
    <t>PIECEPCIT CombinedMar-18</t>
  </si>
  <si>
    <t>PIECEPCIT Combined43160</t>
  </si>
  <si>
    <t>PIECEPCIT CombinedJun-18</t>
  </si>
  <si>
    <t>PIECEPCIT Combined43252</t>
  </si>
  <si>
    <t>PIECEPCIT CombinedJul-18</t>
  </si>
  <si>
    <t>PIECEPCIT Combined43282</t>
  </si>
  <si>
    <t>PIECEPCIT CombinedAug-18</t>
  </si>
  <si>
    <t>PIECEPCIT Combined43313</t>
  </si>
  <si>
    <t>PIECEPCIT CombinedSep-18</t>
  </si>
  <si>
    <t>PIECEPCIT Combined43344</t>
  </si>
  <si>
    <t>PIECEPCIT CombinedOct-18</t>
  </si>
  <si>
    <t>PIECEPCIT Combined43374</t>
  </si>
  <si>
    <t>PIECEPCIT CombinedNov-18</t>
  </si>
  <si>
    <t>PIECEPCIT Combined43405</t>
  </si>
  <si>
    <t>PIECEPCIT CombinedDec-18</t>
  </si>
  <si>
    <t>PIECEPCIT Combined43435</t>
  </si>
  <si>
    <t>PIECEPCIT CombinedJan-19</t>
  </si>
  <si>
    <t>PIECEPCIT Combined43466</t>
  </si>
  <si>
    <t>PIECEPCIT CombinedFeb-19</t>
  </si>
  <si>
    <t>PIECEPCIT Combined43497</t>
  </si>
  <si>
    <t>PIECEPCIT CombinedMar-19</t>
  </si>
  <si>
    <t>PIECEPCIT Combined43525</t>
  </si>
  <si>
    <t>PIECEPCIT CombinedApr-19</t>
  </si>
  <si>
    <t>PIECEPCIT Combined43556</t>
  </si>
  <si>
    <t>PIECEPCIT CombinedMay-19</t>
  </si>
  <si>
    <t>PIECEPCIT Combined43586</t>
  </si>
  <si>
    <t>PIECEPCIT CombinedJun-19</t>
  </si>
  <si>
    <t>PIECEPCIT Combined43617</t>
  </si>
  <si>
    <t>PIECEPCIT CombinedJul-19</t>
  </si>
  <si>
    <t>PIECEPCIT Combined43647</t>
  </si>
  <si>
    <t>PIECEAll DCSJun-18</t>
  </si>
  <si>
    <t>PIECEAll DCS 43252</t>
  </si>
  <si>
    <t>PIECEAll DCSJul-18</t>
  </si>
  <si>
    <t>PIECEAll DCS 43282</t>
  </si>
  <si>
    <t>PIECEAll DCSAug-18</t>
  </si>
  <si>
    <t>PIECEAll DCS 43313</t>
  </si>
  <si>
    <t>PIECEAll DCSSep-18</t>
  </si>
  <si>
    <t>PIECEAll DCS 43344</t>
  </si>
  <si>
    <t>PIECEAll DCSOct-18</t>
  </si>
  <si>
    <t>PIECEAll DCS 43374</t>
  </si>
  <si>
    <t>PIECEAll DCS Nov-18</t>
  </si>
  <si>
    <t>PIECEAll DCS 43405</t>
  </si>
  <si>
    <t>PIECEAll DCS Dec-18</t>
  </si>
  <si>
    <t>PIECEAll DCS 43435</t>
  </si>
  <si>
    <t>PIECEAll DCS Jan-19</t>
  </si>
  <si>
    <t>PIECEAll DCS 43466</t>
  </si>
  <si>
    <t>PIECEAll DCS Feb-19</t>
  </si>
  <si>
    <t>PIECEAll DCS 43497</t>
  </si>
  <si>
    <t>PIECEAll DCS Mar-19</t>
  </si>
  <si>
    <t>PIECEAll DCS 43525</t>
  </si>
  <si>
    <t>PIECEAll DCSMar-18</t>
  </si>
  <si>
    <t>PIECEAll DCS43160</t>
  </si>
  <si>
    <t>PIECEAll DCSApr-19</t>
  </si>
  <si>
    <t>PIECEAll DCS43556</t>
  </si>
  <si>
    <t>PIECEAll DCSMay-19</t>
  </si>
  <si>
    <t>PIECEAll DCS43586</t>
  </si>
  <si>
    <t>PIECEAll DCSJun-19</t>
  </si>
  <si>
    <t>PIECEAll DCS43617</t>
  </si>
  <si>
    <t>PIECEAll DCSJul-19</t>
  </si>
  <si>
    <t>PIECEAll DCS43647</t>
  </si>
  <si>
    <t>PIECEAll FFApr-12</t>
  </si>
  <si>
    <t>PIECEAll FF41000</t>
  </si>
  <si>
    <t>PIECEAll FFJun-12</t>
  </si>
  <si>
    <t>PIECEAll FF41030</t>
  </si>
  <si>
    <t>PIECEAll FF41061</t>
  </si>
  <si>
    <t>PIECEAll FFJul-12</t>
  </si>
  <si>
    <t>PIECEAll FF41091</t>
  </si>
  <si>
    <t>PIECEAll FFAug-12</t>
  </si>
  <si>
    <t>PIECEAll FF41122</t>
  </si>
  <si>
    <t>PIECEAll FFSep-12</t>
  </si>
  <si>
    <t>PIECEAll FF41153</t>
  </si>
  <si>
    <t>PIECEAll FFOct-12</t>
  </si>
  <si>
    <t>PIECEAll FF41183</t>
  </si>
  <si>
    <t>PIECEAll FFNov-12</t>
  </si>
  <si>
    <t>PIECEAll FF41214</t>
  </si>
  <si>
    <t>PIECEAll FFDec-12</t>
  </si>
  <si>
    <t>PIECEAll FF41244</t>
  </si>
  <si>
    <t>PIECEAll FFJan-13</t>
  </si>
  <si>
    <t>PIECEAll FF41275</t>
  </si>
  <si>
    <t>PIECEAll FFFeb-13</t>
  </si>
  <si>
    <t>PIECEAll FF41306</t>
  </si>
  <si>
    <t>PIECEAll FFMar-13</t>
  </si>
  <si>
    <t>PIECEAll FF41334</t>
  </si>
  <si>
    <t>PIECEAll FFApr-13</t>
  </si>
  <si>
    <t>PIECEAll FF41365</t>
  </si>
  <si>
    <t>PIECEAll FFMay-13</t>
  </si>
  <si>
    <t>PIECEAll FF41395</t>
  </si>
  <si>
    <t>PIECEAll FFJun-13</t>
  </si>
  <si>
    <t>PIECEAll FF41426</t>
  </si>
  <si>
    <t>PIECEAll FFJul-13</t>
  </si>
  <si>
    <t>PIECEAll FF41456</t>
  </si>
  <si>
    <t>PIECEAll FFAug-13</t>
  </si>
  <si>
    <t>PIECEAll FF41487</t>
  </si>
  <si>
    <t>PIECEAll FFSep-13</t>
  </si>
  <si>
    <t>PIECEAll FF41518</t>
  </si>
  <si>
    <t>PIECEAll FFOct-13</t>
  </si>
  <si>
    <t>PIECEAll FF41548</t>
  </si>
  <si>
    <t>PIECEAll FFNov-13</t>
  </si>
  <si>
    <t>PIECEAll FF41579</t>
  </si>
  <si>
    <t>PIECEAll FFDec-13</t>
  </si>
  <si>
    <t>PIECEAll FF41609</t>
  </si>
  <si>
    <t>PIECEAll FFJan-14</t>
  </si>
  <si>
    <t>PIECEAll FF41640</t>
  </si>
  <si>
    <t>PIECEAll FFFeb-14</t>
  </si>
  <si>
    <t>PIECEAll FF41671</t>
  </si>
  <si>
    <t>PIECEAll FFMar-14</t>
  </si>
  <si>
    <t>PIECEAll FF41699</t>
  </si>
  <si>
    <t>PIECEAll FFApr-14</t>
  </si>
  <si>
    <t>PIECEAll FF41730</t>
  </si>
  <si>
    <t>PIECEAll FFMay-14</t>
  </si>
  <si>
    <t>PIECEAll FF41760</t>
  </si>
  <si>
    <t>PIECEAll FFJun-14</t>
  </si>
  <si>
    <t>PIECEAll FF41791</t>
  </si>
  <si>
    <t>PIECEAll FFJul-14</t>
  </si>
  <si>
    <t>PIECEAll FF41821</t>
  </si>
  <si>
    <t>PIECEAll FFAug-14</t>
  </si>
  <si>
    <t>PIECEAll FF41852</t>
  </si>
  <si>
    <t>PIECEAll FFSep-14</t>
  </si>
  <si>
    <t>PIECEAll FF41883</t>
  </si>
  <si>
    <t>PIECEAll FFOct-14</t>
  </si>
  <si>
    <t>PIECEAll FF41913</t>
  </si>
  <si>
    <t>PIECEAll FFNov-14</t>
  </si>
  <si>
    <t>PIECEAll FF41944</t>
  </si>
  <si>
    <t>PIECEAll FFDec-14</t>
  </si>
  <si>
    <t>PIECEAll FF41974</t>
  </si>
  <si>
    <t>PIECEAll FFJan-15</t>
  </si>
  <si>
    <t>PIECEAll FF42005</t>
  </si>
  <si>
    <t>PIECEAll FFFeb-15</t>
  </si>
  <si>
    <t>PIECEAll FF42036</t>
  </si>
  <si>
    <t>PIECEAll FFMar-15</t>
  </si>
  <si>
    <t>PIECEAll FF42064</t>
  </si>
  <si>
    <t>PIECEAll FFApr-15</t>
  </si>
  <si>
    <t>PIECEAll FF42095</t>
  </si>
  <si>
    <t>PIECEAll FFMay-15</t>
  </si>
  <si>
    <t>PIECEAll FF42125</t>
  </si>
  <si>
    <t>PIECEAll FFJun-15</t>
  </si>
  <si>
    <t>PIECEAll FF42156</t>
  </si>
  <si>
    <t>PIECEAll FFJul-15</t>
  </si>
  <si>
    <t>PIECEAll FF42186</t>
  </si>
  <si>
    <t>PIECEAll FFAug-15</t>
  </si>
  <si>
    <t>PIECEAll FF42217</t>
  </si>
  <si>
    <t>PIECEAll FFSep-15</t>
  </si>
  <si>
    <t>PIECEAll FF42248</t>
  </si>
  <si>
    <t>PIECEAll FFOct-15</t>
  </si>
  <si>
    <t>PIECEAll FF42278</t>
  </si>
  <si>
    <t>PIECEAll FFNov-15</t>
  </si>
  <si>
    <t>PIECEAll FF42309</t>
  </si>
  <si>
    <t>PIECEAll FFDec-15</t>
  </si>
  <si>
    <t>PIECEAll FF42339</t>
  </si>
  <si>
    <t>PIECEAll FFJan-16</t>
  </si>
  <si>
    <t>PIECEAll FF42370</t>
  </si>
  <si>
    <t>PIECEAll FFFeb-16</t>
  </si>
  <si>
    <t>PIECEAll FF42401</t>
  </si>
  <si>
    <t>PIECEAll FFMar-16</t>
  </si>
  <si>
    <t>PIECEAll FF42430</t>
  </si>
  <si>
    <t>PIECEAll FFApr-16</t>
  </si>
  <si>
    <t>PIECEAll FF42461</t>
  </si>
  <si>
    <t>PIECEAll FFMay-16</t>
  </si>
  <si>
    <t>PIECEAll FF42491</t>
  </si>
  <si>
    <t>PIECEAll FFJun-16</t>
  </si>
  <si>
    <t>PIECEAll FF42522</t>
  </si>
  <si>
    <t>PIECEAll FFJul-16</t>
  </si>
  <si>
    <t>PIECEAll FF42552</t>
  </si>
  <si>
    <t>PIECEAll FFAug-16</t>
  </si>
  <si>
    <t>PIECEAll FF42583</t>
  </si>
  <si>
    <t>PIECEAll FFSep-16</t>
  </si>
  <si>
    <t>PIECEAll FF42614</t>
  </si>
  <si>
    <t>PIECEAll FFOct-16</t>
  </si>
  <si>
    <t>PIECEAll FF42644</t>
  </si>
  <si>
    <t>PIECEAll FFNov-16</t>
  </si>
  <si>
    <t>PIECEAll FF42675</t>
  </si>
  <si>
    <t>PIECEAll FFDec-16</t>
  </si>
  <si>
    <t>PIECEAll FF42720</t>
  </si>
  <si>
    <t>PIECEAll FFJan-17</t>
  </si>
  <si>
    <t>PIECEAll FF42736</t>
  </si>
  <si>
    <t>PIECEAll FFFeb-17</t>
  </si>
  <si>
    <t>PIECEAll FF42767</t>
  </si>
  <si>
    <t>PIECEAll FFMar-17</t>
  </si>
  <si>
    <t>PIECEAll FF42795</t>
  </si>
  <si>
    <t>PIECEAll FFApr-17</t>
  </si>
  <si>
    <t>PIECEAll FF42826</t>
  </si>
  <si>
    <t>PIECEAll FFMay-17</t>
  </si>
  <si>
    <t>PIECEAll FF42856</t>
  </si>
  <si>
    <t>PIECEAll FFJun-17</t>
  </si>
  <si>
    <t>PIECEAll FF42887</t>
  </si>
  <si>
    <t>PIECEAll FFJul-17</t>
  </si>
  <si>
    <t>PIECEAll FF42917</t>
  </si>
  <si>
    <t>PIECEAll FFAug-17</t>
  </si>
  <si>
    <t>PIECEAll FF42948</t>
  </si>
  <si>
    <t>PIECEAll FFSep-17</t>
  </si>
  <si>
    <t>PIECEAll FF42979</t>
  </si>
  <si>
    <t>PIECEAll FFOct-17</t>
  </si>
  <si>
    <t>PIECEAll FF43009</t>
  </si>
  <si>
    <t>PIECEAll FFNov-17</t>
  </si>
  <si>
    <t>PIECEAll FF43040</t>
  </si>
  <si>
    <t>PIECEAll FFDec-17</t>
  </si>
  <si>
    <t>PIECEAll FF43070</t>
  </si>
  <si>
    <t>PIECEAll FFJan-18</t>
  </si>
  <si>
    <t>PIECEAll FF43101</t>
  </si>
  <si>
    <t>PIECEAll FFFeb-18</t>
  </si>
  <si>
    <t>PIECEAll FF43132</t>
  </si>
  <si>
    <t>PIECEAll FFMar-18</t>
  </si>
  <si>
    <t>PIECEAll FFApr-18</t>
  </si>
  <si>
    <t>PIECEAll FF43191</t>
  </si>
  <si>
    <t>PIECEAll FFMay-18</t>
  </si>
  <si>
    <t>PIECEAll FF43221</t>
  </si>
  <si>
    <t>PIECEAll FFApr-19</t>
  </si>
  <si>
    <t>PIECEAll FF43556</t>
  </si>
  <si>
    <t>PIECEAll FFMay-19</t>
  </si>
  <si>
    <t>PIECEAll FF43586</t>
  </si>
  <si>
    <t>PIECEAll FFJun-19</t>
  </si>
  <si>
    <t>PIECEAll FF43617</t>
  </si>
  <si>
    <t>PIECEAll FFJul-19</t>
  </si>
  <si>
    <t>PIECEAll FF43647</t>
  </si>
  <si>
    <t>PIECECPP-FV DCSMar-18</t>
  </si>
  <si>
    <t>PIECECPP-FV DCS43160</t>
  </si>
  <si>
    <t>PIECECPP-FV DCSJun-18</t>
  </si>
  <si>
    <t>PIECECPP-FV DCS43252</t>
  </si>
  <si>
    <t>PIECECPP-FV DCSJul-18</t>
  </si>
  <si>
    <t>PIECECPP-FV DCS43282</t>
  </si>
  <si>
    <t>PIECECPP-FV DCSAug-18</t>
  </si>
  <si>
    <t>PIECECPP-FV DCS43313</t>
  </si>
  <si>
    <t>PIECECPP-FV DCSSep-18</t>
  </si>
  <si>
    <t>PIECECPP-FV DCS43344</t>
  </si>
  <si>
    <t>PIECECPP-FV DCSOct-18</t>
  </si>
  <si>
    <t>PIECECPP-FV DCS43374</t>
  </si>
  <si>
    <t>PIECECPP-FV DCSNov-18</t>
  </si>
  <si>
    <t>PIECECPP-FV DCS43405</t>
  </si>
  <si>
    <t>PIECECPP-FV DCSDec-18</t>
  </si>
  <si>
    <t>PIECECPP-FV DCS43435</t>
  </si>
  <si>
    <t>PIECECPP-FV DCSJan-19</t>
  </si>
  <si>
    <t>PIECECPP-FV DCS43466</t>
  </si>
  <si>
    <t>PIECECPP-FV DCSFeb-19</t>
  </si>
  <si>
    <t>PIECECPP-FV DCS43497</t>
  </si>
  <si>
    <t>PIECECPP-FV DCSMar-19</t>
  </si>
  <si>
    <t>PIECECPP-FV DCS43525</t>
  </si>
  <si>
    <t>PIECECPP-FV DCSApr-19</t>
  </si>
  <si>
    <t>PIECECPP-FV DCS43556</t>
  </si>
  <si>
    <t>PIECECPP-FV DCSMay-19</t>
  </si>
  <si>
    <t>PIECECPP-FV DCS43586</t>
  </si>
  <si>
    <t>PIECECPP-FV DCSJun-19</t>
  </si>
  <si>
    <t>PIECECPP-FV DCS43617</t>
  </si>
  <si>
    <t>PIECECPP-FV DCSJul-19</t>
  </si>
  <si>
    <t>PIECECPP-FV DCS43647</t>
  </si>
  <si>
    <t>PIECECPP-FV FFApr-12</t>
  </si>
  <si>
    <t>PIECECPP-FV FF41000</t>
  </si>
  <si>
    <t>PIECECPP-FV FFJun-12</t>
  </si>
  <si>
    <t>PIECECPP-FV FF41030</t>
  </si>
  <si>
    <t>PIECECPP-FV FF41061</t>
  </si>
  <si>
    <t>PIECECPP-FV FFJul-12</t>
  </si>
  <si>
    <t>PIECECPP-FV FF41091</t>
  </si>
  <si>
    <t>PIECECPP-FV FFAug-12</t>
  </si>
  <si>
    <t>PIECECPP-FV FF41122</t>
  </si>
  <si>
    <t>PIECECPP-FV FFSep-12</t>
  </si>
  <si>
    <t>PIECECPP-FV FF41153</t>
  </si>
  <si>
    <t>PIECECPP-FV FFOct-12</t>
  </si>
  <si>
    <t>PIECECPP-FV FF41183</t>
  </si>
  <si>
    <t>PIECECPP-FV FFNov-12</t>
  </si>
  <si>
    <t>PIECECPP-FV FF41214</t>
  </si>
  <si>
    <t>PIECECPP-FV FFDec-12</t>
  </si>
  <si>
    <t>PIECECPP-FV FF41244</t>
  </si>
  <si>
    <t>PIECECPP-FV FFJan-13</t>
  </si>
  <si>
    <t>PIECECPP-FV FF41275</t>
  </si>
  <si>
    <t>PIECECPP-FV FFFeb-13</t>
  </si>
  <si>
    <t>PIECECPP-FV FF41306</t>
  </si>
  <si>
    <t>PIECECPP-FV FFMar-13</t>
  </si>
  <si>
    <t>PIECECPP-FV FF41334</t>
  </si>
  <si>
    <t>PIECECPP-FV FFApr-13</t>
  </si>
  <si>
    <t>PIECECPP-FV FF41365</t>
  </si>
  <si>
    <t>PIECECPP-FV FFMay-13</t>
  </si>
  <si>
    <t>PIECECPP-FV FF41395</t>
  </si>
  <si>
    <t>PIECECPP-FV FFJun-13</t>
  </si>
  <si>
    <t>PIECECPP-FV FF41426</t>
  </si>
  <si>
    <t>PIECECPP-FV FFJul-13</t>
  </si>
  <si>
    <t>PIECECPP-FV FF41456</t>
  </si>
  <si>
    <t>PIECECPP-FV FFAug-13</t>
  </si>
  <si>
    <t>PIECECPP-FV FF41487</t>
  </si>
  <si>
    <t>PIECECPP-FV FFSep-13</t>
  </si>
  <si>
    <t>PIECECPP-FV FF41518</t>
  </si>
  <si>
    <t>PIECECPP-FV FFOct-13</t>
  </si>
  <si>
    <t>PIECECPP-FV FF41548</t>
  </si>
  <si>
    <t>PIECECPP-FV FFNov-13</t>
  </si>
  <si>
    <t>PIECECPP-FV FF41579</t>
  </si>
  <si>
    <t>PIECECPP-FV FFDec-13</t>
  </si>
  <si>
    <t>PIECECPP-FV FF41609</t>
  </si>
  <si>
    <t>PIECECPP-FV FFJan-14</t>
  </si>
  <si>
    <t>PIECECPP-FV FF41640</t>
  </si>
  <si>
    <t>PIECECPP-FV FFFeb-14</t>
  </si>
  <si>
    <t>PIECECPP-FV FF41671</t>
  </si>
  <si>
    <t>PIECECPP-FV FFMar-14</t>
  </si>
  <si>
    <t>PIECECPP-FV FF41699</t>
  </si>
  <si>
    <t>PIECECPP-FV FFApr-14</t>
  </si>
  <si>
    <t>PIECECPP-FV FF41730</t>
  </si>
  <si>
    <t>PIECECPP-FV FFMay-14</t>
  </si>
  <si>
    <t>PIECECPP-FV FF41760</t>
  </si>
  <si>
    <t>PIECECPP-FV FFJun-14</t>
  </si>
  <si>
    <t>PIECECPP-FV FF41791</t>
  </si>
  <si>
    <t>PIECECPP-FV FFJul-14</t>
  </si>
  <si>
    <t>PIECECPP-FV FF41821</t>
  </si>
  <si>
    <t>PIECECPP-FV FFAug-14</t>
  </si>
  <si>
    <t>PIECECPP-FV FF41852</t>
  </si>
  <si>
    <t>PIECECPP-FV FFSep-14</t>
  </si>
  <si>
    <t>PIECECPP-FV FF41883</t>
  </si>
  <si>
    <t>PIECECPP-FV FFOct-14</t>
  </si>
  <si>
    <t>PIECECPP-FV FF41913</t>
  </si>
  <si>
    <t>PIECECPP-FV FFNov-14</t>
  </si>
  <si>
    <t>PIECECPP-FV FF41944</t>
  </si>
  <si>
    <t>PIECECPP-FV FFDec-14</t>
  </si>
  <si>
    <t>PIECECPP-FV FF41974</t>
  </si>
  <si>
    <t>PIECECPP-FV FFJan-15</t>
  </si>
  <si>
    <t>PIECECPP-FV FF42005</t>
  </si>
  <si>
    <t>PIECECPP-FV FFFeb-15</t>
  </si>
  <si>
    <t>PIECECPP-FV FF42036</t>
  </si>
  <si>
    <t>PIECECPP-FV FFMar-15</t>
  </si>
  <si>
    <t>PIECECPP-FV FF42064</t>
  </si>
  <si>
    <t>PIECECPP-FV FFApr-15</t>
  </si>
  <si>
    <t>PIECECPP-FV FF42095</t>
  </si>
  <si>
    <t>PIECECPP-FV FFMay-15</t>
  </si>
  <si>
    <t>PIECECPP-FV FF42125</t>
  </si>
  <si>
    <t>PIECECPP-FV FFJun-15</t>
  </si>
  <si>
    <t>PIECECPP-FV FF42156</t>
  </si>
  <si>
    <t>PIECECPP-FV FFJul-15</t>
  </si>
  <si>
    <t>PIECECPP-FV FF42186</t>
  </si>
  <si>
    <t>PIECECPP-FV FFAug-15</t>
  </si>
  <si>
    <t>PIECECPP-FV FF42217</t>
  </si>
  <si>
    <t>PIECECPP-FV FFSep-15</t>
  </si>
  <si>
    <t>PIECECPP-FV FF42248</t>
  </si>
  <si>
    <t>PIECECPP-FV FFOct-15</t>
  </si>
  <si>
    <t>PIECECPP-FV FF42278</t>
  </si>
  <si>
    <t>PIECECPP-FV FFNov-15</t>
  </si>
  <si>
    <t>PIECECPP-FV FF42309</t>
  </si>
  <si>
    <t>PIECECPP-FV FFDec-15</t>
  </si>
  <si>
    <t>PIECECPP-FV FF42339</t>
  </si>
  <si>
    <t>PIECECPP-FV FFJan-16</t>
  </si>
  <si>
    <t>PIECECPP-FV FF42370</t>
  </si>
  <si>
    <t>PIECECPP-FV FFFeb-16</t>
  </si>
  <si>
    <t>PIECECPP-FV FF42401</t>
  </si>
  <si>
    <t>PIECECPP-FV FFMar-16</t>
  </si>
  <si>
    <t>PIECECPP-FV FF42430</t>
  </si>
  <si>
    <t>PIECECPP-FV FFApr-16</t>
  </si>
  <si>
    <t>PIECECPP-FV FF42461</t>
  </si>
  <si>
    <t>PIECECPP-FV FFMay-16</t>
  </si>
  <si>
    <t>PIECECPP-FV FF42491</t>
  </si>
  <si>
    <t>PIECECPP-FV FFJun-16</t>
  </si>
  <si>
    <t>PIECECPP-FV FF42522</t>
  </si>
  <si>
    <t>PIECECPP-FV FFJul-16</t>
  </si>
  <si>
    <t>PIECECPP-FV FF42552</t>
  </si>
  <si>
    <t>PIECECPP-FV FFAug-16</t>
  </si>
  <si>
    <t>PIECECPP-FV FF42583</t>
  </si>
  <si>
    <t>PIECECPP-FV FFSep-16</t>
  </si>
  <si>
    <t>PIECECPP-FV FF42614</t>
  </si>
  <si>
    <t>PIECECPP-FV FFOct-16</t>
  </si>
  <si>
    <t>PIECECPP-FV FF42644</t>
  </si>
  <si>
    <t>PIECECPP-FV FFNov-16</t>
  </si>
  <si>
    <t>PIECECPP-FV FF42675</t>
  </si>
  <si>
    <t>PIECECPP-FV FFDec-16</t>
  </si>
  <si>
    <t>PIECECPP-FV FF42705</t>
  </si>
  <si>
    <t>PIECECPP-FV FFJan-17</t>
  </si>
  <si>
    <t>PIECECPP-FV FF42736</t>
  </si>
  <si>
    <t>PIECECPP-FV FFFeb-17</t>
  </si>
  <si>
    <t>PIECECPP-FV FF42767</t>
  </si>
  <si>
    <t>PIECECPP-FV FFMar-17</t>
  </si>
  <si>
    <t>PIECECPP-FV FF42795</t>
  </si>
  <si>
    <t>PIECECPP-FV FFApr-17</t>
  </si>
  <si>
    <t>PIECECPP-FV FF42826</t>
  </si>
  <si>
    <t>PIECECPP-FV FFMay-17</t>
  </si>
  <si>
    <t>PIECECPP-FV FF42856</t>
  </si>
  <si>
    <t>PIECECPP-FV FFJun-17</t>
  </si>
  <si>
    <t>PIECECPP-FV FF42887</t>
  </si>
  <si>
    <t>PIECECPP-FV FFJul-17</t>
  </si>
  <si>
    <t>PIECECPP-FV FF42917</t>
  </si>
  <si>
    <t>PIECECPP-FV FFAug-17</t>
  </si>
  <si>
    <t>PIECECPP-FV FF42948</t>
  </si>
  <si>
    <t>PIECECPP-FV FFSep-17</t>
  </si>
  <si>
    <t>PIECECPP-FV FF42979</t>
  </si>
  <si>
    <t>PIECECPP-FV FFOct-17</t>
  </si>
  <si>
    <t>PIECECPP-FV FF43009</t>
  </si>
  <si>
    <t>PIECECPP-FV FFNov-17</t>
  </si>
  <si>
    <t>PIECECPP-FV FF43040</t>
  </si>
  <si>
    <t>PIECECPP-FV FFDec-17</t>
  </si>
  <si>
    <t>PIECECPP-FV FF43070</t>
  </si>
  <si>
    <t>PIECECPP-FV FFJan-18</t>
  </si>
  <si>
    <t>PIECECPP-FV FF43101</t>
  </si>
  <si>
    <t>PIECECPP-FV FFFeb-18</t>
  </si>
  <si>
    <t>PIECECPP-FV FF43132</t>
  </si>
  <si>
    <t>PIECECPP-FV FFMar-18</t>
  </si>
  <si>
    <t>PIECECPP-FV FF43160</t>
  </si>
  <si>
    <t>PIECECPP-FV FFApr-18</t>
  </si>
  <si>
    <t>PIECECPP-FV FF43191</t>
  </si>
  <si>
    <t>PIECECPP-FV FFMay-18</t>
  </si>
  <si>
    <t>PIECECPP-FV FF43221</t>
  </si>
  <si>
    <t>PIECECPP-FV FFJun-18</t>
  </si>
  <si>
    <t>PIECECPP-FV FF43252</t>
  </si>
  <si>
    <t>PIECECPP-FV FFJul-18</t>
  </si>
  <si>
    <t>PIECECPP-FV FF43282</t>
  </si>
  <si>
    <t>PIECECPP-FV FFAug-18</t>
  </si>
  <si>
    <t>PIECECPP-FV FF43313</t>
  </si>
  <si>
    <t>PIECECPP-FV FFSep-18</t>
  </si>
  <si>
    <t>PIECECPP-FV FF43344</t>
  </si>
  <si>
    <t>PIECECPP-FV FFOct-18</t>
  </si>
  <si>
    <t>PIECECPP-FV FF43374</t>
  </si>
  <si>
    <t>PIECECPP-FV FFNov-18</t>
  </si>
  <si>
    <t>PIECECPP-FV FF43405</t>
  </si>
  <si>
    <t>PIECECPP-FV FFDec-18</t>
  </si>
  <si>
    <t>PIECECPP-FV FF43435</t>
  </si>
  <si>
    <t>PIECECPP-FV FFJan-19</t>
  </si>
  <si>
    <t>PIECECPP-FV FF43466</t>
  </si>
  <si>
    <t>PIECECPP-FV FFFeb-19</t>
  </si>
  <si>
    <t>PIECECPP-FV FF43497</t>
  </si>
  <si>
    <t>PIECECPP-FV FFMar-19</t>
  </si>
  <si>
    <t>PIECECPP-FV FF43525</t>
  </si>
  <si>
    <t>PIECECPP-FV FFApr-19</t>
  </si>
  <si>
    <t>PIECECPP-FV FF43556</t>
  </si>
  <si>
    <t>PIECECPP-FV FFMay-19</t>
  </si>
  <si>
    <t>PIECECPP-FV FF43586</t>
  </si>
  <si>
    <t>PIECECPP-FV FFJun-19</t>
  </si>
  <si>
    <t>PIECECPP-FV FF43617</t>
  </si>
  <si>
    <t>PIECECPP-FV FFJul-19</t>
  </si>
  <si>
    <t>PIECECPP-FV FF43647</t>
  </si>
  <si>
    <t>PIECECPP-FV CombinedMar-18</t>
  </si>
  <si>
    <t>PIECECPP-FV Combined43160</t>
  </si>
  <si>
    <t>PIECECPP-FV CombinedJun-18</t>
  </si>
  <si>
    <t>PIECECPP-FV Combined43252</t>
  </si>
  <si>
    <t>PIECECPP-FV CombinedJul-18</t>
  </si>
  <si>
    <t>PIECECPP-FV Combined43282</t>
  </si>
  <si>
    <t>PIECECPP-FV CombinedAug-18</t>
  </si>
  <si>
    <t>PIECECPP-FV Combined43313</t>
  </si>
  <si>
    <t>PIECECPP-FV CombinedSep-18</t>
  </si>
  <si>
    <t>PIECECPP-FV Combined43344</t>
  </si>
  <si>
    <t>PIECECPP-FV CombinedOct-18</t>
  </si>
  <si>
    <t>PIECECPP-FV Combined43374</t>
  </si>
  <si>
    <t>PIECECPP-FV CombinedNov-18</t>
  </si>
  <si>
    <t>PIECECPP-FV Combined43405</t>
  </si>
  <si>
    <t>PIECECPP-FV CombinedDec-18</t>
  </si>
  <si>
    <t>PIECECPP-FV Combined43435</t>
  </si>
  <si>
    <t>PIECECPP-FV CombinedJan-19</t>
  </si>
  <si>
    <t>PIECECPP-FV Combined43466</t>
  </si>
  <si>
    <t>PIECECPP-FV CombinedFeb-19</t>
  </si>
  <si>
    <t>PIECECPP-FV Combined43497</t>
  </si>
  <si>
    <t>PIECECPP-FV CombinedMar-19</t>
  </si>
  <si>
    <t>PIECECPP-FV Combined43525</t>
  </si>
  <si>
    <t>PIECECPP-FV CombinedApr-19</t>
  </si>
  <si>
    <t>PIECECPP-FV Combined43556</t>
  </si>
  <si>
    <t>PIECECPP-FV CombinedMay-19</t>
  </si>
  <si>
    <t>PIECECPP-FV Combined43586</t>
  </si>
  <si>
    <t>PIECECPP-FV CombinedJun-19</t>
  </si>
  <si>
    <t>PIECECPP-FV Combined43617</t>
  </si>
  <si>
    <t>PIECECPP-FV CombinedJul-19</t>
  </si>
  <si>
    <t>PIECECPP-FV Combined43647</t>
  </si>
  <si>
    <t>PIECEAll Combined43160</t>
  </si>
  <si>
    <t>PIECEAll CombinedMar-18</t>
  </si>
  <si>
    <t>PIECEAll CombinedDec-18</t>
  </si>
  <si>
    <t>PIECEAll Combined43435</t>
  </si>
  <si>
    <t>PIECEAll CombinedJan-19</t>
  </si>
  <si>
    <t>PIECEAll Combined43466</t>
  </si>
  <si>
    <t>PIECEAll CombinedFeb-19</t>
  </si>
  <si>
    <t>PIECEAll Combined43497</t>
  </si>
  <si>
    <t>PIECEAll CombinedMar-19</t>
  </si>
  <si>
    <t>PIECEAll Combined43525</t>
  </si>
  <si>
    <t>PIECEAll CombinedApr-19</t>
  </si>
  <si>
    <t>PIECEAll Combined43556</t>
  </si>
  <si>
    <t>PIECEAll CombinedMay-19</t>
  </si>
  <si>
    <t>PIECEAll Combined43586</t>
  </si>
  <si>
    <t>PIECEAll CombinedJun-19</t>
  </si>
  <si>
    <t>PIECEAll Combined43617</t>
  </si>
  <si>
    <t>PIECEAll CombinedJul-19</t>
  </si>
  <si>
    <t>PIECEAll Combined43647</t>
  </si>
  <si>
    <t>PIECEAll FFJun-18</t>
  </si>
  <si>
    <t>PIECEAll FFJul-18</t>
  </si>
  <si>
    <t>PIECEAll FFAug-18</t>
  </si>
  <si>
    <t>PIECEAll FFSep-18</t>
  </si>
  <si>
    <t>PIECEAll FFOct-18</t>
  </si>
  <si>
    <t>PIECEAll FF43160</t>
  </si>
  <si>
    <t>PIECEAll FFNov-18</t>
  </si>
  <si>
    <t>PIECEAll FFDec-18</t>
  </si>
  <si>
    <t>PIECEAll FFJan-19</t>
  </si>
  <si>
    <t>PIECEAll FFFeb-19</t>
  </si>
  <si>
    <t>PIECEAll FFMar-19</t>
  </si>
  <si>
    <t>PIECEAll FF43252</t>
  </si>
  <si>
    <t>PIECEAll FF43282</t>
  </si>
  <si>
    <t>PIECEAll FF43313</t>
  </si>
  <si>
    <t>PIECEAll FF43344</t>
  </si>
  <si>
    <t>PIECEAll FF43374</t>
  </si>
  <si>
    <t>PIECEAll FF43405</t>
  </si>
  <si>
    <t>PIECEAll FF43435</t>
  </si>
  <si>
    <t>PIECEAll FF43466</t>
  </si>
  <si>
    <t>PIECEAll FF43497</t>
  </si>
  <si>
    <t>PIECEAll FF43525</t>
  </si>
  <si>
    <t>PASSTIP FFApr-12</t>
  </si>
  <si>
    <t>PASSTIP FF41000</t>
  </si>
  <si>
    <t>PASSTIP FFJun-12</t>
  </si>
  <si>
    <t>PASSTIP FF41030</t>
  </si>
  <si>
    <t>PASSTIP FF41061</t>
  </si>
  <si>
    <t>PASSTIP FFJul-12</t>
  </si>
  <si>
    <t>PASSTIP FF41091</t>
  </si>
  <si>
    <t>PASSTIP FFAug-12</t>
  </si>
  <si>
    <t>PASSTIP FF41122</t>
  </si>
  <si>
    <t>PASSTIP FFSep-12</t>
  </si>
  <si>
    <t>PASSTIP FF41153</t>
  </si>
  <si>
    <t>PASSTIP FFOct-12</t>
  </si>
  <si>
    <t>PASSTIP FF41183</t>
  </si>
  <si>
    <t>PASSTIP FFNov-12</t>
  </si>
  <si>
    <t>PASSTIP FF41214</t>
  </si>
  <si>
    <t>PASSTIP FFDec-12</t>
  </si>
  <si>
    <t>PASSTIP FF41244</t>
  </si>
  <si>
    <t>PASSTIP FFJan-13</t>
  </si>
  <si>
    <t>PASSTIP FF41275</t>
  </si>
  <si>
    <t>PASSTIP FFFeb-13</t>
  </si>
  <si>
    <t>PASSTIP FF41306</t>
  </si>
  <si>
    <t>PASSTIP FFMar-13</t>
  </si>
  <si>
    <t>PASSTIP FF41334</t>
  </si>
  <si>
    <t>PASSTIP FFApr-13</t>
  </si>
  <si>
    <t>PASSTIP FF41365</t>
  </si>
  <si>
    <t>PASSTIP FFMay-13</t>
  </si>
  <si>
    <t>PASSTIP FF41395</t>
  </si>
  <si>
    <t>PASSTIP FFJun-13</t>
  </si>
  <si>
    <t>PASSTIP FF41426</t>
  </si>
  <si>
    <t>PASSTIP FFJul-13</t>
  </si>
  <si>
    <t>PASSTIP FF41456</t>
  </si>
  <si>
    <t>PASSTIP FFAug-13</t>
  </si>
  <si>
    <t>PASSTIP FF41487</t>
  </si>
  <si>
    <t>PASSTIP FFSep-13</t>
  </si>
  <si>
    <t>PASSTIP FF41518</t>
  </si>
  <si>
    <t>PASSTIP FFOct-13</t>
  </si>
  <si>
    <t>PASSTIP FF41548</t>
  </si>
  <si>
    <t>PASSTIP FFNov-13</t>
  </si>
  <si>
    <t>PASSTIP FF41579</t>
  </si>
  <si>
    <t>PASSTIP FFDec-13</t>
  </si>
  <si>
    <t>PASSTIP FF41609</t>
  </si>
  <si>
    <t>PASSTIP FFJan-14</t>
  </si>
  <si>
    <t>PASSTIP FF41640</t>
  </si>
  <si>
    <t>PASSTIP FFFeb-14</t>
  </si>
  <si>
    <t>PASSTIP FF41671</t>
  </si>
  <si>
    <t>PASSTIP FFMar-14</t>
  </si>
  <si>
    <t>PASSTIP FF41699</t>
  </si>
  <si>
    <t>PASSTIP FFApr-14</t>
  </si>
  <si>
    <t>PASSTIP FF41730</t>
  </si>
  <si>
    <t>PASSTIP FFMay-14</t>
  </si>
  <si>
    <t>PASSTIP FF41760</t>
  </si>
  <si>
    <t>PASSTIP FFJun-14</t>
  </si>
  <si>
    <t>PASSTIP FF41791</t>
  </si>
  <si>
    <t>PASSTIP FFJul-14</t>
  </si>
  <si>
    <t>PASSTIP FF41821</t>
  </si>
  <si>
    <t>PASSTIP FFAug-14</t>
  </si>
  <si>
    <t>PASSTIP FF41852</t>
  </si>
  <si>
    <t>PASSTIP FFSep-14</t>
  </si>
  <si>
    <t>PASSTIP FF41883</t>
  </si>
  <si>
    <t>PASSTIP FFOct-14</t>
  </si>
  <si>
    <t>PASSTIP FF41913</t>
  </si>
  <si>
    <t>PASSTIP FFNov-14</t>
  </si>
  <si>
    <t>PASSTIP FF41944</t>
  </si>
  <si>
    <t>PASSTIP FFDec-14</t>
  </si>
  <si>
    <t>PASSTIP FF41974</t>
  </si>
  <si>
    <t>PASSTIP FFJan-15</t>
  </si>
  <si>
    <t>PASSTIP FF42005</t>
  </si>
  <si>
    <t>PASSTIP FFFeb-15</t>
  </si>
  <si>
    <t>PASSTIP FF42036</t>
  </si>
  <si>
    <t>PASSTIP FFMar-15</t>
  </si>
  <si>
    <t>PASSTIP FF42064</t>
  </si>
  <si>
    <t>PASSTIP FFApr-15</t>
  </si>
  <si>
    <t>PASSTIP FF42095</t>
  </si>
  <si>
    <t>PASSTIP FFMay-15</t>
  </si>
  <si>
    <t>PASSTIP FF42125</t>
  </si>
  <si>
    <t>PASSTIP FFJun-15</t>
  </si>
  <si>
    <t>PASSTIP FF42156</t>
  </si>
  <si>
    <t>PASSTIP FFJul-15</t>
  </si>
  <si>
    <t>PASSTIP FF42186</t>
  </si>
  <si>
    <t>PASSTIP FFAug-15</t>
  </si>
  <si>
    <t>PASSTIP FF42217</t>
  </si>
  <si>
    <t>PASSTIP FFSep-15</t>
  </si>
  <si>
    <t>PASSTIP FF42248</t>
  </si>
  <si>
    <t>PASSTIP FFOct-15</t>
  </si>
  <si>
    <t>PASSTIP FF42278</t>
  </si>
  <si>
    <t>PASSTIP FFNov-15</t>
  </si>
  <si>
    <t>PASSTIP FF42309</t>
  </si>
  <si>
    <t>PASSTIP FFDec-15</t>
  </si>
  <si>
    <t>PASSTIP FF42339</t>
  </si>
  <si>
    <t>PASSTIP FFJan-16</t>
  </si>
  <si>
    <t>PASSTIP FF42370</t>
  </si>
  <si>
    <t>PASSTIP FFFeb-16</t>
  </si>
  <si>
    <t>PASSTIP FF42401</t>
  </si>
  <si>
    <t>PASSTIP FFMar-16</t>
  </si>
  <si>
    <t>PASSTIP FF42430</t>
  </si>
  <si>
    <t>PASSTIP FFApr-16</t>
  </si>
  <si>
    <t>PASSTIP FF42461</t>
  </si>
  <si>
    <t>PASSTIP FFMay-16</t>
  </si>
  <si>
    <t>PASSTIP FF42491</t>
  </si>
  <si>
    <t>PASSTIP FFJun-16</t>
  </si>
  <si>
    <t>PASSTIP FF42522</t>
  </si>
  <si>
    <t>PASSTIP FFJul-16</t>
  </si>
  <si>
    <t>PASSTIP FF42552</t>
  </si>
  <si>
    <t>PASSTIP FFAug-16</t>
  </si>
  <si>
    <t>PASSTIP FF42583</t>
  </si>
  <si>
    <t>PASSTIP FFSep-16</t>
  </si>
  <si>
    <t>PASSTIP FF42614</t>
  </si>
  <si>
    <t>PASSTIP FFOct-16</t>
  </si>
  <si>
    <t>PASSTIP FF42644</t>
  </si>
  <si>
    <t>PASSTIP FFNov-16</t>
  </si>
  <si>
    <t>PASSTIP FF42675</t>
  </si>
  <si>
    <t>PASSTIP FFDec-16</t>
  </si>
  <si>
    <t>PASSTIP FF42705</t>
  </si>
  <si>
    <t>PASSTIP FFJan-17</t>
  </si>
  <si>
    <t>PASSTIP FF42736</t>
  </si>
  <si>
    <t>PASSTIP FFFeb-17</t>
  </si>
  <si>
    <t>PASSTIP FF42767</t>
  </si>
  <si>
    <t>PASSTIP FFMar-17</t>
  </si>
  <si>
    <t>PASSTIP FF42795</t>
  </si>
  <si>
    <t>PASSTIP FFApr-17</t>
  </si>
  <si>
    <t>PASSTIP FF42826</t>
  </si>
  <si>
    <t>PASSTIP FFMay-17</t>
  </si>
  <si>
    <t>PASSTIP FF42856</t>
  </si>
  <si>
    <t>PASSTIP FFJun-17</t>
  </si>
  <si>
    <t>PASSTIP FF42887</t>
  </si>
  <si>
    <t>PASSTIP FFJul-17</t>
  </si>
  <si>
    <t>PASSTIP FF42917</t>
  </si>
  <si>
    <t>PASSTIP FFAug-17</t>
  </si>
  <si>
    <t>PASSTIP FF42948</t>
  </si>
  <si>
    <t>PASSTIP FFSep-17</t>
  </si>
  <si>
    <t>PASSTIP FF42979</t>
  </si>
  <si>
    <t>PASSTIP FFOct-17</t>
  </si>
  <si>
    <t>PASSTIP FF43009</t>
  </si>
  <si>
    <t>PASSTIP FFNov-17</t>
  </si>
  <si>
    <t>PASSTIP FF43040</t>
  </si>
  <si>
    <t>PASSTIP FFDec-17</t>
  </si>
  <si>
    <t>PASSTIP FF43070</t>
  </si>
  <si>
    <t>PASSTIP FFJan-18</t>
  </si>
  <si>
    <t>PASSTIP FF43101</t>
  </si>
  <si>
    <t>PASSTIP FFFeb-18</t>
  </si>
  <si>
    <t>PASSTIP FF43132</t>
  </si>
  <si>
    <t>PASSTIP FFMar-18</t>
  </si>
  <si>
    <t>PASSTIP FF43160</t>
  </si>
  <si>
    <t>PASSTIP FFApr-18</t>
  </si>
  <si>
    <t>PASSTIP FF43191</t>
  </si>
  <si>
    <t>PASSTIP FFMay-18</t>
  </si>
  <si>
    <t>PASSTIP FF43221</t>
  </si>
  <si>
    <t>PASSTIP FFJun-18</t>
  </si>
  <si>
    <t>PASSTIP FF43252</t>
  </si>
  <si>
    <t>PASSTIP FFJul-18</t>
  </si>
  <si>
    <t>PASSTIP FF43282</t>
  </si>
  <si>
    <t>PASSTIP FFAug-18</t>
  </si>
  <si>
    <t>PASSTIP FF43313</t>
  </si>
  <si>
    <t>PASSTIP FFSep-18</t>
  </si>
  <si>
    <t>PASSTIP FF43344</t>
  </si>
  <si>
    <t>PASSTIP FFOct-18</t>
  </si>
  <si>
    <t>PASSTIP FF43374</t>
  </si>
  <si>
    <t>PASSTIP FFNov-18</t>
  </si>
  <si>
    <t>PASSTIP FF43405</t>
  </si>
  <si>
    <t>PASSTIP FFDec-18</t>
  </si>
  <si>
    <t>PASSTIP FF43435</t>
  </si>
  <si>
    <t>PASSTIP FFJan-19</t>
  </si>
  <si>
    <t>PASSTIP FF43466</t>
  </si>
  <si>
    <t>PASSTIP FFFeb-19</t>
  </si>
  <si>
    <t>PASSTIP FF43497</t>
  </si>
  <si>
    <t>PASSTIP FFMar-19</t>
  </si>
  <si>
    <t>PASSTIP FF43525</t>
  </si>
  <si>
    <t>PASSTIP FFApr-19</t>
  </si>
  <si>
    <t>PASSTIP FF43556</t>
  </si>
  <si>
    <t>PASSTIP FFMay-19</t>
  </si>
  <si>
    <t>PASSTIP FF43586</t>
  </si>
  <si>
    <t>PASSTIP FFJun-19</t>
  </si>
  <si>
    <t>PASSTIP FF43617</t>
  </si>
  <si>
    <t>PASSTIP FFJul-19</t>
  </si>
  <si>
    <t>PASSTIP FF43647</t>
  </si>
  <si>
    <t>PASSFFT FFApr-12</t>
  </si>
  <si>
    <t>PASSFFT FF41000</t>
  </si>
  <si>
    <t>PASSFFT FFJun-12</t>
  </si>
  <si>
    <t>PASSFFT FF41030</t>
  </si>
  <si>
    <t>PASSFFT FF41061</t>
  </si>
  <si>
    <t>PASSFFT FFJul-12</t>
  </si>
  <si>
    <t>PASSFFT FF41091</t>
  </si>
  <si>
    <t>PASSFFT FFAug-12</t>
  </si>
  <si>
    <t>PASSFFT FF41122</t>
  </si>
  <si>
    <t>PASSFFT FFSep-12</t>
  </si>
  <si>
    <t>PASSFFT FF41153</t>
  </si>
  <si>
    <t>PASSFFT FFOct-12</t>
  </si>
  <si>
    <t>PASSFFT FF41183</t>
  </si>
  <si>
    <t>PASSFFT FFNov-12</t>
  </si>
  <si>
    <t>PASSFFT FF41214</t>
  </si>
  <si>
    <t>PASSFFT FFDec-12</t>
  </si>
  <si>
    <t>PASSFFT FF41244</t>
  </si>
  <si>
    <t>PASSFFT FFJan-13</t>
  </si>
  <si>
    <t>PASSFFT FF41275</t>
  </si>
  <si>
    <t>PASSFFT FFFeb-13</t>
  </si>
  <si>
    <t>PASSFFT FF41306</t>
  </si>
  <si>
    <t>PASSFFT FFMar-13</t>
  </si>
  <si>
    <t>PASSFFT FF41334</t>
  </si>
  <si>
    <t>PASSFFT FFApr-13</t>
  </si>
  <si>
    <t>PASSFFT FF41365</t>
  </si>
  <si>
    <t>PASSFFT FFMay-13</t>
  </si>
  <si>
    <t>PASSFFT FF41395</t>
  </si>
  <si>
    <t>PASSFFT FFJun-13</t>
  </si>
  <si>
    <t>PASSFFT FF41426</t>
  </si>
  <si>
    <t>PASSFFT FFJul-13</t>
  </si>
  <si>
    <t>PASSFFT FF41456</t>
  </si>
  <si>
    <t>PASSFFT FFAug-13</t>
  </si>
  <si>
    <t>PASSFFT FF41487</t>
  </si>
  <si>
    <t>PASSFFT FFSep-13</t>
  </si>
  <si>
    <t>PASSFFT FF41518</t>
  </si>
  <si>
    <t>PASSFFT FFOct-13</t>
  </si>
  <si>
    <t>PASSFFT FF41548</t>
  </si>
  <si>
    <t>PASSFFT FFNov-13</t>
  </si>
  <si>
    <t>PASSFFT FF41579</t>
  </si>
  <si>
    <t>PASSFFT FFDec-13</t>
  </si>
  <si>
    <t>PASSFFT FF41609</t>
  </si>
  <si>
    <t>PASSFFT FFJan-14</t>
  </si>
  <si>
    <t>PASSFFT FF41640</t>
  </si>
  <si>
    <t>PASSFFT FFFeb-14</t>
  </si>
  <si>
    <t>PASSFFT FF41671</t>
  </si>
  <si>
    <t>PASSFFT FFMar-14</t>
  </si>
  <si>
    <t>PASSFFT FF41699</t>
  </si>
  <si>
    <t>PASSFFT FFApr-14</t>
  </si>
  <si>
    <t>PASSFFT FF41730</t>
  </si>
  <si>
    <t>PASSFFT FFMay-14</t>
  </si>
  <si>
    <t>PASSFFT FF41760</t>
  </si>
  <si>
    <t>PASSFFT FFJun-14</t>
  </si>
  <si>
    <t>PASSFFT FF41791</t>
  </si>
  <si>
    <t>PASSFFT FFJul-14</t>
  </si>
  <si>
    <t>PASSFFT FF41821</t>
  </si>
  <si>
    <t>PASSFFT FFAug-14</t>
  </si>
  <si>
    <t>PASSFFT FF41852</t>
  </si>
  <si>
    <t>PASSFFT FFSep-14</t>
  </si>
  <si>
    <t>PASSFFT FF41883</t>
  </si>
  <si>
    <t>PASSFFT FFOct-14</t>
  </si>
  <si>
    <t>PASSFFT FF41913</t>
  </si>
  <si>
    <t>PASSFFT FFNov-14</t>
  </si>
  <si>
    <t>PASSFFT FF41944</t>
  </si>
  <si>
    <t>PASSFFT FFDec-14</t>
  </si>
  <si>
    <t>PASSFFT FF41974</t>
  </si>
  <si>
    <t>PASSFFT FFJan-15</t>
  </si>
  <si>
    <t>PASSFFT FF42005</t>
  </si>
  <si>
    <t>PASSFFT FFFeb-15</t>
  </si>
  <si>
    <t>PASSFFT FF42036</t>
  </si>
  <si>
    <t>PASSFFT FFMar-15</t>
  </si>
  <si>
    <t>PASSFFT FF42064</t>
  </si>
  <si>
    <t>PASSFFT FFApr-15</t>
  </si>
  <si>
    <t>PASSFFT FF42095</t>
  </si>
  <si>
    <t>PASSFFT FFMay-15</t>
  </si>
  <si>
    <t>PASSFFT FF42125</t>
  </si>
  <si>
    <t>PASSFFT FFJun-15</t>
  </si>
  <si>
    <t>PASSFFT FF42156</t>
  </si>
  <si>
    <t>PASSFFT FFJul-15</t>
  </si>
  <si>
    <t>PASSFFT FF42186</t>
  </si>
  <si>
    <t>PASSFFT FFAug-15</t>
  </si>
  <si>
    <t>PASSFFT FF42217</t>
  </si>
  <si>
    <t>PASSFFT FFSep-15</t>
  </si>
  <si>
    <t>PASSFFT FF42248</t>
  </si>
  <si>
    <t>PASSFFT FFOct-15</t>
  </si>
  <si>
    <t>PASSFFT FF42278</t>
  </si>
  <si>
    <t>PASSFFT FFNov-15</t>
  </si>
  <si>
    <t>PASSFFT FF42309</t>
  </si>
  <si>
    <t>PASSFFT FFDec-15</t>
  </si>
  <si>
    <t>PASSFFT FF42339</t>
  </si>
  <si>
    <t>PASSFFT FFJan-16</t>
  </si>
  <si>
    <t>PASSFFT FF42370</t>
  </si>
  <si>
    <t>PASSFFT FFFeb-16</t>
  </si>
  <si>
    <t>PASSFFT FF42401</t>
  </si>
  <si>
    <t>PASSFFT FFMar-16</t>
  </si>
  <si>
    <t>PASSFFT FF42430</t>
  </si>
  <si>
    <t>PASSFFT FFApr-16</t>
  </si>
  <si>
    <t>PASSFFT FF42461</t>
  </si>
  <si>
    <t>PASSFFT FFMay-16</t>
  </si>
  <si>
    <t>PASSFFT FF42491</t>
  </si>
  <si>
    <t>PASSFFT FFJun-16</t>
  </si>
  <si>
    <t>PASSFFT FF42522</t>
  </si>
  <si>
    <t>PASSFFT FFJul-16</t>
  </si>
  <si>
    <t>PASSFFT FF42552</t>
  </si>
  <si>
    <t>PASSFFT FFAug-16</t>
  </si>
  <si>
    <t>PASSFFT FF42583</t>
  </si>
  <si>
    <t>PASSFFT FFSep-16</t>
  </si>
  <si>
    <t>PASSFFT FF42614</t>
  </si>
  <si>
    <t>PASSFFT FFOct-16</t>
  </si>
  <si>
    <t>PASSFFT FF42644</t>
  </si>
  <si>
    <t>PASSFFT FFNov-16</t>
  </si>
  <si>
    <t>PASSFFT FF42675</t>
  </si>
  <si>
    <t>PASSFFT FFDec-16</t>
  </si>
  <si>
    <t>PASSFFT FF42705</t>
  </si>
  <si>
    <t>PASSFFT FFJan-17</t>
  </si>
  <si>
    <t>PASSFFT FF42736</t>
  </si>
  <si>
    <t>PASSFFT FFFeb-17</t>
  </si>
  <si>
    <t>PASSFFT FF42767</t>
  </si>
  <si>
    <t>PASSFFT FFMar-17</t>
  </si>
  <si>
    <t>PASSFFT FF42795</t>
  </si>
  <si>
    <t>PASSFFT FFApr-17</t>
  </si>
  <si>
    <t>PASSFFT FF42826</t>
  </si>
  <si>
    <t>PASSFFT FFMay-17</t>
  </si>
  <si>
    <t>PASSFFT FF42856</t>
  </si>
  <si>
    <t>PASSFFT FFJun-17</t>
  </si>
  <si>
    <t>PASSFFT FF42887</t>
  </si>
  <si>
    <t>PASSFFT FFJul-17</t>
  </si>
  <si>
    <t>PASSFFT FF42917</t>
  </si>
  <si>
    <t>PASSFFT FFAug-17</t>
  </si>
  <si>
    <t>PASSFFT FF42948</t>
  </si>
  <si>
    <t>PASSFFT FFSep-17</t>
  </si>
  <si>
    <t>PASSFFT FF42979</t>
  </si>
  <si>
    <t>PASSFFT FFOct-17</t>
  </si>
  <si>
    <t>PASSFFT FF43009</t>
  </si>
  <si>
    <t>PASSFFT FFNov-17</t>
  </si>
  <si>
    <t>PASSFFT FF43040</t>
  </si>
  <si>
    <t>PASSFFT FFDec-17</t>
  </si>
  <si>
    <t>PASSFFT FF43070</t>
  </si>
  <si>
    <t>PASSFFT FFJan-18</t>
  </si>
  <si>
    <t>PASSFFT FF43101</t>
  </si>
  <si>
    <t>PASSFFT FFFeb-18</t>
  </si>
  <si>
    <t>PASSFFT FF43132</t>
  </si>
  <si>
    <t>PASSFFT FFMar-18</t>
  </si>
  <si>
    <t>PASSFFT FF43160</t>
  </si>
  <si>
    <t>PASSFFT FFApr-18</t>
  </si>
  <si>
    <t>PASSFFT FF43191</t>
  </si>
  <si>
    <t>PASSFFT FFMay-18</t>
  </si>
  <si>
    <t>PASSFFT FF43221</t>
  </si>
  <si>
    <t>PASSFFT FFJun-18</t>
  </si>
  <si>
    <t>PASSFFT FF43252</t>
  </si>
  <si>
    <t>PASSFFT FFJul-18</t>
  </si>
  <si>
    <t>PASSFFT FF43282</t>
  </si>
  <si>
    <t>PASSFFT FFAug-18</t>
  </si>
  <si>
    <t>PASSFFT FF43313</t>
  </si>
  <si>
    <t>PASSFFT FFSep-18</t>
  </si>
  <si>
    <t>PASSFFT FF43344</t>
  </si>
  <si>
    <t>PASSFFT FFOct-18</t>
  </si>
  <si>
    <t>PASSFFT FF43374</t>
  </si>
  <si>
    <t>PASSFFT FFNov-18</t>
  </si>
  <si>
    <t>PASSFFT FF43405</t>
  </si>
  <si>
    <t>PASSFFT FFDec-18</t>
  </si>
  <si>
    <t>PASSFFT FF43435</t>
  </si>
  <si>
    <t>PASSFFT FFJan-19</t>
  </si>
  <si>
    <t>PASSFFT FF43466</t>
  </si>
  <si>
    <t>PASSFFT FFFeb-19</t>
  </si>
  <si>
    <t>PASSFFT FF43497</t>
  </si>
  <si>
    <t>PASSFFT FFMar-19</t>
  </si>
  <si>
    <t>PASSFFT FF43525</t>
  </si>
  <si>
    <t>PASSFFT FFApr-19</t>
  </si>
  <si>
    <t>PASSFFT FF43556</t>
  </si>
  <si>
    <t>PASSFFT FFMay-19</t>
  </si>
  <si>
    <t>PASSFFT FF43586</t>
  </si>
  <si>
    <t>PASSFFT FFJun-19</t>
  </si>
  <si>
    <t>PASSFFT FF43617</t>
  </si>
  <si>
    <t>PASSFFT FFJul-19</t>
  </si>
  <si>
    <t>PASSFFT FF43647</t>
  </si>
  <si>
    <t>PASSAll CombinedApr-12</t>
  </si>
  <si>
    <t>PASSAll Combined41000</t>
  </si>
  <si>
    <t>PASSAll CombinedJun-12</t>
  </si>
  <si>
    <t>PASSAll Combined41030</t>
  </si>
  <si>
    <t>PASSAll Combined41061</t>
  </si>
  <si>
    <t>PASSAll CombinedJul-12</t>
  </si>
  <si>
    <t>PASSAll Combined41091</t>
  </si>
  <si>
    <t>PASSAll CombinedAug-12</t>
  </si>
  <si>
    <t>PASSAll Combined41122</t>
  </si>
  <si>
    <t>PASSAll CombinedSep-12</t>
  </si>
  <si>
    <t>PASSAll Combined41153</t>
  </si>
  <si>
    <t>PASSAll CombinedOct-12</t>
  </si>
  <si>
    <t>PASSAll Combined41183</t>
  </si>
  <si>
    <t>PASSAll CombinedNov-12</t>
  </si>
  <si>
    <t>PASSAll Combined41214</t>
  </si>
  <si>
    <t>PASSAll CombinedDec-12</t>
  </si>
  <si>
    <t>PASSAll Combined41244</t>
  </si>
  <si>
    <t>PASSAll CombinedJan-13</t>
  </si>
  <si>
    <t>PASSAll Combined41275</t>
  </si>
  <si>
    <t>PASSAll CombinedFeb-13</t>
  </si>
  <si>
    <t>PASSAll Combined41306</t>
  </si>
  <si>
    <t>PASSAll CombinedMar-13</t>
  </si>
  <si>
    <t>PASSAll Combined41334</t>
  </si>
  <si>
    <t>PASSAll CombinedApr-13</t>
  </si>
  <si>
    <t>PASSAll Combined41365</t>
  </si>
  <si>
    <t>PASSAll CombinedMay-13</t>
  </si>
  <si>
    <t>PASSAll Combined41395</t>
  </si>
  <si>
    <t>PASSAll CombinedJun-13</t>
  </si>
  <si>
    <t>PASSAll Combined41426</t>
  </si>
  <si>
    <t>PASSAll CombinedJul-13</t>
  </si>
  <si>
    <t>PASSAll Combined41456</t>
  </si>
  <si>
    <t>PASSAll CombinedAug-13</t>
  </si>
  <si>
    <t>PASSAll Combined41487</t>
  </si>
  <si>
    <t>PASSAll CombinedSep-13</t>
  </si>
  <si>
    <t>PASSAll Combined41518</t>
  </si>
  <si>
    <t>PASSAll CombinedOct-13</t>
  </si>
  <si>
    <t>PASSAll Combined41548</t>
  </si>
  <si>
    <t>PASSAll CombinedNov-13</t>
  </si>
  <si>
    <t>PASSAll Combined41579</t>
  </si>
  <si>
    <t>PASSAll CombinedDec-13</t>
  </si>
  <si>
    <t>PASSAll Combined41609</t>
  </si>
  <si>
    <t>PASSAll CombinedJan-14</t>
  </si>
  <si>
    <t>PASSAll Combined41640</t>
  </si>
  <si>
    <t>PASSAll CombinedFeb-14</t>
  </si>
  <si>
    <t>PASSAll Combined41671</t>
  </si>
  <si>
    <t>PASSAll CombinedMar-14</t>
  </si>
  <si>
    <t>PASSAll Combined41699</t>
  </si>
  <si>
    <t>PASSAll CombinedApr-14</t>
  </si>
  <si>
    <t>PASSAll Combined41730</t>
  </si>
  <si>
    <t>PASSAll CombinedMay-14</t>
  </si>
  <si>
    <t>PASSAll Combined41760</t>
  </si>
  <si>
    <t>PASSAll CombinedJun-14</t>
  </si>
  <si>
    <t>PASSAll Combined41791</t>
  </si>
  <si>
    <t>PASSAll CombinedJul-14</t>
  </si>
  <si>
    <t>PASSAll Combined41821</t>
  </si>
  <si>
    <t>PASSAll CombinedAug-14</t>
  </si>
  <si>
    <t>PASSAll Combined41852</t>
  </si>
  <si>
    <t>PASSAll CombinedSep-14</t>
  </si>
  <si>
    <t>PASSAll Combined41883</t>
  </si>
  <si>
    <t>PASSAll CombinedOct-14</t>
  </si>
  <si>
    <t>PASSAll Combined41913</t>
  </si>
  <si>
    <t>PASSAll CombinedNov-14</t>
  </si>
  <si>
    <t>PASSAll Combined41944</t>
  </si>
  <si>
    <t>PASSAll CombinedDec-14</t>
  </si>
  <si>
    <t>PASSAll Combined41974</t>
  </si>
  <si>
    <t>PASSAll CombinedJan-15</t>
  </si>
  <si>
    <t>PASSAll Combined42005</t>
  </si>
  <si>
    <t>PASSAll CombinedFeb-15</t>
  </si>
  <si>
    <t>PASSAll Combined42036</t>
  </si>
  <si>
    <t>PASSAll CombinedMar-15</t>
  </si>
  <si>
    <t>PASSAll Combined42064</t>
  </si>
  <si>
    <t>PASSAll CombinedApr-15</t>
  </si>
  <si>
    <t>PASSAll Combined42095</t>
  </si>
  <si>
    <t>PASSAll CombinedMay-15</t>
  </si>
  <si>
    <t>PASSAll Combined42125</t>
  </si>
  <si>
    <t>PASSAll CombinedJun-15</t>
  </si>
  <si>
    <t>PASSAll Combined42156</t>
  </si>
  <si>
    <t>PASSAll CombinedJul-15</t>
  </si>
  <si>
    <t>PASSAll Combined42186</t>
  </si>
  <si>
    <t>PASSAll CombinedAug-15</t>
  </si>
  <si>
    <t>PASSAll Combined42217</t>
  </si>
  <si>
    <t>PASSAll CombinedSep-15</t>
  </si>
  <si>
    <t>PASSAll Combined42248</t>
  </si>
  <si>
    <t>PASSAll CombinedOct-15</t>
  </si>
  <si>
    <t>PASSAll Combined42278</t>
  </si>
  <si>
    <t>PASSAll CombinedNov-15</t>
  </si>
  <si>
    <t>PASSAll Combined42309</t>
  </si>
  <si>
    <t>PASSAll CombinedDec-15</t>
  </si>
  <si>
    <t>PASSAll Combined42339</t>
  </si>
  <si>
    <t>PASSAll CombinedJan-16</t>
  </si>
  <si>
    <t>PASSAll Combined42370</t>
  </si>
  <si>
    <t>PASSAll CombinedFeb-16</t>
  </si>
  <si>
    <t>PASSAll Combined42401</t>
  </si>
  <si>
    <t>PASSAll CombinedMar-16</t>
  </si>
  <si>
    <t>PASSAll Combined42430</t>
  </si>
  <si>
    <t>PASSAll CombinedApr-16</t>
  </si>
  <si>
    <t>PASSAll Combined42461</t>
  </si>
  <si>
    <t>PASSAll CombinedMay-16</t>
  </si>
  <si>
    <t>PASSAll Combined42491</t>
  </si>
  <si>
    <t>PASSAll CombinedJun-16</t>
  </si>
  <si>
    <t>PASSAll Combined42522</t>
  </si>
  <si>
    <t>PASSAll CombinedJul-16</t>
  </si>
  <si>
    <t>PASSAll Combined42552</t>
  </si>
  <si>
    <t>PASSAll CombinedAug-16</t>
  </si>
  <si>
    <t>PASSAll Combined42583</t>
  </si>
  <si>
    <t>PASSAll CombinedSep-16</t>
  </si>
  <si>
    <t>PASSAll Combined42614</t>
  </si>
  <si>
    <t>PASSAll CombinedOct-16</t>
  </si>
  <si>
    <t>PASSAll Combined42644</t>
  </si>
  <si>
    <t>PASSAll CombinedNov-16</t>
  </si>
  <si>
    <t>PASSAll Combined42675</t>
  </si>
  <si>
    <t>PASSAll CombinedDec-16</t>
  </si>
  <si>
    <t>PASSAll Combined42719</t>
  </si>
  <si>
    <t>PASSAll CombinedJan-17</t>
  </si>
  <si>
    <t>PASSAll Combined42736</t>
  </si>
  <si>
    <t>PASSAll CombinedFeb-17</t>
  </si>
  <si>
    <t>PASSAll Combined42767</t>
  </si>
  <si>
    <t>PASSAll CombinedMar-17</t>
  </si>
  <si>
    <t>PASSAll Combined42795</t>
  </si>
  <si>
    <t>PASSAll CombinedApr-17</t>
  </si>
  <si>
    <t>PASSAll Combined42826</t>
  </si>
  <si>
    <t>PASSAll CombinedMay-17</t>
  </si>
  <si>
    <t>PASSAll Combined42856</t>
  </si>
  <si>
    <t>PASSAll CombinedJun-17</t>
  </si>
  <si>
    <t>PASSAll Combined42887</t>
  </si>
  <si>
    <t>PASSAll CombinedJul-17</t>
  </si>
  <si>
    <t>PASSAll Combined42917</t>
  </si>
  <si>
    <t>PASSAll CombinedAug-17</t>
  </si>
  <si>
    <t>PASSAll Combined42948</t>
  </si>
  <si>
    <t>PASSAll CombinedSep-17</t>
  </si>
  <si>
    <t>PASSAll Combined42979</t>
  </si>
  <si>
    <t>PASSAll CombinedOct-17</t>
  </si>
  <si>
    <t>PASSAll Combined43009</t>
  </si>
  <si>
    <t>PASSAll CombinedNov-17</t>
  </si>
  <si>
    <t>PASSAll Combined43040</t>
  </si>
  <si>
    <t>PASSAll CombinedDec-17</t>
  </si>
  <si>
    <t>PASSAll Combined43070</t>
  </si>
  <si>
    <t>PASSAll CombinedJan-18</t>
  </si>
  <si>
    <t>PASSAll Combined43101</t>
  </si>
  <si>
    <t>PASSAll CombinedFeb-18</t>
  </si>
  <si>
    <t>PASSAll Combined43132</t>
  </si>
  <si>
    <t>PASSAll CombinedMar-18</t>
  </si>
  <si>
    <t>PASSAll Combined43160</t>
  </si>
  <si>
    <t>PASSAll CombinedApr-18</t>
  </si>
  <si>
    <t>PASSAll Combined43191</t>
  </si>
  <si>
    <t>PASSAll CombinedMay-18</t>
  </si>
  <si>
    <t>PASSAll Combined43221</t>
  </si>
  <si>
    <t>PASSAll CombinedJun-18</t>
  </si>
  <si>
    <t>PASSAll Combined43252</t>
  </si>
  <si>
    <t>PASSAll CombinedJul-18</t>
  </si>
  <si>
    <t>PASSAll Combined43282</t>
  </si>
  <si>
    <t>PASSAll CombinedAug-18</t>
  </si>
  <si>
    <t>PASSAll Combined43313</t>
  </si>
  <si>
    <t>PASSAll CombinedSep-18</t>
  </si>
  <si>
    <t>PASSAll Combined43344</t>
  </si>
  <si>
    <t>PASSAll CombinedOct-18</t>
  </si>
  <si>
    <t>PASSAll Combined43374</t>
  </si>
  <si>
    <t>PASSAll CombinedNov-18</t>
  </si>
  <si>
    <t>PASSAll Combined43405</t>
  </si>
  <si>
    <t>PASSAll CombinedDec-18</t>
  </si>
  <si>
    <t>PASSAll Combined43435</t>
  </si>
  <si>
    <t>PASSAll CombinedJan-19</t>
  </si>
  <si>
    <t>PASSAll Combined43466</t>
  </si>
  <si>
    <t>PASSAll CombinedFeb-19</t>
  </si>
  <si>
    <t>PASSAll Combined43497</t>
  </si>
  <si>
    <t>PASSAll CombinedMar-19</t>
  </si>
  <si>
    <t>PASSAll Combined43525</t>
  </si>
  <si>
    <t>PASSAll CombinedApr-19</t>
  </si>
  <si>
    <t>PASSAll Combined43556</t>
  </si>
  <si>
    <t>PASSAll CombinedMay-19</t>
  </si>
  <si>
    <t>PASSAll Combined43586</t>
  </si>
  <si>
    <t>PASSAll CombinedJun-19</t>
  </si>
  <si>
    <t>PASSAll Combined43617</t>
  </si>
  <si>
    <t>PASSAll CombinedJul-19</t>
  </si>
  <si>
    <t>PASSAll Combined43647</t>
  </si>
  <si>
    <t>MD Family ResourcesTST FFJul-16</t>
  </si>
  <si>
    <t>MD Family ResourcesTST FF42552</t>
  </si>
  <si>
    <t>MD Family ResourcesTST FFAug-16</t>
  </si>
  <si>
    <t>MD Family ResourcesTST FF42583</t>
  </si>
  <si>
    <t>MD Family ResourcesTST FFSep-16</t>
  </si>
  <si>
    <t>MD Family ResourcesTST FF42614</t>
  </si>
  <si>
    <t>MD Family ResourcesTST FFOct-16</t>
  </si>
  <si>
    <t>MD Family ResourcesTST FF42644</t>
  </si>
  <si>
    <t>MD Family ResourcesTST FFNov-16</t>
  </si>
  <si>
    <t>MD Family ResourcesTST FF42675</t>
  </si>
  <si>
    <t>MD Family ResourcesTST FFDec-16</t>
  </si>
  <si>
    <t>MD Family ResourcesTST FF42705</t>
  </si>
  <si>
    <t>MD Family ResourcesTST FFJan-17</t>
  </si>
  <si>
    <t>MD Family ResourcesTST FF42736</t>
  </si>
  <si>
    <t>MD Family ResourcesTST FFFeb-17</t>
  </si>
  <si>
    <t>MD Family ResourcesTST FF42767</t>
  </si>
  <si>
    <t>MD Family ResourcesTST FFMar-17</t>
  </si>
  <si>
    <t>MD Family ResourcesTST FF42795</t>
  </si>
  <si>
    <t>MD Family ResourcesTST FFApr-17</t>
  </si>
  <si>
    <t>MD Family ResourcesTST FF42826</t>
  </si>
  <si>
    <t>MD Family ResourcesTST FFMay-17</t>
  </si>
  <si>
    <t>MD Family ResourcesTST FF42856</t>
  </si>
  <si>
    <t>MD Family ResourcesTST FFJun-17</t>
  </si>
  <si>
    <t>MD Family ResourcesTST FF42887</t>
  </si>
  <si>
    <t>MD Family ResourcesTST FFJul-17</t>
  </si>
  <si>
    <t>MD Family ResourcesTST FF42917</t>
  </si>
  <si>
    <t>MD Family ResourcesTST FFAug-17</t>
  </si>
  <si>
    <t>MD Family ResourcesTST FF42948</t>
  </si>
  <si>
    <t>MD Family ResourcesTST FFSep-17</t>
  </si>
  <si>
    <t>MD Family ResourcesTST FF42979</t>
  </si>
  <si>
    <t>MD Family ResourcesTST FFOct-17</t>
  </si>
  <si>
    <t>MD Family ResourcesTST FF43009</t>
  </si>
  <si>
    <t>MD Family ResourcesTST FFNov-17</t>
  </si>
  <si>
    <t>MD Family ResourcesTST FF43040</t>
  </si>
  <si>
    <t>MD Family ResourcesTST FFDec-17</t>
  </si>
  <si>
    <t>MD Family ResourcesTST FF43070</t>
  </si>
  <si>
    <t>MD Family ResourcesTST FFJan-18</t>
  </si>
  <si>
    <t>MD Family ResourcesTST FF43101</t>
  </si>
  <si>
    <t>MD Family ResourcesTST FFFeb-18</t>
  </si>
  <si>
    <t>MD Family ResourcesTST FF43132</t>
  </si>
  <si>
    <t>MD Family ResourcesTST FFMar-18</t>
  </si>
  <si>
    <t>MD Family ResourcesTST FF43160</t>
  </si>
  <si>
    <t>MD Family ResourcesTST FFApr-18</t>
  </si>
  <si>
    <t>MD Family ResourcesTST FF43191</t>
  </si>
  <si>
    <t>MD Family ResourcesTST FFMay-18</t>
  </si>
  <si>
    <t>MD Family ResourcesTST FF43221</t>
  </si>
  <si>
    <t>MD Family ResourcesTST FFJun-18</t>
  </si>
  <si>
    <t>MD Family ResourcesTST FF43252</t>
  </si>
  <si>
    <t>MD Family ResourcesTST FFJul-18</t>
  </si>
  <si>
    <t>MD Family ResourcesTST FF43282</t>
  </si>
  <si>
    <t>MD Family ResourcesTST FFAug-18</t>
  </si>
  <si>
    <t>MD Family ResourcesTST FF43313</t>
  </si>
  <si>
    <t>MD Family ResourcesTST FFSep-18</t>
  </si>
  <si>
    <t>MD Family ResourcesTST FF43344</t>
  </si>
  <si>
    <t>MD Family ResourcesTST FFOct-18</t>
  </si>
  <si>
    <t>MD Family ResourcesTST FF43374</t>
  </si>
  <si>
    <t>MD Family ResourcesTST FFNov-18</t>
  </si>
  <si>
    <t>MD Family ResourcesTST FF43405</t>
  </si>
  <si>
    <t>MD Family ResourcesTST FFDec-18</t>
  </si>
  <si>
    <t>MD Family ResourcesTST FF43435</t>
  </si>
  <si>
    <t>MD Family ResourcesTST FFJan-19</t>
  </si>
  <si>
    <t>MD Family ResourcesTST FF43466</t>
  </si>
  <si>
    <t>MD Family ResourcesTST FFFeb-19</t>
  </si>
  <si>
    <t>MD Family ResourcesTST FF43497</t>
  </si>
  <si>
    <t>MD Family ResourcesTST FFMar-19</t>
  </si>
  <si>
    <t>MD Family ResourcesTST FF43525</t>
  </si>
  <si>
    <t>MD Family ResourcesTST FFApr-19</t>
  </si>
  <si>
    <t>MD Family ResourcesTST FF43556</t>
  </si>
  <si>
    <t>MD Family ResourcesTST FFMay-19</t>
  </si>
  <si>
    <t>MD Family ResourcesTST FF43586</t>
  </si>
  <si>
    <t>MD Family ResourcesTST FFJun-19</t>
  </si>
  <si>
    <t>MD Family ResourcesTST FF43617</t>
  </si>
  <si>
    <t>MD Family ResourcesTST FFJul-19</t>
  </si>
  <si>
    <t>MD Family ResourcesTST FF43647</t>
  </si>
  <si>
    <t>MD Family ResourcesTF-CBT FFApr-12</t>
  </si>
  <si>
    <t>MD Family ResourcesTF-CBT FF41000</t>
  </si>
  <si>
    <t>MD Family ResourcesTF-CBT FFJun-12</t>
  </si>
  <si>
    <t>MD Family ResourcesTF-CBT FF41030</t>
  </si>
  <si>
    <t>MD Family ResourcesTF-CBT FF41061</t>
  </si>
  <si>
    <t>MD Family ResourcesTF-CBT FFJul-12</t>
  </si>
  <si>
    <t>MD Family ResourcesTF-CBT FF41091</t>
  </si>
  <si>
    <t>MD Family ResourcesTF-CBT FFAug-12</t>
  </si>
  <si>
    <t>MD Family ResourcesTF-CBT FF41122</t>
  </si>
  <si>
    <t>MD Family ResourcesTF-CBT FFSep-12</t>
  </si>
  <si>
    <t>MD Family ResourcesTF-CBT FF41153</t>
  </si>
  <si>
    <t>MD Family ResourcesTF-CBT FFOct-12</t>
  </si>
  <si>
    <t>MD Family ResourcesTF-CBT FF41183</t>
  </si>
  <si>
    <t>MD Family ResourcesTF-CBT FFNov-12</t>
  </si>
  <si>
    <t>MD Family ResourcesTF-CBT FF41214</t>
  </si>
  <si>
    <t>MD Family ResourcesTF-CBT FFDec-12</t>
  </si>
  <si>
    <t>MD Family ResourcesTF-CBT FF41244</t>
  </si>
  <si>
    <t>MD Family ResourcesTF-CBT FFJan-13</t>
  </si>
  <si>
    <t>MD Family ResourcesTF-CBT FF41275</t>
  </si>
  <si>
    <t>MD Family ResourcesTF-CBT FFFeb-13</t>
  </si>
  <si>
    <t>MD Family ResourcesTF-CBT FF41306</t>
  </si>
  <si>
    <t>MD Family ResourcesTF-CBT FFMar-13</t>
  </si>
  <si>
    <t>MD Family ResourcesTF-CBT FF41334</t>
  </si>
  <si>
    <t>MD Family ResourcesTF-CBT FFApr-13</t>
  </si>
  <si>
    <t>MD Family ResourcesTF-CBT FF41365</t>
  </si>
  <si>
    <t>MD Family ResourcesTF-CBT FFMay-13</t>
  </si>
  <si>
    <t>MD Family ResourcesTF-CBT FF41395</t>
  </si>
  <si>
    <t>MD Family ResourcesTF-CBT FFJun-13</t>
  </si>
  <si>
    <t>MD Family ResourcesTF-CBT FF41426</t>
  </si>
  <si>
    <t>MD Family ResourcesTF-CBT FFJul-13</t>
  </si>
  <si>
    <t>MD Family ResourcesTF-CBT FF41456</t>
  </si>
  <si>
    <t>MD Family ResourcesTF-CBT FFAug-13</t>
  </si>
  <si>
    <t>MD Family ResourcesTF-CBT FF41487</t>
  </si>
  <si>
    <t>MD Family ResourcesTF-CBT FFSep-13</t>
  </si>
  <si>
    <t>MD Family ResourcesTF-CBT FF41518</t>
  </si>
  <si>
    <t>MD Family ResourcesTF-CBT FFOct-13</t>
  </si>
  <si>
    <t>MD Family ResourcesTF-CBT FF41548</t>
  </si>
  <si>
    <t>MD Family ResourcesTF-CBT FFNov-13</t>
  </si>
  <si>
    <t>MD Family ResourcesTF-CBT FF41579</t>
  </si>
  <si>
    <t>MD Family ResourcesTF-CBT FFDec-13</t>
  </si>
  <si>
    <t>MD Family ResourcesTF-CBT FF41609</t>
  </si>
  <si>
    <t>MD Family ResourcesTF-CBT FFJan-14</t>
  </si>
  <si>
    <t>MD Family ResourcesTF-CBT FF41640</t>
  </si>
  <si>
    <t>MD Family ResourcesTF-CBT FFFeb-14</t>
  </si>
  <si>
    <t>MD Family ResourcesTF-CBT FF41671</t>
  </si>
  <si>
    <t>MD Family ResourcesTF-CBT FFMar-14</t>
  </si>
  <si>
    <t>MD Family ResourcesTF-CBT FF41699</t>
  </si>
  <si>
    <t>MD Family ResourcesTF-CBT FFApr-14</t>
  </si>
  <si>
    <t>MD Family ResourcesTF-CBT FF41730</t>
  </si>
  <si>
    <t>MD Family ResourcesTF-CBT FFMay-14</t>
  </si>
  <si>
    <t>MD Family ResourcesTF-CBT FF41760</t>
  </si>
  <si>
    <t>MD Family ResourcesTF-CBT FFJun-14</t>
  </si>
  <si>
    <t>MD Family ResourcesTF-CBT FF41791</t>
  </si>
  <si>
    <t>MD Family ResourcesTF-CBT FFJul-14</t>
  </si>
  <si>
    <t>MD Family ResourcesTF-CBT FF41821</t>
  </si>
  <si>
    <t>MD Family ResourcesTF-CBT FFAug-14</t>
  </si>
  <si>
    <t>MD Family ResourcesTF-CBT FF41852</t>
  </si>
  <si>
    <t>MD Family ResourcesTF-CBT FFSep-14</t>
  </si>
  <si>
    <t>MD Family ResourcesTF-CBT FF41883</t>
  </si>
  <si>
    <t>MD Family ResourcesTF-CBT FFOct-14</t>
  </si>
  <si>
    <t>MD Family ResourcesTF-CBT FF41913</t>
  </si>
  <si>
    <t>MD Family ResourcesTF-CBT FFNov-14</t>
  </si>
  <si>
    <t>MD Family ResourcesTF-CBT FF41944</t>
  </si>
  <si>
    <t>MD Family ResourcesTF-CBT FFDec-14</t>
  </si>
  <si>
    <t>MD Family ResourcesTF-CBT FF41974</t>
  </si>
  <si>
    <t>MD Family ResourcesTF-CBT FFJan-15</t>
  </si>
  <si>
    <t>MD Family ResourcesTF-CBT FF42005</t>
  </si>
  <si>
    <t>MD Family ResourcesTF-CBT FFFeb-15</t>
  </si>
  <si>
    <t>MD Family ResourcesTF-CBT FF42036</t>
  </si>
  <si>
    <t>MD Family ResourcesTF-CBT FFMar-15</t>
  </si>
  <si>
    <t>MD Family ResourcesTF-CBT FF42064</t>
  </si>
  <si>
    <t>MD Family ResourcesTF-CBT FFApr-15</t>
  </si>
  <si>
    <t>MD Family ResourcesTF-CBT FF42095</t>
  </si>
  <si>
    <t>MD Family ResourcesTF-CBT FFMay-15</t>
  </si>
  <si>
    <t>MD Family ResourcesTF-CBT FF42125</t>
  </si>
  <si>
    <t>MD Family ResourcesTF-CBT FFJun-15</t>
  </si>
  <si>
    <t>MD Family ResourcesTF-CBT FF42156</t>
  </si>
  <si>
    <t>MD Family ResourcesTF-CBT FFJul-15</t>
  </si>
  <si>
    <t>MD Family ResourcesTF-CBT FF42186</t>
  </si>
  <si>
    <t>MD Family ResourcesTF-CBT FFAug-15</t>
  </si>
  <si>
    <t>MD Family ResourcesTF-CBT FF42217</t>
  </si>
  <si>
    <t>MD Family ResourcesTF-CBT FFSep-15</t>
  </si>
  <si>
    <t>MD Family ResourcesTF-CBT FF42248</t>
  </si>
  <si>
    <t>MD Family ResourcesTF-CBT FFOct-15</t>
  </si>
  <si>
    <t>MD Family ResourcesTF-CBT FF42278</t>
  </si>
  <si>
    <t>MD Family ResourcesTF-CBT FFNov-15</t>
  </si>
  <si>
    <t>MD Family ResourcesTF-CBT FF42309</t>
  </si>
  <si>
    <t>MD Family ResourcesTF-CBT FFDec-15</t>
  </si>
  <si>
    <t>MD Family ResourcesTF-CBT FF42339</t>
  </si>
  <si>
    <t>MD Family ResourcesTF-CBT FFJan-16</t>
  </si>
  <si>
    <t>MD Family ResourcesTF-CBT FF42370</t>
  </si>
  <si>
    <t>MD Family ResourcesTF-CBT FFFeb-16</t>
  </si>
  <si>
    <t>MD Family ResourcesTF-CBT FF42401</t>
  </si>
  <si>
    <t>MD Family ResourcesTF-CBT FFMar-16</t>
  </si>
  <si>
    <t>MD Family ResourcesTF-CBT FF42430</t>
  </si>
  <si>
    <t>MD Family ResourcesTF-CBT FFApr-16</t>
  </si>
  <si>
    <t>MD Family ResourcesTF-CBT FF42461</t>
  </si>
  <si>
    <t>MD Family ResourcesTF-CBT FFMay-16</t>
  </si>
  <si>
    <t>MD Family ResourcesTF-CBT FF42491</t>
  </si>
  <si>
    <t>MD Family ResourcesTF-CBT FFJun-16</t>
  </si>
  <si>
    <t>MD Family ResourcesTF-CBT FF42522</t>
  </si>
  <si>
    <t>MD Family ResourcesTF-CBT FFJul-16</t>
  </si>
  <si>
    <t>MD Family ResourcesTF-CBT FF42552</t>
  </si>
  <si>
    <t>MD Family ResourcesTF-CBT FFAug-16</t>
  </si>
  <si>
    <t>MD Family ResourcesTF-CBT FF42583</t>
  </si>
  <si>
    <t>MD Family ResourcesTF-CBT FFSep-16</t>
  </si>
  <si>
    <t>MD Family ResourcesTF-CBT FF42614</t>
  </si>
  <si>
    <t>MD Family ResourcesTF-CBT FFOct-16</t>
  </si>
  <si>
    <t>MD Family ResourcesTF-CBT FF42644</t>
  </si>
  <si>
    <t>MD Family ResourcesTF-CBT FFNov-16</t>
  </si>
  <si>
    <t>MD Family ResourcesTF-CBT FF42675</t>
  </si>
  <si>
    <t>MD Family ResourcesTF-CBT FFDec-16</t>
  </si>
  <si>
    <t>MD Family ResourcesTF-CBT FF42705</t>
  </si>
  <si>
    <t>MD Family ResourcesTF-CBT FFJan-17</t>
  </si>
  <si>
    <t>MD Family ResourcesTF-CBT FF42736</t>
  </si>
  <si>
    <t>MD Family ResourcesTF-CBT FFFeb-17</t>
  </si>
  <si>
    <t>MD Family ResourcesTF-CBT FF42767</t>
  </si>
  <si>
    <t>MD Family ResourcesTF-CBT FFMar-17</t>
  </si>
  <si>
    <t>MD Family ResourcesTF-CBT FF42795</t>
  </si>
  <si>
    <t>MD Family ResourcesTF-CBT FFApr-17</t>
  </si>
  <si>
    <t>MD Family ResourcesTF-CBT FF42826</t>
  </si>
  <si>
    <t>MD Family ResourcesTF-CBT FFMay-17</t>
  </si>
  <si>
    <t>MD Family ResourcesTF-CBT FF42856</t>
  </si>
  <si>
    <t>MD Family ResourcesTF-CBT FFJun-17</t>
  </si>
  <si>
    <t>MD Family ResourcesTF-CBT FF42887</t>
  </si>
  <si>
    <t>MD Family ResourcesTF-CBT FFJul-17</t>
  </si>
  <si>
    <t>MD Family ResourcesTF-CBT FF42917</t>
  </si>
  <si>
    <t>MD Family ResourcesTF-CBT FFAug-17</t>
  </si>
  <si>
    <t>MD Family ResourcesTF-CBT FF42948</t>
  </si>
  <si>
    <t>MD Family ResourcesTF-CBT FFSep-17</t>
  </si>
  <si>
    <t>MD Family ResourcesTF-CBT FF42979</t>
  </si>
  <si>
    <t>MD Family ResourcesTF-CBT FFOct-17</t>
  </si>
  <si>
    <t>MD Family ResourcesTF-CBT FF43009</t>
  </si>
  <si>
    <t>MD Family ResourcesTF-CBT FFNov-17</t>
  </si>
  <si>
    <t>MD Family ResourcesTF-CBT FF43040</t>
  </si>
  <si>
    <t>MD Family ResourcesTF-CBT FFDec-17</t>
  </si>
  <si>
    <t>MD Family ResourcesTF-CBT FF43070</t>
  </si>
  <si>
    <t>MD Family ResourcesTF-CBT FFJan-18</t>
  </si>
  <si>
    <t>MD Family ResourcesTF-CBT FF43101</t>
  </si>
  <si>
    <t>MD Family ResourcesTF-CBT FFFeb-18</t>
  </si>
  <si>
    <t>MD Family ResourcesTF-CBT FF43132</t>
  </si>
  <si>
    <t>MD Family ResourcesTF-CBT FFMar-18</t>
  </si>
  <si>
    <t>MD Family ResourcesTF-CBT FF43160</t>
  </si>
  <si>
    <t>MD Family ResourcesTF-CBT FFApr-18</t>
  </si>
  <si>
    <t>MD Family ResourcesTF-CBT FF43191</t>
  </si>
  <si>
    <t>MD Family ResourcesTF-CBT FFMay-18</t>
  </si>
  <si>
    <t>MD Family ResourcesTF-CBT FF43221</t>
  </si>
  <si>
    <t>MD Family ResourcesTF-CBT FFJun-18</t>
  </si>
  <si>
    <t>MD Family ResourcesTF-CBT FF43252</t>
  </si>
  <si>
    <t>MD Family ResourcesTF-CBT FFJul-18</t>
  </si>
  <si>
    <t>MD Family ResourcesTF-CBT FF43282</t>
  </si>
  <si>
    <t>MD Family ResourcesTF-CBT FFAug-18</t>
  </si>
  <si>
    <t>MD Family ResourcesTF-CBT FF43313</t>
  </si>
  <si>
    <t>MD Family ResourcesTF-CBT FFSep-18</t>
  </si>
  <si>
    <t>MD Family ResourcesTF-CBT FF43344</t>
  </si>
  <si>
    <t>MD Family ResourcesTF-CBT FFOct-18</t>
  </si>
  <si>
    <t>MD Family ResourcesTF-CBT FF43374</t>
  </si>
  <si>
    <t>MD Family ResourcesTF-CBT FFNov-18</t>
  </si>
  <si>
    <t>MD Family ResourcesTF-CBT FF43405</t>
  </si>
  <si>
    <t>MD Family ResourcesTF-CBT FFDec-18</t>
  </si>
  <si>
    <t>MD Family ResourcesTF-CBT FF43435</t>
  </si>
  <si>
    <t>MD Family ResourcesTF-CBT FFJan-19</t>
  </si>
  <si>
    <t>MD Family ResourcesTF-CBT FF43466</t>
  </si>
  <si>
    <t>MD Family ResourcesTF-CBT FFFeb-19</t>
  </si>
  <si>
    <t>MD Family ResourcesTF-CBT FF43497</t>
  </si>
  <si>
    <t>MD Family ResourcesTF-CBT FFMar-19</t>
  </si>
  <si>
    <t>MD Family ResourcesTF-CBT FF43525</t>
  </si>
  <si>
    <t>MD Family ResourcesTF-CBT FFApr-19</t>
  </si>
  <si>
    <t>MD Family ResourcesTF-CBT FF43556</t>
  </si>
  <si>
    <t>MD Family ResourcesTF-CBT FFMay-19</t>
  </si>
  <si>
    <t>MD Family ResourcesTF-CBT FF43586</t>
  </si>
  <si>
    <t>MD Family ResourcesTF-CBT FFJun-19</t>
  </si>
  <si>
    <t>MD Family ResourcesTF-CBT FF43617</t>
  </si>
  <si>
    <t>MD Family ResourcesTF-CBT FFJul-19</t>
  </si>
  <si>
    <t>MD Family ResourcesTF-CBT FF43647</t>
  </si>
  <si>
    <t>MD Family ResourcesAll CombinedApr-12</t>
  </si>
  <si>
    <t>MD Family ResourcesAll Combined41000</t>
  </si>
  <si>
    <t>MD Family ResourcesAll CombinedJun-12</t>
  </si>
  <si>
    <t>MD Family ResourcesAll Combined41030</t>
  </si>
  <si>
    <t>MD Family ResourcesAll Combined41061</t>
  </si>
  <si>
    <t>MD Family ResourcesAll CombinedJul-12</t>
  </si>
  <si>
    <t>MD Family ResourcesAll Combined41091</t>
  </si>
  <si>
    <t>MD Family ResourcesAll CombinedAug-12</t>
  </si>
  <si>
    <t>MD Family ResourcesAll Combined41122</t>
  </si>
  <si>
    <t>MD Family ResourcesAll CombinedSep-12</t>
  </si>
  <si>
    <t>MD Family ResourcesAll Combined41153</t>
  </si>
  <si>
    <t>MD Family ResourcesAll CombinedOct-12</t>
  </si>
  <si>
    <t>MD Family ResourcesAll Combined41183</t>
  </si>
  <si>
    <t>MD Family ResourcesAll CombinedNov-12</t>
  </si>
  <si>
    <t>MD Family ResourcesAll Combined41214</t>
  </si>
  <si>
    <t>MD Family ResourcesAll CombinedDec-12</t>
  </si>
  <si>
    <t>MD Family ResourcesAll Combined41244</t>
  </si>
  <si>
    <t>MD Family ResourcesAll CombinedJan-13</t>
  </si>
  <si>
    <t>MD Family ResourcesAll Combined41275</t>
  </si>
  <si>
    <t>MD Family ResourcesAll CombinedFeb-13</t>
  </si>
  <si>
    <t>MD Family ResourcesAll Combined41306</t>
  </si>
  <si>
    <t>MD Family ResourcesAll CombinedMar-13</t>
  </si>
  <si>
    <t>MD Family ResourcesAll Combined41334</t>
  </si>
  <si>
    <t>MD Family ResourcesAll CombinedApr-13</t>
  </si>
  <si>
    <t>MD Family ResourcesAll Combined41365</t>
  </si>
  <si>
    <t>MD Family ResourcesAll CombinedMay-13</t>
  </si>
  <si>
    <t>MD Family ResourcesAll Combined41395</t>
  </si>
  <si>
    <t>MD Family ResourcesAll CombinedJun-13</t>
  </si>
  <si>
    <t>MD Family ResourcesAll Combined41426</t>
  </si>
  <si>
    <t>MD Family ResourcesAll CombinedJul-13</t>
  </si>
  <si>
    <t>MD Family ResourcesAll Combined41456</t>
  </si>
  <si>
    <t>MD Family ResourcesAll CombinedAug-13</t>
  </si>
  <si>
    <t>MD Family ResourcesAll Combined41487</t>
  </si>
  <si>
    <t>MD Family ResourcesAll CombinedSep-13</t>
  </si>
  <si>
    <t>MD Family ResourcesAll Combined41518</t>
  </si>
  <si>
    <t>MD Family ResourcesAll CombinedOct-13</t>
  </si>
  <si>
    <t>MD Family ResourcesAll Combined41548</t>
  </si>
  <si>
    <t>MD Family ResourcesAll CombinedNov-13</t>
  </si>
  <si>
    <t>MD Family ResourcesAll Combined41579</t>
  </si>
  <si>
    <t>MD Family ResourcesAll CombinedDec-13</t>
  </si>
  <si>
    <t>MD Family ResourcesAll Combined41609</t>
  </si>
  <si>
    <t>MD Family ResourcesAll CombinedJan-14</t>
  </si>
  <si>
    <t>MD Family ResourcesAll Combined41640</t>
  </si>
  <si>
    <t>MD Family ResourcesAll CombinedFeb-14</t>
  </si>
  <si>
    <t>MD Family ResourcesAll Combined41671</t>
  </si>
  <si>
    <t>MD Family ResourcesAll CombinedMar-14</t>
  </si>
  <si>
    <t>MD Family ResourcesAll Combined41699</t>
  </si>
  <si>
    <t>MD Family ResourcesAll CombinedApr-14</t>
  </si>
  <si>
    <t>MD Family ResourcesAll Combined41730</t>
  </si>
  <si>
    <t>MD Family ResourcesAll CombinedMay-14</t>
  </si>
  <si>
    <t>MD Family ResourcesAll Combined41760</t>
  </si>
  <si>
    <t>MD Family ResourcesAll CombinedJun-14</t>
  </si>
  <si>
    <t>MD Family ResourcesAll Combined41791</t>
  </si>
  <si>
    <t>MD Family ResourcesAll CombinedJul-14</t>
  </si>
  <si>
    <t>MD Family ResourcesAll Combined41821</t>
  </si>
  <si>
    <t>MD Family ResourcesAll CombinedAug-14</t>
  </si>
  <si>
    <t>MD Family ResourcesAll Combined41852</t>
  </si>
  <si>
    <t>MD Family ResourcesAll CombinedSep-14</t>
  </si>
  <si>
    <t>MD Family ResourcesAll Combined41883</t>
  </si>
  <si>
    <t>MD Family ResourcesAll CombinedOct-14</t>
  </si>
  <si>
    <t>MD Family ResourcesAll Combined41913</t>
  </si>
  <si>
    <t>MD Family ResourcesAll CombinedNov-14</t>
  </si>
  <si>
    <t>MD Family ResourcesAll Combined41944</t>
  </si>
  <si>
    <t>MD Family ResourcesAll CombinedDec-14</t>
  </si>
  <si>
    <t>MD Family ResourcesAll Combined41974</t>
  </si>
  <si>
    <t>MD Family ResourcesAll CombinedJan-15</t>
  </si>
  <si>
    <t>MD Family ResourcesAll Combined42005</t>
  </si>
  <si>
    <t>MD Family ResourcesAll CombinedFeb-15</t>
  </si>
  <si>
    <t>MD Family ResourcesAll Combined42036</t>
  </si>
  <si>
    <t>MD Family ResourcesAll CombinedMar-15</t>
  </si>
  <si>
    <t>MD Family ResourcesAll Combined42064</t>
  </si>
  <si>
    <t>MD Family ResourcesAll CombinedApr-15</t>
  </si>
  <si>
    <t>MD Family ResourcesAll Combined42095</t>
  </si>
  <si>
    <t>MD Family ResourcesAll CombinedMay-15</t>
  </si>
  <si>
    <t>MD Family ResourcesAll Combined42125</t>
  </si>
  <si>
    <t>MD Family ResourcesAll CombinedJun-15</t>
  </si>
  <si>
    <t>MD Family ResourcesAll Combined42156</t>
  </si>
  <si>
    <t>MD Family ResourcesAll CombinedJul-15</t>
  </si>
  <si>
    <t>MD Family ResourcesAll Combined42186</t>
  </si>
  <si>
    <t>MD Family ResourcesAll CombinedAug-15</t>
  </si>
  <si>
    <t>MD Family ResourcesAll Combined42217</t>
  </si>
  <si>
    <t>MD Family ResourcesAll CombinedSep-15</t>
  </si>
  <si>
    <t>MD Family ResourcesAll Combined42248</t>
  </si>
  <si>
    <t>MD Family ResourcesAll CombinedOct-15</t>
  </si>
  <si>
    <t>MD Family ResourcesAll Combined42278</t>
  </si>
  <si>
    <t>MD Family ResourcesAll CombinedNov-15</t>
  </si>
  <si>
    <t>MD Family ResourcesAll Combined42309</t>
  </si>
  <si>
    <t>MD Family ResourcesAll CombinedDec-15</t>
  </si>
  <si>
    <t>MD Family ResourcesAll Combined42339</t>
  </si>
  <si>
    <t>MD Family ResourcesAll CombinedJan-16</t>
  </si>
  <si>
    <t>MD Family ResourcesAll Combined42370</t>
  </si>
  <si>
    <t>MD Family ResourcesAll CombinedFeb-16</t>
  </si>
  <si>
    <t>MD Family ResourcesAll Combined42401</t>
  </si>
  <si>
    <t>MD Family ResourcesAll CombinedMar-16</t>
  </si>
  <si>
    <t>MD Family ResourcesAll Combined42430</t>
  </si>
  <si>
    <t>MD Family ResourcesAll CombinedApr-16</t>
  </si>
  <si>
    <t>MD Family ResourcesAll Combined42461</t>
  </si>
  <si>
    <t>MD Family ResourcesAll CombinedMay-16</t>
  </si>
  <si>
    <t>MD Family ResourcesAll Combined42491</t>
  </si>
  <si>
    <t>MD Family ResourcesAll CombinedJun-16</t>
  </si>
  <si>
    <t>MD Family ResourcesAll Combined42522</t>
  </si>
  <si>
    <t>MD Family ResourcesAll CombinedJul-16</t>
  </si>
  <si>
    <t>MD Family ResourcesAll Combined42552</t>
  </si>
  <si>
    <t>MD Family ResourcesAll CombinedAug-16</t>
  </si>
  <si>
    <t>MD Family ResourcesAll Combined42583</t>
  </si>
  <si>
    <t>MD Family ResourcesAll CombinedSep-16</t>
  </si>
  <si>
    <t>MD Family ResourcesAll Combined42614</t>
  </si>
  <si>
    <t>MD Family ResourcesAll CombinedOct-16</t>
  </si>
  <si>
    <t>MD Family ResourcesAll Combined42644</t>
  </si>
  <si>
    <t>MD Family ResourcesAll CombinedNov-16</t>
  </si>
  <si>
    <t>MD Family ResourcesAll Combined42675</t>
  </si>
  <si>
    <t>MD Family ResourcesAll CombinedDec-16</t>
  </si>
  <si>
    <t>MD Family ResourcesAll Combined42718</t>
  </si>
  <si>
    <t>MD Family ResourcesAll CombinedJan-17</t>
  </si>
  <si>
    <t>MD Family ResourcesAll Combined42736</t>
  </si>
  <si>
    <t>MD Family ResourcesAll CombinedFeb-17</t>
  </si>
  <si>
    <t>MD Family ResourcesAll Combined42767</t>
  </si>
  <si>
    <t>MD Family ResourcesAll CombinedMar-17</t>
  </si>
  <si>
    <t>MD Family ResourcesAll Combined42795</t>
  </si>
  <si>
    <t>MD Family ResourcesAll CombinedApr-17</t>
  </si>
  <si>
    <t>MD Family ResourcesAll Combined42826</t>
  </si>
  <si>
    <t>MD Family ResourcesAll CombinedMay-17</t>
  </si>
  <si>
    <t>MD Family ResourcesAll Combined42856</t>
  </si>
  <si>
    <t>MD Family ResourcesAll CombinedJun-17</t>
  </si>
  <si>
    <t>MD Family ResourcesAll Combined42887</t>
  </si>
  <si>
    <t>MD Family ResourcesAll CombinedJul-17</t>
  </si>
  <si>
    <t>MD Family ResourcesAll Combined42917</t>
  </si>
  <si>
    <t>MD Family ResourcesAll CombinedAug-17</t>
  </si>
  <si>
    <t>MD Family ResourcesAll Combined42948</t>
  </si>
  <si>
    <t>MD Family ResourcesAll CombinedSep-17</t>
  </si>
  <si>
    <t>MD Family ResourcesAll Combined42979</t>
  </si>
  <si>
    <t>MD Family ResourcesAll CombinedOct-17</t>
  </si>
  <si>
    <t>MD Family ResourcesAll Combined43009</t>
  </si>
  <si>
    <t>MD Family ResourcesAll CombinedNov-17</t>
  </si>
  <si>
    <t>MD Family ResourcesAll Combined43040</t>
  </si>
  <si>
    <t>MD Family ResourcesAll CombinedDec-17</t>
  </si>
  <si>
    <t>MD Family ResourcesAll Combined43070</t>
  </si>
  <si>
    <t>MD Family ResourcesAll CombinedJan-18</t>
  </si>
  <si>
    <t>MD Family ResourcesAll Combined43101</t>
  </si>
  <si>
    <t>MD Family ResourcesAll CombinedFeb-18</t>
  </si>
  <si>
    <t>MD Family ResourcesAll Combined43132</t>
  </si>
  <si>
    <t>MD Family ResourcesAll CombinedMar-18</t>
  </si>
  <si>
    <t>MD Family ResourcesAll Combined43160</t>
  </si>
  <si>
    <t>MD Family ResourcesAll CombinedApr-18</t>
  </si>
  <si>
    <t>MD Family ResourcesAll Combined43191</t>
  </si>
  <si>
    <t>MD Family ResourcesAll CombinedMay-18</t>
  </si>
  <si>
    <t>MD Family ResourcesAll Combined43221</t>
  </si>
  <si>
    <t>MD Family ResourcesAll CombinedJun-18</t>
  </si>
  <si>
    <t>MD Family ResourcesAll Combined43252</t>
  </si>
  <si>
    <t>MD Family ResourcesAll CombinedJul-18</t>
  </si>
  <si>
    <t>MD Family ResourcesAll Combined43282</t>
  </si>
  <si>
    <t>MD Family ResourcesAll CombinedAug-18</t>
  </si>
  <si>
    <t>MD Family ResourcesAll Combined43313</t>
  </si>
  <si>
    <t>MD Family ResourcesAll CombinedSep-18</t>
  </si>
  <si>
    <t>MD Family ResourcesAll Combined43344</t>
  </si>
  <si>
    <t>MD Family ResourcesAll CombinedOct-18</t>
  </si>
  <si>
    <t>MD Family ResourcesAll Combined43374</t>
  </si>
  <si>
    <t>MD Family ResourcesAll CombinedNov-18</t>
  </si>
  <si>
    <t>MD Family ResourcesAll Combined43405</t>
  </si>
  <si>
    <t>MD Family ResourcesAll CombinedDec-18</t>
  </si>
  <si>
    <t>MD Family ResourcesAll Combined43435</t>
  </si>
  <si>
    <t>MD Family ResourcesAll CombinedJan-19</t>
  </si>
  <si>
    <t>MD Family ResourcesAll Combined43466</t>
  </si>
  <si>
    <t>MD Family ResourcesAll CombinedFeb-19</t>
  </si>
  <si>
    <t>MD Family ResourcesAll Combined43497</t>
  </si>
  <si>
    <t>MD Family ResourcesAll CombinedMar-19</t>
  </si>
  <si>
    <t>MD Family ResourcesAll Combined43525</t>
  </si>
  <si>
    <t>MD Family ResourcesAll CombinedApr-19</t>
  </si>
  <si>
    <t>MD Family ResourcesAll Combined43556</t>
  </si>
  <si>
    <t>MD Family ResourcesAll CombinedMay-19</t>
  </si>
  <si>
    <t>MD Family ResourcesAll Combined43586</t>
  </si>
  <si>
    <t>MD Family ResourcesAll CombinedJun-19</t>
  </si>
  <si>
    <t>MD Family ResourcesAll Combined43617</t>
  </si>
  <si>
    <t>MD Family ResourcesAll CombinedJul-19</t>
  </si>
  <si>
    <t>MD Family ResourcesAll Combined43647</t>
  </si>
  <si>
    <t>MBI HSTIP FFApr-12</t>
  </si>
  <si>
    <t>MBI HSTIP FF41000</t>
  </si>
  <si>
    <t>MBI HSTIP FFJun-12</t>
  </si>
  <si>
    <t>MBI HSTIP FF41030</t>
  </si>
  <si>
    <t>MBI HSTIP FF41061</t>
  </si>
  <si>
    <t>MBI HSTIP FFJul-12</t>
  </si>
  <si>
    <t>MBI HSTIP FF41091</t>
  </si>
  <si>
    <t>MBI HSTIP FFAug-12</t>
  </si>
  <si>
    <t>MBI HSTIP FF41122</t>
  </si>
  <si>
    <t>MBI HSTIP FFSep-12</t>
  </si>
  <si>
    <t>MBI HSTIP FF41153</t>
  </si>
  <si>
    <t>MBI HSTIP FFOct-12</t>
  </si>
  <si>
    <t>MBI HSTIP FF41183</t>
  </si>
  <si>
    <t>MBI HSTIP FFNov-12</t>
  </si>
  <si>
    <t>MBI HSTIP FF41214</t>
  </si>
  <si>
    <t>MBI HSTIP FFDec-12</t>
  </si>
  <si>
    <t>MBI HSTIP FF41244</t>
  </si>
  <si>
    <t>MBI HSTIP FFJan-13</t>
  </si>
  <si>
    <t>MBI HSTIP FF41275</t>
  </si>
  <si>
    <t>MBI HSTIP FFFeb-13</t>
  </si>
  <si>
    <t>MBI HSTIP FF41306</t>
  </si>
  <si>
    <t>MBI HSTIP FFMar-13</t>
  </si>
  <si>
    <t>MBI HSTIP FF41334</t>
  </si>
  <si>
    <t>MBI HSTIP FFApr-13</t>
  </si>
  <si>
    <t>MBI HSTIP FF41365</t>
  </si>
  <si>
    <t>MBI HSTIP FFMay-13</t>
  </si>
  <si>
    <t>MBI HSTIP FF41395</t>
  </si>
  <si>
    <t>MBI HSTIP FFJun-13</t>
  </si>
  <si>
    <t>MBI HSTIP FF41426</t>
  </si>
  <si>
    <t>MBI HSTIP FFJul-13</t>
  </si>
  <si>
    <t>MBI HSTIP FF41456</t>
  </si>
  <si>
    <t>MBI HSTIP FFAug-13</t>
  </si>
  <si>
    <t>MBI HSTIP FF41487</t>
  </si>
  <si>
    <t>MBI HSTIP FFSep-13</t>
  </si>
  <si>
    <t>MBI HSTIP FF41518</t>
  </si>
  <si>
    <t>MBI HSTIP FFOct-13</t>
  </si>
  <si>
    <t>MBI HSTIP FF41548</t>
  </si>
  <si>
    <t>MBI HSTIP FFNov-13</t>
  </si>
  <si>
    <t>MBI HSTIP FF41579</t>
  </si>
  <si>
    <t>MBI HSTIP FFDec-13</t>
  </si>
  <si>
    <t>MBI HSTIP FF41609</t>
  </si>
  <si>
    <t>MBI HSTIP FFJan-14</t>
  </si>
  <si>
    <t>MBI HSTIP FF41640</t>
  </si>
  <si>
    <t>MBI HSTIP FFFeb-14</t>
  </si>
  <si>
    <t>MBI HSTIP FF41671</t>
  </si>
  <si>
    <t>MBI HSTIP FFMar-14</t>
  </si>
  <si>
    <t>MBI HSTIP FF41699</t>
  </si>
  <si>
    <t>MBI HSTIP FFApr-14</t>
  </si>
  <si>
    <t>MBI HSTIP FF41730</t>
  </si>
  <si>
    <t>MBI HSTIP FFMay-14</t>
  </si>
  <si>
    <t>MBI HSTIP FF41760</t>
  </si>
  <si>
    <t>MBI HSTIP FFJun-14</t>
  </si>
  <si>
    <t>MBI HSTIP FF41791</t>
  </si>
  <si>
    <t>MBI HSTIP FFJul-14</t>
  </si>
  <si>
    <t>MBI HSTIP FF41821</t>
  </si>
  <si>
    <t>MBI HSTIP FFAug-14</t>
  </si>
  <si>
    <t>MBI HSTIP FF41852</t>
  </si>
  <si>
    <t>MBI HSTIP FFSep-14</t>
  </si>
  <si>
    <t>MBI HSTIP FF41883</t>
  </si>
  <si>
    <t>MBI HSTIP FFOct-14</t>
  </si>
  <si>
    <t>MBI HSTIP FF41913</t>
  </si>
  <si>
    <t>MBI HSTIP FFNov-14</t>
  </si>
  <si>
    <t>MBI HSTIP FF41944</t>
  </si>
  <si>
    <t>MBI HSTIP FFDec-14</t>
  </si>
  <si>
    <t>MBI HSTIP FF41974</t>
  </si>
  <si>
    <t>MBI HSTIP FFJan-15</t>
  </si>
  <si>
    <t>MBI HSTIP FF42005</t>
  </si>
  <si>
    <t>MBI HSTIP FFFeb-15</t>
  </si>
  <si>
    <t>MBI HSTIP FF42036</t>
  </si>
  <si>
    <t>MBI HSTIP FFMar-15</t>
  </si>
  <si>
    <t>MBI HSTIP FF42064</t>
  </si>
  <si>
    <t>MBI HSTIP FFApr-15</t>
  </si>
  <si>
    <t>MBI HSTIP FF42095</t>
  </si>
  <si>
    <t>MBI HSTIP FFMay-15</t>
  </si>
  <si>
    <t>MBI HSTIP FF42125</t>
  </si>
  <si>
    <t>MBI HSTIP FFJun-15</t>
  </si>
  <si>
    <t>MBI HSTIP FF42156</t>
  </si>
  <si>
    <t>MBI HSTIP FFJul-15</t>
  </si>
  <si>
    <t>MBI HSTIP FF42186</t>
  </si>
  <si>
    <t>MBI HSTIP FFAug-15</t>
  </si>
  <si>
    <t>MBI HSTIP FF42217</t>
  </si>
  <si>
    <t>MBI HSTIP FFSep-15</t>
  </si>
  <si>
    <t>MBI HSTIP FF42248</t>
  </si>
  <si>
    <t>MBI HSTIP FFOct-15</t>
  </si>
  <si>
    <t>MBI HSTIP FF42278</t>
  </si>
  <si>
    <t>MBI HSTIP FFNov-15</t>
  </si>
  <si>
    <t>MBI HSTIP FF42309</t>
  </si>
  <si>
    <t>MBI HSTIP FFDec-15</t>
  </si>
  <si>
    <t>MBI HSTIP FF42339</t>
  </si>
  <si>
    <t>MBI HSTIP FFJan-16</t>
  </si>
  <si>
    <t>MBI HSTIP FF42370</t>
  </si>
  <si>
    <t>MBI HSTIP FFFeb-16</t>
  </si>
  <si>
    <t>MBI HSTIP FF42401</t>
  </si>
  <si>
    <t>MBI HSTIP FFMar-16</t>
  </si>
  <si>
    <t>MBI HSTIP FF42430</t>
  </si>
  <si>
    <t>MBI HSTIP FFApr-16</t>
  </si>
  <si>
    <t>MBI HSTIP FF42461</t>
  </si>
  <si>
    <t>MBI HSTIP FFMay-16</t>
  </si>
  <si>
    <t>MBI HSTIP FF42491</t>
  </si>
  <si>
    <t>MBI HSTIP FFJun-16</t>
  </si>
  <si>
    <t>MBI HSTIP FF42522</t>
  </si>
  <si>
    <t>MBI HSTIP FFJul-16</t>
  </si>
  <si>
    <t>MBI HSTIP FF42552</t>
  </si>
  <si>
    <t>MBI HSTIP FFAug-16</t>
  </si>
  <si>
    <t>MBI HSTIP FF42583</t>
  </si>
  <si>
    <t>MBI HSTIP FFSep-16</t>
  </si>
  <si>
    <t>MBI HSTIP FF42614</t>
  </si>
  <si>
    <t>MBI HSTIP FFOct-16</t>
  </si>
  <si>
    <t>MBI HSTIP FF42644</t>
  </si>
  <si>
    <t>MBI HSTIP FFNov-16</t>
  </si>
  <si>
    <t>MBI HSTIP FF42675</t>
  </si>
  <si>
    <t>MBI HSTIP FFDec-16</t>
  </si>
  <si>
    <t>MBI HSTIP FF42705</t>
  </si>
  <si>
    <t>MBI HSTIP FFJan-17</t>
  </si>
  <si>
    <t>MBI HSTIP FF42736</t>
  </si>
  <si>
    <t>MBI HSTIP FFFeb-17</t>
  </si>
  <si>
    <t>MBI HSTIP FF42767</t>
  </si>
  <si>
    <t>MBI HSTIP FFMar-17</t>
  </si>
  <si>
    <t>MBI HSTIP FF42795</t>
  </si>
  <si>
    <t>MBI HSTIP FFApr-17</t>
  </si>
  <si>
    <t>MBI HSTIP FF42826</t>
  </si>
  <si>
    <t>MBI HSTIP FFMay-17</t>
  </si>
  <si>
    <t>MBI HSTIP FF42856</t>
  </si>
  <si>
    <t>MBI HSTIP FFJun-17</t>
  </si>
  <si>
    <t>MBI HSTIP FF42887</t>
  </si>
  <si>
    <t>MBI HSTIP FFJul-17</t>
  </si>
  <si>
    <t>MBI HSTIP FF42917</t>
  </si>
  <si>
    <t>MBI HSTIP FFAug-17</t>
  </si>
  <si>
    <t>MBI HSTIP FF42948</t>
  </si>
  <si>
    <t>MBI HSTIP FFSep-17</t>
  </si>
  <si>
    <t>MBI HSTIP FF42979</t>
  </si>
  <si>
    <t>MBI HSTIP FFOct-17</t>
  </si>
  <si>
    <t>MBI HSTIP FF43009</t>
  </si>
  <si>
    <t>MBI HSTIP FFNov-17</t>
  </si>
  <si>
    <t>MBI HSTIP FF43040</t>
  </si>
  <si>
    <t>MBI HSTIP FFDec-17</t>
  </si>
  <si>
    <t>MBI HSTIP FF43070</t>
  </si>
  <si>
    <t>MBI HSTIP FFJan-18</t>
  </si>
  <si>
    <t>MBI HSTIP FF43101</t>
  </si>
  <si>
    <t>MBI HSTIP FFFeb-18</t>
  </si>
  <si>
    <t>MBI HSTIP FF43132</t>
  </si>
  <si>
    <t>MBI HSTIP FFMar-18</t>
  </si>
  <si>
    <t>MBI HSTIP FF43160</t>
  </si>
  <si>
    <t>MBI HSTIP FFApr-18</t>
  </si>
  <si>
    <t>MBI HSTIP FF43191</t>
  </si>
  <si>
    <t>MBI HSTIP FFMay-18</t>
  </si>
  <si>
    <t>MBI HSTIP FF43221</t>
  </si>
  <si>
    <t>MBI HSTIP FFJun-18</t>
  </si>
  <si>
    <t>MBI HSTIP FF43252</t>
  </si>
  <si>
    <t>MBI HSTIP FFJul-18</t>
  </si>
  <si>
    <t>MBI HSTIP FF43282</t>
  </si>
  <si>
    <t>MBI HSTIP FFAug-18</t>
  </si>
  <si>
    <t>MBI HSTIP FF43313</t>
  </si>
  <si>
    <t>MBI HSTIP FFSep-18</t>
  </si>
  <si>
    <t>MBI HSTIP FF43344</t>
  </si>
  <si>
    <t>MBI HSTIP FFOct-18</t>
  </si>
  <si>
    <t>MBI HSTIP FF43374</t>
  </si>
  <si>
    <t>MBI HSTIP FFNov-18</t>
  </si>
  <si>
    <t>MBI HSTIP FF43405</t>
  </si>
  <si>
    <t>MBI HSTIP FFDec-18</t>
  </si>
  <si>
    <t>MBI HSTIP FF43435</t>
  </si>
  <si>
    <t>MBI HSTIP FFJan-19</t>
  </si>
  <si>
    <t>MBI HSTIP FF43466</t>
  </si>
  <si>
    <t>MBI HSTIP FFFeb-19</t>
  </si>
  <si>
    <t>MBI HSTIP FF43497</t>
  </si>
  <si>
    <t>MBI HSTIP FFMar-19</t>
  </si>
  <si>
    <t>MBI HSTIP FF43525</t>
  </si>
  <si>
    <t>MBI HSTIP FFApr-19</t>
  </si>
  <si>
    <t>MBI HSTIP FF43556</t>
  </si>
  <si>
    <t>MBI HSTIP FFMay-19</t>
  </si>
  <si>
    <t>MBI HSTIP FF43586</t>
  </si>
  <si>
    <t>MBI HSTIP FFJun-19</t>
  </si>
  <si>
    <t>MBI HSTIP FF43617</t>
  </si>
  <si>
    <t>MBI HSTIP FFJul-19</t>
  </si>
  <si>
    <t>MBI HSTIP FF43647</t>
  </si>
  <si>
    <t>MBI HSMST FFDec-18</t>
  </si>
  <si>
    <t>MBI HSMST FF43435</t>
  </si>
  <si>
    <t>MBI HSMST FFJan-19</t>
  </si>
  <si>
    <t>MBI HSMST FF43466</t>
  </si>
  <si>
    <t>MBI HSMST FFFeb-19</t>
  </si>
  <si>
    <t>MBI HSMST FF43497</t>
  </si>
  <si>
    <t>MBI HSMST FFMar-19</t>
  </si>
  <si>
    <t>MBI HSMST FF43525</t>
  </si>
  <si>
    <t>MBI HSMST FFApr-19</t>
  </si>
  <si>
    <t>MBI HSMST FF43556</t>
  </si>
  <si>
    <t>MBI HSMST FFMay-19</t>
  </si>
  <si>
    <t>MBI HSMST FF43586</t>
  </si>
  <si>
    <t>MBI HSMST FFJun-19</t>
  </si>
  <si>
    <t>MBI HSMST FF43617</t>
  </si>
  <si>
    <t>MBI HSMST FFJul-19</t>
  </si>
  <si>
    <t>MBI HSMST FF43647</t>
  </si>
  <si>
    <t>MBI HSAll CombinedApr-12</t>
  </si>
  <si>
    <t>MBI HSAll Combined41000</t>
  </si>
  <si>
    <t>MBI HSAll CombinedJun-12</t>
  </si>
  <si>
    <t>MBI HSAll Combined41030</t>
  </si>
  <si>
    <t>MBI HSAll Combined41061</t>
  </si>
  <si>
    <t>MBI HSAll CombinedJul-12</t>
  </si>
  <si>
    <t>MBI HSAll Combined41091</t>
  </si>
  <si>
    <t>MBI HSAll CombinedAug-12</t>
  </si>
  <si>
    <t>MBI HSAll Combined41122</t>
  </si>
  <si>
    <t>MBI HSAll CombinedSep-12</t>
  </si>
  <si>
    <t>MBI HSAll Combined41153</t>
  </si>
  <si>
    <t>MBI HSAll CombinedOct-12</t>
  </si>
  <si>
    <t>MBI HSAll Combined41183</t>
  </si>
  <si>
    <t>MBI HSAll CombinedNov-12</t>
  </si>
  <si>
    <t>MBI HSAll Combined41214</t>
  </si>
  <si>
    <t>MBI HSAll CombinedDec-12</t>
  </si>
  <si>
    <t>MBI HSAll Combined41244</t>
  </si>
  <si>
    <t>MBI HSAll CombinedJan-13</t>
  </si>
  <si>
    <t>MBI HSAll Combined41275</t>
  </si>
  <si>
    <t>MBI HSAll CombinedFeb-13</t>
  </si>
  <si>
    <t>MBI HSAll Combined41306</t>
  </si>
  <si>
    <t>MBI HSAll CombinedMar-13</t>
  </si>
  <si>
    <t>MBI HSAll Combined41334</t>
  </si>
  <si>
    <t>MBI HSAll CombinedApr-13</t>
  </si>
  <si>
    <t>MBI HSAll Combined41365</t>
  </si>
  <si>
    <t>MBI HSAll CombinedMay-13</t>
  </si>
  <si>
    <t>MBI HSAll Combined41395</t>
  </si>
  <si>
    <t>MBI HSAll CombinedJun-13</t>
  </si>
  <si>
    <t>MBI HSAll Combined41426</t>
  </si>
  <si>
    <t>MBI HSAll CombinedJul-13</t>
  </si>
  <si>
    <t>MBI HSAll Combined41456</t>
  </si>
  <si>
    <t>MBI HSAll CombinedAug-13</t>
  </si>
  <si>
    <t>MBI HSAll Combined41487</t>
  </si>
  <si>
    <t>MBI HSAll CombinedSep-13</t>
  </si>
  <si>
    <t>MBI HSAll Combined41518</t>
  </si>
  <si>
    <t>MBI HSAll CombinedOct-13</t>
  </si>
  <si>
    <t>MBI HSAll Combined41548</t>
  </si>
  <si>
    <t>MBI HSAll CombinedNov-13</t>
  </si>
  <si>
    <t>MBI HSAll Combined41579</t>
  </si>
  <si>
    <t>MBI HSAll CombinedDec-13</t>
  </si>
  <si>
    <t>MBI HSAll Combined41609</t>
  </si>
  <si>
    <t>MBI HSAll CombinedJan-14</t>
  </si>
  <si>
    <t>MBI HSAll Combined41640</t>
  </si>
  <si>
    <t>MBI HSAll CombinedFeb-14</t>
  </si>
  <si>
    <t>MBI HSAll Combined41671</t>
  </si>
  <si>
    <t>MBI HSAll CombinedMar-14</t>
  </si>
  <si>
    <t>MBI HSAll Combined41699</t>
  </si>
  <si>
    <t>MBI HSAll CombinedApr-14</t>
  </si>
  <si>
    <t>MBI HSAll Combined41730</t>
  </si>
  <si>
    <t>MBI HSAll CombinedMay-14</t>
  </si>
  <si>
    <t>MBI HSAll Combined41760</t>
  </si>
  <si>
    <t>MBI HSAll CombinedJun-14</t>
  </si>
  <si>
    <t>MBI HSAll Combined41791</t>
  </si>
  <si>
    <t>MBI HSAll CombinedJul-14</t>
  </si>
  <si>
    <t>MBI HSAll Combined41821</t>
  </si>
  <si>
    <t>MBI HSAll CombinedAug-14</t>
  </si>
  <si>
    <t>MBI HSAll Combined41852</t>
  </si>
  <si>
    <t>MBI HSAll CombinedSep-14</t>
  </si>
  <si>
    <t>MBI HSAll Combined41883</t>
  </si>
  <si>
    <t>MBI HSAll CombinedOct-14</t>
  </si>
  <si>
    <t>MBI HSAll Combined41913</t>
  </si>
  <si>
    <t>MBI HSAll CombinedNov-14</t>
  </si>
  <si>
    <t>MBI HSAll Combined41944</t>
  </si>
  <si>
    <t>MBI HSAll CombinedDec-14</t>
  </si>
  <si>
    <t>MBI HSAll Combined41974</t>
  </si>
  <si>
    <t>MBI HSAll CombinedJan-15</t>
  </si>
  <si>
    <t>MBI HSAll Combined42005</t>
  </si>
  <si>
    <t>MBI HSAll CombinedFeb-15</t>
  </si>
  <si>
    <t>MBI HSAll Combined42036</t>
  </si>
  <si>
    <t>MBI HSAll CombinedMar-15</t>
  </si>
  <si>
    <t>MBI HSAll Combined42064</t>
  </si>
  <si>
    <t>MBI HSAll CombinedApr-15</t>
  </si>
  <si>
    <t>MBI HSAll Combined42095</t>
  </si>
  <si>
    <t>MBI HSAll CombinedMay-15</t>
  </si>
  <si>
    <t>MBI HSAll Combined42125</t>
  </si>
  <si>
    <t>MBI HSAll CombinedJun-15</t>
  </si>
  <si>
    <t>MBI HSAll Combined42156</t>
  </si>
  <si>
    <t>MBI HSAll CombinedJul-15</t>
  </si>
  <si>
    <t>MBI HSAll Combined42186</t>
  </si>
  <si>
    <t>MBI HSAll CombinedAug-15</t>
  </si>
  <si>
    <t>MBI HSAll Combined42217</t>
  </si>
  <si>
    <t>MBI HSAll CombinedSep-15</t>
  </si>
  <si>
    <t>MBI HSAll Combined42248</t>
  </si>
  <si>
    <t>MBI HSAll CombinedOct-15</t>
  </si>
  <si>
    <t>MBI HSAll Combined42278</t>
  </si>
  <si>
    <t>MBI HSAll CombinedNov-15</t>
  </si>
  <si>
    <t>MBI HSAll Combined42309</t>
  </si>
  <si>
    <t>MBI HSAll CombinedDec-15</t>
  </si>
  <si>
    <t>MBI HSAll Combined42339</t>
  </si>
  <si>
    <t>MBI HSAll CombinedJan-16</t>
  </si>
  <si>
    <t>MBI HSAll Combined42370</t>
  </si>
  <si>
    <t>MBI HSAll CombinedFeb-16</t>
  </si>
  <si>
    <t>MBI HSAll Combined42401</t>
  </si>
  <si>
    <t>MBI HSAll CombinedMar-16</t>
  </si>
  <si>
    <t>MBI HSAll Combined42430</t>
  </si>
  <si>
    <t>MBI HSAll CombinedApr-16</t>
  </si>
  <si>
    <t>MBI HSAll Combined42461</t>
  </si>
  <si>
    <t>MBI HSAll CombinedMay-16</t>
  </si>
  <si>
    <t>MBI HSAll Combined42491</t>
  </si>
  <si>
    <t>MBI HSAll CombinedJun-16</t>
  </si>
  <si>
    <t>MBI HSAll Combined42522</t>
  </si>
  <si>
    <t>MBI HSAll CombinedJul-16</t>
  </si>
  <si>
    <t>MBI HSAll Combined42552</t>
  </si>
  <si>
    <t>MBI HSAll CombinedAug-16</t>
  </si>
  <si>
    <t>MBI HSAll Combined42583</t>
  </si>
  <si>
    <t>MBI HSAll CombinedSep-16</t>
  </si>
  <si>
    <t>MBI HSAll Combined42614</t>
  </si>
  <si>
    <t>MBI HSAll CombinedOct-16</t>
  </si>
  <si>
    <t>MBI HSAll Combined42644</t>
  </si>
  <si>
    <t>MBI HSAll CombinedNov-16</t>
  </si>
  <si>
    <t>MBI HSAll Combined42675</t>
  </si>
  <si>
    <t>MBI HSAll CombinedDec-16</t>
  </si>
  <si>
    <t>MBI HSAll Combined42717</t>
  </si>
  <si>
    <t>MBI HSAll CombinedJan-17</t>
  </si>
  <si>
    <t>MBI HSAll Combined42736</t>
  </si>
  <si>
    <t>MBI HSAll CombinedFeb-17</t>
  </si>
  <si>
    <t>MBI HSAll Combined42767</t>
  </si>
  <si>
    <t>MBI HSAll CombinedMar-17</t>
  </si>
  <si>
    <t>MBI HSAll Combined42795</t>
  </si>
  <si>
    <t>MBI HSAll CombinedApr-17</t>
  </si>
  <si>
    <t>MBI HSAll Combined42826</t>
  </si>
  <si>
    <t>MBI HSAll CombinedMay-17</t>
  </si>
  <si>
    <t>MBI HSAll Combined42856</t>
  </si>
  <si>
    <t>MBI HSAll CombinedJun-17</t>
  </si>
  <si>
    <t>MBI HSAll Combined42887</t>
  </si>
  <si>
    <t>MBI HSAll CombinedJul-17</t>
  </si>
  <si>
    <t>MBI HSAll Combined42917</t>
  </si>
  <si>
    <t>MBI HSAll CombinedAug-17</t>
  </si>
  <si>
    <t>MBI HSAll Combined42948</t>
  </si>
  <si>
    <t>MBI HSAll CombinedSep-17</t>
  </si>
  <si>
    <t>MBI HSAll Combined42979</t>
  </si>
  <si>
    <t>MBI HSAll CombinedOct-17</t>
  </si>
  <si>
    <t>MBI HSAll Combined43009</t>
  </si>
  <si>
    <t>MBI HSAll CombinedNov-17</t>
  </si>
  <si>
    <t>MBI HSAll Combined43040</t>
  </si>
  <si>
    <t>MBI HSAll CombinedDec-17</t>
  </si>
  <si>
    <t>MBI HSAll Combined43070</t>
  </si>
  <si>
    <t>MBI HSAll CombinedJan-18</t>
  </si>
  <si>
    <t>MBI HSAll Combined43101</t>
  </si>
  <si>
    <t>MBI HSAll CombinedFeb-18</t>
  </si>
  <si>
    <t>MBI HSAll Combined43132</t>
  </si>
  <si>
    <t>MBI HSAll CombinedMar-18</t>
  </si>
  <si>
    <t>MBI HSAll Combined43160</t>
  </si>
  <si>
    <t>MBI HSAll CombinedApr-18</t>
  </si>
  <si>
    <t>MBI HSAll Combined43191</t>
  </si>
  <si>
    <t>MBI HSAll CombinedMay-18</t>
  </si>
  <si>
    <t>MBI HSAll Combined43221</t>
  </si>
  <si>
    <t>MBI HSAll CombinedJun-18</t>
  </si>
  <si>
    <t>MBI HSAll Combined43252</t>
  </si>
  <si>
    <t>MBI HSAll CombinedJul-18</t>
  </si>
  <si>
    <t>MBI HSAll Combined43282</t>
  </si>
  <si>
    <t>MBI HSAll CombinedAug-18</t>
  </si>
  <si>
    <t>MBI HSAll Combined43313</t>
  </si>
  <si>
    <t>MBI HSAll CombinedSep-18</t>
  </si>
  <si>
    <t>MBI HSAll Combined43344</t>
  </si>
  <si>
    <t>MBI HSAll CombinedOct-18</t>
  </si>
  <si>
    <t>MBI HSAll Combined43374</t>
  </si>
  <si>
    <t>MBI HSAll CombinedNov-18</t>
  </si>
  <si>
    <t>MBI HSAll Combined43405</t>
  </si>
  <si>
    <t>MBI HSAll CombinedDec-18</t>
  </si>
  <si>
    <t>MBI HSAll Combined43435</t>
  </si>
  <si>
    <t>MBI HSAll CombinedJan-19</t>
  </si>
  <si>
    <t>MBI HSAll Combined43466</t>
  </si>
  <si>
    <t>MBI HSAll CombinedFeb-19</t>
  </si>
  <si>
    <t>MBI HSAll Combined43497</t>
  </si>
  <si>
    <t>MBI HSAll CombinedMar-19</t>
  </si>
  <si>
    <t>MBI HSAll Combined43525</t>
  </si>
  <si>
    <t>MBI HSAll CombinedApr-19</t>
  </si>
  <si>
    <t>MBI HSAll Combined43556</t>
  </si>
  <si>
    <t>MBI HSAll CombinedMay-19</t>
  </si>
  <si>
    <t>MBI HSAll Combined43586</t>
  </si>
  <si>
    <t>MBI HSAll CombinedJun-19</t>
  </si>
  <si>
    <t>MBI HSAll Combined43617</t>
  </si>
  <si>
    <t>MBI HSAll CombinedJul-19</t>
  </si>
  <si>
    <t>MBI HSAll Combined43647</t>
  </si>
  <si>
    <t>Marys CenterPCIT DCSMar-18</t>
  </si>
  <si>
    <t>Marys CenterPCIT DCS43160</t>
  </si>
  <si>
    <t>Marys CenterPCIT DCSJun-18</t>
  </si>
  <si>
    <t>Marys CenterPCIT DCS43252</t>
  </si>
  <si>
    <t>Marys CenterPCIT DCSJul-18</t>
  </si>
  <si>
    <t>Marys CenterPCIT DCS43282</t>
  </si>
  <si>
    <t>Marys CenterPCIT DCSAug-18</t>
  </si>
  <si>
    <t>Marys CenterPCIT DCS43313</t>
  </si>
  <si>
    <t>Marys CenterPCIT DCSSep-18</t>
  </si>
  <si>
    <t>Marys CenterPCIT DCS43344</t>
  </si>
  <si>
    <t>Marys CenterPCIT DCSOct-18</t>
  </si>
  <si>
    <t>Marys CenterPCIT DCS43374</t>
  </si>
  <si>
    <t>Marys CenterPCIT DCSNov-18</t>
  </si>
  <si>
    <t>Marys CenterPCIT DCS43405</t>
  </si>
  <si>
    <t>Marys CenterPCIT DCSDec-18</t>
  </si>
  <si>
    <t>Marys CenterPCIT DCS43435</t>
  </si>
  <si>
    <t>Marys CenterPCIT DCSJan-19</t>
  </si>
  <si>
    <t>Marys CenterPCIT DCS43466</t>
  </si>
  <si>
    <t>Marys CenterPCIT DCSFeb-19</t>
  </si>
  <si>
    <t>Marys CenterPCIT DCS43497</t>
  </si>
  <si>
    <t>Marys CenterPCIT DCSMar-19</t>
  </si>
  <si>
    <t>Marys CenterPCIT DCS43525</t>
  </si>
  <si>
    <t>Marys CenterPCIT DCSApr-19</t>
  </si>
  <si>
    <t>Marys CenterPCIT DCS43556</t>
  </si>
  <si>
    <t>Marys CenterPCIT DCSMay-19</t>
  </si>
  <si>
    <t>Marys CenterPCIT DCS43586</t>
  </si>
  <si>
    <t>Marys CenterPCIT DCSJun-19</t>
  </si>
  <si>
    <t>Marys CenterPCIT DCS43617</t>
  </si>
  <si>
    <t>Marys CenterPCIT DCSJul-19</t>
  </si>
  <si>
    <t>Marys CenterPCIT DCS43647</t>
  </si>
  <si>
    <t>Marys CenterPCIT FFApr-12</t>
  </si>
  <si>
    <t>Marys CenterPCIT FF41000</t>
  </si>
  <si>
    <t>Marys CenterPCIT FFJun-12</t>
  </si>
  <si>
    <t>Marys CenterPCIT FF41030</t>
  </si>
  <si>
    <t>Marys CenterPCIT FF41061</t>
  </si>
  <si>
    <t>Marys CenterPCIT FFJul-12</t>
  </si>
  <si>
    <t>Marys CenterPCIT FF41091</t>
  </si>
  <si>
    <t>Marys CenterPCIT FFAug-12</t>
  </si>
  <si>
    <t>Marys CenterPCIT FF41122</t>
  </si>
  <si>
    <t>Marys CenterPCIT FFSep-12</t>
  </si>
  <si>
    <t>Marys CenterPCIT FF41153</t>
  </si>
  <si>
    <t>Marys CenterPCIT FFOct-12</t>
  </si>
  <si>
    <t>Marys CenterPCIT FF41183</t>
  </si>
  <si>
    <t>Marys CenterPCIT FFNov-12</t>
  </si>
  <si>
    <t>Marys CenterPCIT FF41214</t>
  </si>
  <si>
    <t>Marys CenterPCIT FFDec-12</t>
  </si>
  <si>
    <t>Marys CenterPCIT FF41244</t>
  </si>
  <si>
    <t>Marys CenterPCIT FFJan-13</t>
  </si>
  <si>
    <t>Marys CenterPCIT FF41275</t>
  </si>
  <si>
    <t>Marys CenterPCIT FFFeb-13</t>
  </si>
  <si>
    <t>Marys CenterPCIT FF41306</t>
  </si>
  <si>
    <t>Marys CenterPCIT FFMar-13</t>
  </si>
  <si>
    <t>Marys CenterPCIT FF41334</t>
  </si>
  <si>
    <t>Marys CenterPCIT FFApr-13</t>
  </si>
  <si>
    <t>Marys CenterPCIT FF41365</t>
  </si>
  <si>
    <t>Marys CenterPCIT FFMay-13</t>
  </si>
  <si>
    <t>Marys CenterPCIT FF41395</t>
  </si>
  <si>
    <t>Marys CenterPCIT FFJun-13</t>
  </si>
  <si>
    <t>Marys CenterPCIT FF41426</t>
  </si>
  <si>
    <t>Marys CenterPCIT FFJul-13</t>
  </si>
  <si>
    <t>Marys CenterPCIT FF41456</t>
  </si>
  <si>
    <t>Marys CenterPCIT FFAug-13</t>
  </si>
  <si>
    <t>Marys CenterPCIT FF41487</t>
  </si>
  <si>
    <t>Marys CenterPCIT FFSep-13</t>
  </si>
  <si>
    <t>Marys CenterPCIT FF41518</t>
  </si>
  <si>
    <t>Marys CenterPCIT FFOct-13</t>
  </si>
  <si>
    <t>Marys CenterPCIT FF41548</t>
  </si>
  <si>
    <t>Marys CenterPCIT FFNov-13</t>
  </si>
  <si>
    <t>Marys CenterPCIT FF41579</t>
  </si>
  <si>
    <t>Marys CenterPCIT FFDec-13</t>
  </si>
  <si>
    <t>Marys CenterPCIT FF41609</t>
  </si>
  <si>
    <t>Marys CenterPCIT FFJan-14</t>
  </si>
  <si>
    <t>Marys CenterPCIT FF41640</t>
  </si>
  <si>
    <t>Marys CenterPCIT FFFeb-14</t>
  </si>
  <si>
    <t>Marys CenterPCIT FF41671</t>
  </si>
  <si>
    <t>Marys CenterPCIT FFMar-14</t>
  </si>
  <si>
    <t>Marys CenterPCIT FF41699</t>
  </si>
  <si>
    <t>Marys CenterPCIT FFApr-14</t>
  </si>
  <si>
    <t>Marys CenterPCIT FF41730</t>
  </si>
  <si>
    <t>Marys CenterPCIT FFMay-14</t>
  </si>
  <si>
    <t>Marys CenterPCIT FF41760</t>
  </si>
  <si>
    <t>Marys CenterPCIT FFJun-14</t>
  </si>
  <si>
    <t>Marys CenterPCIT FF41791</t>
  </si>
  <si>
    <t>Marys CenterPCIT FFJul-14</t>
  </si>
  <si>
    <t>Marys CenterPCIT FF41821</t>
  </si>
  <si>
    <t>Marys CenterPCIT FFAug-14</t>
  </si>
  <si>
    <t>Marys CenterPCIT FF41852</t>
  </si>
  <si>
    <t>Marys CenterPCIT FFSep-14</t>
  </si>
  <si>
    <t>Marys CenterPCIT FF41883</t>
  </si>
  <si>
    <t>Marys CenterPCIT FFOct-14</t>
  </si>
  <si>
    <t>Marys CenterPCIT FF41913</t>
  </si>
  <si>
    <t>Marys CenterPCIT FFNov-14</t>
  </si>
  <si>
    <t>Marys CenterPCIT FF41944</t>
  </si>
  <si>
    <t>Marys CenterPCIT FFDec-14</t>
  </si>
  <si>
    <t>Marys CenterPCIT FF41974</t>
  </si>
  <si>
    <t>Marys CenterPCIT FFJan-15</t>
  </si>
  <si>
    <t>Marys CenterPCIT FF42005</t>
  </si>
  <si>
    <t>Marys CenterPCIT FFFeb-15</t>
  </si>
  <si>
    <t>Marys CenterPCIT FF42036</t>
  </si>
  <si>
    <t>Marys CenterPCIT FFMar-15</t>
  </si>
  <si>
    <t>Marys CenterPCIT FF42064</t>
  </si>
  <si>
    <t>Marys CenterPCIT FFApr-15</t>
  </si>
  <si>
    <t>Marys CenterPCIT FF42095</t>
  </si>
  <si>
    <t>Marys CenterPCIT FFMay-15</t>
  </si>
  <si>
    <t>Marys CenterPCIT FF42125</t>
  </si>
  <si>
    <t>Marys CenterPCIT FFJun-15</t>
  </si>
  <si>
    <t>Marys CenterPCIT FF42156</t>
  </si>
  <si>
    <t>Marys CenterPCIT FFJul-15</t>
  </si>
  <si>
    <t>Marys CenterPCIT FF42186</t>
  </si>
  <si>
    <t>Marys CenterPCIT FFAug-15</t>
  </si>
  <si>
    <t>Marys CenterPCIT FF42217</t>
  </si>
  <si>
    <t>Marys CenterPCIT FFSep-15</t>
  </si>
  <si>
    <t>Marys CenterPCIT FF42248</t>
  </si>
  <si>
    <t>Marys CenterPCIT FFOct-15</t>
  </si>
  <si>
    <t>Marys CenterPCIT FF42278</t>
  </si>
  <si>
    <t>Marys CenterPCIT FFNov-15</t>
  </si>
  <si>
    <t>Marys CenterPCIT FF42309</t>
  </si>
  <si>
    <t>Marys CenterPCIT FFDec-15</t>
  </si>
  <si>
    <t>Marys CenterPCIT FF42339</t>
  </si>
  <si>
    <t>Marys CenterPCIT FFJan-16</t>
  </si>
  <si>
    <t>Marys CenterPCIT FF42370</t>
  </si>
  <si>
    <t>Marys CenterPCIT FFFeb-16</t>
  </si>
  <si>
    <t>Marys CenterPCIT FF42401</t>
  </si>
  <si>
    <t>Marys CenterPCIT FFMar-16</t>
  </si>
  <si>
    <t>Marys CenterPCIT FF42430</t>
  </si>
  <si>
    <t>Marys CenterPCIT FFApr-16</t>
  </si>
  <si>
    <t>Marys CenterPCIT FF42461</t>
  </si>
  <si>
    <t>Marys CenterPCIT FFMay-16</t>
  </si>
  <si>
    <t>Marys CenterPCIT FF42491</t>
  </si>
  <si>
    <t>Marys CenterPCIT FFJun-16</t>
  </si>
  <si>
    <t>Marys CenterPCIT FF42522</t>
  </si>
  <si>
    <t>Marys CenterPCIT FFJul-16</t>
  </si>
  <si>
    <t>Marys CenterPCIT FF42552</t>
  </si>
  <si>
    <t>Marys CenterPCIT FFAug-16</t>
  </si>
  <si>
    <t>Marys CenterPCIT FF42583</t>
  </si>
  <si>
    <t>Marys CenterPCIT FFSep-16</t>
  </si>
  <si>
    <t>Marys CenterPCIT FF42614</t>
  </si>
  <si>
    <t>Marys CenterPCIT FFOct-16</t>
  </si>
  <si>
    <t>Marys CenterPCIT FF42644</t>
  </si>
  <si>
    <t>Marys CenterPCIT FFNov-16</t>
  </si>
  <si>
    <t>Marys CenterPCIT FF42675</t>
  </si>
  <si>
    <t>Marys CenterPCIT FFDec-16</t>
  </si>
  <si>
    <t>Marys CenterPCIT FF42705</t>
  </si>
  <si>
    <t>Marys CenterPCIT FFJan-17</t>
  </si>
  <si>
    <t>Marys CenterPCIT FF42736</t>
  </si>
  <si>
    <t>Marys CenterPCIT FFFeb-17</t>
  </si>
  <si>
    <t>Marys CenterPCIT FF42767</t>
  </si>
  <si>
    <t>Marys CenterPCIT FFMar-17</t>
  </si>
  <si>
    <t>Marys CenterPCIT FF42795</t>
  </si>
  <si>
    <t>Marys CenterPCIT FFApr-17</t>
  </si>
  <si>
    <t>Marys CenterPCIT FF42826</t>
  </si>
  <si>
    <t>Marys CenterPCIT FFMay-17</t>
  </si>
  <si>
    <t>Marys CenterPCIT FF42856</t>
  </si>
  <si>
    <t>Marys CenterPCIT FFJun-17</t>
  </si>
  <si>
    <t>Marys CenterPCIT FF42887</t>
  </si>
  <si>
    <t>Marys CenterPCIT FFJul-17</t>
  </si>
  <si>
    <t>Marys CenterPCIT FF42917</t>
  </si>
  <si>
    <t>Marys CenterPCIT FFAug-17</t>
  </si>
  <si>
    <t>Marys CenterPCIT FF42948</t>
  </si>
  <si>
    <t>Marys CenterPCIT FFSep-17</t>
  </si>
  <si>
    <t>Marys CenterPCIT FF42979</t>
  </si>
  <si>
    <t>Marys CenterPCIT FFOct-17</t>
  </si>
  <si>
    <t>Marys CenterPCIT FF43009</t>
  </si>
  <si>
    <t>Marys CenterPCIT FFNov-17</t>
  </si>
  <si>
    <t>Marys CenterPCIT FF43040</t>
  </si>
  <si>
    <t>Marys CenterPCIT FFDec-17</t>
  </si>
  <si>
    <t>Marys CenterPCIT FF43070</t>
  </si>
  <si>
    <t>Marys CenterPCIT FFJan-18</t>
  </si>
  <si>
    <t>Marys CenterPCIT FF43101</t>
  </si>
  <si>
    <t>Marys CenterPCIT FFFeb-18</t>
  </si>
  <si>
    <t>Marys CenterPCIT FF43132</t>
  </si>
  <si>
    <t>Marys CenterPCIT FFMar-18</t>
  </si>
  <si>
    <t>Marys CenterPCIT FF43160</t>
  </si>
  <si>
    <t>Marys CenterPCIT FFApr-18</t>
  </si>
  <si>
    <t>Marys CenterPCIT FF43191</t>
  </si>
  <si>
    <t>Marys CenterPCIT FFMay-18</t>
  </si>
  <si>
    <t>Marys CenterPCIT FF43221</t>
  </si>
  <si>
    <t>Marys CenterPCIT FFJun-18</t>
  </si>
  <si>
    <t>Marys CenterPCIT FF43252</t>
  </si>
  <si>
    <t>Marys CenterPCIT FFJul-18</t>
  </si>
  <si>
    <t>Marys CenterPCIT FF43282</t>
  </si>
  <si>
    <t>Marys CenterPCIT FFAug-18</t>
  </si>
  <si>
    <t>Marys CenterPCIT FF43313</t>
  </si>
  <si>
    <t>Marys CenterPCIT FFSep-18</t>
  </si>
  <si>
    <t>Marys CenterPCIT FF43344</t>
  </si>
  <si>
    <t>Marys CenterPCIT FFOct-18</t>
  </si>
  <si>
    <t>Marys CenterPCIT FF43374</t>
  </si>
  <si>
    <t>Marys CenterPCIT FFNov-18</t>
  </si>
  <si>
    <t>Marys CenterPCIT FF43405</t>
  </si>
  <si>
    <t>Marys CenterPCIT FFDec-18</t>
  </si>
  <si>
    <t>Marys CenterPCIT FF43435</t>
  </si>
  <si>
    <t>Marys CenterPCIT FFJan-19</t>
  </si>
  <si>
    <t>Marys CenterPCIT FF43466</t>
  </si>
  <si>
    <t>Marys CenterPCIT FFFeb-19</t>
  </si>
  <si>
    <t>Marys CenterPCIT FF43497</t>
  </si>
  <si>
    <t>Marys CenterPCIT FFMar-19</t>
  </si>
  <si>
    <t>Marys CenterPCIT FF43525</t>
  </si>
  <si>
    <t>Marys CenterPCIT FFApr-19</t>
  </si>
  <si>
    <t>Marys CenterPCIT FF43556</t>
  </si>
  <si>
    <t>Marys CenterPCIT FFMay-19</t>
  </si>
  <si>
    <t>Marys CenterPCIT FF43586</t>
  </si>
  <si>
    <t>Marys CenterPCIT FFJun-19</t>
  </si>
  <si>
    <t>Marys CenterPCIT FF43617</t>
  </si>
  <si>
    <t>Marys CenterPCIT FFJul-19</t>
  </si>
  <si>
    <t>Marys CenterPCIT FF43647</t>
  </si>
  <si>
    <t>Marys CenterPCIT CombinedMar-18</t>
  </si>
  <si>
    <t>Marys CenterPCIT Combined43160</t>
  </si>
  <si>
    <t>Marys CenterPCIT CombinedJun-18</t>
  </si>
  <si>
    <t>Marys CenterPCIT Combined43252</t>
  </si>
  <si>
    <t>Marys CenterPCIT CombinedJul-18</t>
  </si>
  <si>
    <t>Marys CenterPCIT Combined43282</t>
  </si>
  <si>
    <t>Marys CenterPCIT CombinedAug-18</t>
  </si>
  <si>
    <t>Marys CenterPCIT Combined43313</t>
  </si>
  <si>
    <t>Marys CenterPCIT CombinedSep-18</t>
  </si>
  <si>
    <t>Marys CenterPCIT Combined43344</t>
  </si>
  <si>
    <t>Marys CenterPCIT CombinedOct-18</t>
  </si>
  <si>
    <t>Marys CenterPCIT Combined43374</t>
  </si>
  <si>
    <t>Marys CenterPCIT CombinedNov-18</t>
  </si>
  <si>
    <t>Marys CenterPCIT Combined43405</t>
  </si>
  <si>
    <t>Marys CenterPCIT CombinedDec-18</t>
  </si>
  <si>
    <t>Marys CenterPCIT Combined43435</t>
  </si>
  <si>
    <t>Marys CenterPCIT CombinedJan-19</t>
  </si>
  <si>
    <t>Marys CenterPCIT Combined43466</t>
  </si>
  <si>
    <t>Marys CenterPCIT CombinedFeb-19</t>
  </si>
  <si>
    <t>Marys CenterPCIT Combined43497</t>
  </si>
  <si>
    <t>Marys CenterPCIT CombinedMar-19</t>
  </si>
  <si>
    <t>Marys CenterPCIT Combined43525</t>
  </si>
  <si>
    <t>Marys CenterPCIT CombinedApr-19</t>
  </si>
  <si>
    <t>Marys CenterPCIT Combined43556</t>
  </si>
  <si>
    <t>Marys CenterPCIT CombinedMay-19</t>
  </si>
  <si>
    <t>Marys CenterPCIT Combined43586</t>
  </si>
  <si>
    <t>Marys CenterPCIT CombinedJun-19</t>
  </si>
  <si>
    <t>Marys CenterPCIT Combined43617</t>
  </si>
  <si>
    <t>Marys CenterPCIT CombinedJul-19</t>
  </si>
  <si>
    <t>Marys CenterPCIT Combined43647</t>
  </si>
  <si>
    <t>Marys CenterAll DCS43525</t>
  </si>
  <si>
    <t>Marys CenterAll DCSMar-19</t>
  </si>
  <si>
    <t>Marys CenterAll DCSJun-18</t>
  </si>
  <si>
    <t>Marys CenterAll DCSJul-18</t>
  </si>
  <si>
    <t>Marys CenterAll DCSAug-18</t>
  </si>
  <si>
    <t>Marys CenterAll DCSSep-18</t>
  </si>
  <si>
    <t>Marys CenterAll DCSOct-18</t>
  </si>
  <si>
    <t>Marys CenterAll DCSNov-18</t>
  </si>
  <si>
    <t>Marys CenterAll DCSDec-18</t>
  </si>
  <si>
    <t>Marys CenterAll DCSJan-19</t>
  </si>
  <si>
    <t>Marys CenterAll DCSFeb-19</t>
  </si>
  <si>
    <t>Marys CenterAll DCS43252</t>
  </si>
  <si>
    <t>Marys CenterAll DCS43282</t>
  </si>
  <si>
    <t>Marys CenterAll DCS43313</t>
  </si>
  <si>
    <t>Marys CenterAll DCS43344</t>
  </si>
  <si>
    <t>Marys CenterAll DCS43374</t>
  </si>
  <si>
    <t>Marys CenterAll DCS43405</t>
  </si>
  <si>
    <t>Marys CenterAll DCS43435</t>
  </si>
  <si>
    <t>Marys CenterAll DCS43466</t>
  </si>
  <si>
    <t>Marys CenterAll DCS43497</t>
  </si>
  <si>
    <t>Marys CenterAll DCS43647</t>
  </si>
  <si>
    <t>Marys CenterAll DCSJul-19</t>
  </si>
  <si>
    <t>Marys CenterAll DCSMar-18</t>
  </si>
  <si>
    <t>Marys CenterAll DCS43160</t>
  </si>
  <si>
    <t>Marys CenterAll DCSApr-19</t>
  </si>
  <si>
    <t>Marys CenterAll DCS43556</t>
  </si>
  <si>
    <t>Marys CenterAll DCSMay-19</t>
  </si>
  <si>
    <t>Marys CenterAll DCS43586</t>
  </si>
  <si>
    <t>Marys CenterAll DCSJun-19</t>
  </si>
  <si>
    <t>Marys CenterAll DCS43617</t>
  </si>
  <si>
    <t>Marys CenterAll DCSMay-18</t>
  </si>
  <si>
    <t>Marys CenterAll DCS43221</t>
  </si>
  <si>
    <t>Marys CenterCPP-FV DCSMar-18</t>
  </si>
  <si>
    <t>Marys CenterCPP-FV DCS43160</t>
  </si>
  <si>
    <t>Marys CenterCPP-FV DCSJun-18</t>
  </si>
  <si>
    <t>Marys CenterCPP-FV DCS43252</t>
  </si>
  <si>
    <t>Marys CenterCPP-FV DCSJul-18</t>
  </si>
  <si>
    <t>Marys CenterCPP-FV DCS43282</t>
  </si>
  <si>
    <t>Marys CenterCPP-FV DCSAug-18</t>
  </si>
  <si>
    <t>Marys CenterCPP-FV DCS43313</t>
  </si>
  <si>
    <t>Marys CenterCPP-FV DCSSep-18</t>
  </si>
  <si>
    <t>Marys CenterCPP-FV DCS43344</t>
  </si>
  <si>
    <t>Marys CenterCPP-FV DCSOct-18</t>
  </si>
  <si>
    <t>Marys CenterCPP-FV DCS43374</t>
  </si>
  <si>
    <t>Marys CenterCPP-FV DCSNov-18</t>
  </si>
  <si>
    <t>Marys CenterCPP-FV DCS43405</t>
  </si>
  <si>
    <t>Marys CenterCPP-FV DCSDec-18</t>
  </si>
  <si>
    <t>Marys CenterCPP-FV DCS43435</t>
  </si>
  <si>
    <t>Marys CenterCPP-FV DCSJan-19</t>
  </si>
  <si>
    <t>Marys CenterCPP-FV DCS43466</t>
  </si>
  <si>
    <t>Marys CenterCPP-FV DCSFeb-19</t>
  </si>
  <si>
    <t>Marys CenterCPP-FV DCS43497</t>
  </si>
  <si>
    <t>Marys CenterCPP-FV DCSMar-19</t>
  </si>
  <si>
    <t>Marys CenterCPP-FV DCS43525</t>
  </si>
  <si>
    <t>Marys CenterCPP-FV DCSApr-19</t>
  </si>
  <si>
    <t>Marys CenterCPP-FV DCS43556</t>
  </si>
  <si>
    <t>Marys CenterCPP-FV DCSMay-19</t>
  </si>
  <si>
    <t>Marys CenterCPP-FV DCS43586</t>
  </si>
  <si>
    <t>Marys CenterCPP-FV DCSJun-19</t>
  </si>
  <si>
    <t>Marys CenterCPP-FV DCS43617</t>
  </si>
  <si>
    <t>Marys CenterCPP-FV DCSJul-19</t>
  </si>
  <si>
    <t>Marys CenterCPP-FV DCS43647</t>
  </si>
  <si>
    <t>Marys CenterCPP-FV FFMar-18</t>
  </si>
  <si>
    <t>Marys CenterCPP-FV FF43160</t>
  </si>
  <si>
    <t>Marys CenterCPP-FV FFJun-18</t>
  </si>
  <si>
    <t>Marys CenterCPP-FV FF43252</t>
  </si>
  <si>
    <t>Marys CenterCPP-FV FFJul-18</t>
  </si>
  <si>
    <t>Marys CenterCPP-FV FF43282</t>
  </si>
  <si>
    <t>Marys CenterCPP-FV FFAug-18</t>
  </si>
  <si>
    <t>Marys CenterCPP-FV FF43313</t>
  </si>
  <si>
    <t>Marys CenterCPP-FV FFSep-18</t>
  </si>
  <si>
    <t>Marys CenterCPP-FV FF43344</t>
  </si>
  <si>
    <t>Marys CenterCPP-FV FFOct-18</t>
  </si>
  <si>
    <t>Marys CenterCPP-FV FF43374</t>
  </si>
  <si>
    <t>Marys CenterCPP-FV FFNov-18</t>
  </si>
  <si>
    <t>Marys CenterCPP-FV FF43405</t>
  </si>
  <si>
    <t>Marys CenterCPP-FV FFDec-18</t>
  </si>
  <si>
    <t>Marys CenterCPP-FV FF43435</t>
  </si>
  <si>
    <t>Marys CenterCPP-FV FFJan-19</t>
  </si>
  <si>
    <t>Marys CenterCPP-FV FF43466</t>
  </si>
  <si>
    <t>Marys CenterCPP-FV FFFeb-19</t>
  </si>
  <si>
    <t>Marys CenterCPP-FV FF43497</t>
  </si>
  <si>
    <t>Marys CenterCPP-FV FFMar-19</t>
  </si>
  <si>
    <t>Marys CenterCPP-FV FF43525</t>
  </si>
  <si>
    <t>Marys CenterCPP-FV FFApr-19</t>
  </si>
  <si>
    <t>Marys CenterCPP-FV FF43556</t>
  </si>
  <si>
    <t>Marys CenterCPP-FV FFMay-19</t>
  </si>
  <si>
    <t>Marys CenterCPP-FV FF43586</t>
  </si>
  <si>
    <t>Marys CenterCPP-FV FFJun-19</t>
  </si>
  <si>
    <t>Marys CenterCPP-FV FF43617</t>
  </si>
  <si>
    <t>Marys CenterCPP-FV FFJul-19</t>
  </si>
  <si>
    <t>Marys CenterCPP-FV FF43647</t>
  </si>
  <si>
    <t>Marys CenterCPP-FV CombinedMar-18</t>
  </si>
  <si>
    <t>Marys CenterCPP-FV Combined43160</t>
  </si>
  <si>
    <t>Marys CenterCPP-FV CombinedJun-18</t>
  </si>
  <si>
    <t>Marys CenterCPP-FV Combined43252</t>
  </si>
  <si>
    <t>Marys CenterCPP-FV CombinedJul-18</t>
  </si>
  <si>
    <t>Marys CenterCPP-FV Combined43282</t>
  </si>
  <si>
    <t>Marys CenterCPP-FV CombinedAug-18</t>
  </si>
  <si>
    <t>Marys CenterCPP-FV Combined43313</t>
  </si>
  <si>
    <t>Marys CenterCPP-FV CombinedSep-18</t>
  </si>
  <si>
    <t>Marys CenterCPP-FV Combined43344</t>
  </si>
  <si>
    <t>Marys CenterCPP-FV CombinedOct-18</t>
  </si>
  <si>
    <t>Marys CenterCPP-FV Combined43374</t>
  </si>
  <si>
    <t>Marys CenterCPP-FV CombinedNov-18</t>
  </si>
  <si>
    <t>Marys CenterCPP-FV Combined43405</t>
  </si>
  <si>
    <t>Marys CenterCPP-FV CombinedDec-18</t>
  </si>
  <si>
    <t>Marys CenterCPP-FV Combined43435</t>
  </si>
  <si>
    <t>Marys CenterCPP-FV CombinedJan-19</t>
  </si>
  <si>
    <t>Marys CenterCPP-FV Combined43466</t>
  </si>
  <si>
    <t>Marys CenterCPP-FV CombinedFeb-19</t>
  </si>
  <si>
    <t>Marys CenterCPP-FV Combined43497</t>
  </si>
  <si>
    <t>Marys CenterCPP-FV CombinedMar-19</t>
  </si>
  <si>
    <t>Marys CenterCPP-FV Combined43525</t>
  </si>
  <si>
    <t>Marys CenterCPP-FV CombinedApr-19</t>
  </si>
  <si>
    <t>Marys CenterCPP-FV Combined43556</t>
  </si>
  <si>
    <t>Marys CenterCPP-FV CombinedMay-19</t>
  </si>
  <si>
    <t>Marys CenterCPP-FV Combined43586</t>
  </si>
  <si>
    <t>Marys CenterCPP-FV CombinedJun-19</t>
  </si>
  <si>
    <t>Marys CenterCPP-FV Combined43617</t>
  </si>
  <si>
    <t>Marys CenterCPP-FV CombinedJul-19</t>
  </si>
  <si>
    <t>Marys CenterCPP-FV Combined43647</t>
  </si>
  <si>
    <t>Marys CenterAll FF43647</t>
  </si>
  <si>
    <t>Marys CenterAll FF43617</t>
  </si>
  <si>
    <t>Marys CenterAll FF43586</t>
  </si>
  <si>
    <t>Marys CenterAll FF43556</t>
  </si>
  <si>
    <t>Marys CenterAll FFApr-19</t>
  </si>
  <si>
    <t>Marys CenterAll FFMay-19</t>
  </si>
  <si>
    <t>Marys CenterAll FFJun-19</t>
  </si>
  <si>
    <t>Marys CenterAll FFJul-19</t>
  </si>
  <si>
    <t>Marys CenterAll Combined43160</t>
  </si>
  <si>
    <t>Marys CenterAll CombinedMar-18</t>
  </si>
  <si>
    <t>Marys CenterAll Combined43221</t>
  </si>
  <si>
    <t>Marys CenterAll CombinedMay-18</t>
  </si>
  <si>
    <t>Marys CenterAll FFJun-18</t>
  </si>
  <si>
    <t>Marys CenterAll FF 43252</t>
  </si>
  <si>
    <t>Marys CenterAll FFJul-18</t>
  </si>
  <si>
    <t>Marys CenterAll FF 43282</t>
  </si>
  <si>
    <t>Marys CenterAll FFAug-18</t>
  </si>
  <si>
    <t>Marys CenterAll FF 43313</t>
  </si>
  <si>
    <t>Marys CenterAll FFSep-18</t>
  </si>
  <si>
    <t>Marys CenterAll FFOct-18</t>
  </si>
  <si>
    <t>Marys Center All FFApr-12</t>
  </si>
  <si>
    <t>Marys Center All FF41000</t>
  </si>
  <si>
    <t>Marys Center All FFJun-12</t>
  </si>
  <si>
    <t>Marys Center All FF41030</t>
  </si>
  <si>
    <t>Marys Center All FF41061</t>
  </si>
  <si>
    <t>Marys Center All FFJul-12</t>
  </si>
  <si>
    <t>Marys Center All FF41091</t>
  </si>
  <si>
    <t>Marys Center All FFAug-12</t>
  </si>
  <si>
    <t>Marys Center All FF41122</t>
  </si>
  <si>
    <t>Marys Center All FFSep-12</t>
  </si>
  <si>
    <t>Marys Center All FF41153</t>
  </si>
  <si>
    <t>Marys Center All FFOct-12</t>
  </si>
  <si>
    <t>Marys Center All FF41183</t>
  </si>
  <si>
    <t>Marys Center All FFNov-12</t>
  </si>
  <si>
    <t>Marys Center All FF41214</t>
  </si>
  <si>
    <t>Marys Center All FFDec-12</t>
  </si>
  <si>
    <t>Marys Center All FF41244</t>
  </si>
  <si>
    <t>Marys Center All FFJan-13</t>
  </si>
  <si>
    <t>Marys Center All FF41275</t>
  </si>
  <si>
    <t>Marys Center All FFFeb-13</t>
  </si>
  <si>
    <t>Marys Center All FF41306</t>
  </si>
  <si>
    <t>Marys Center All FFMar-13</t>
  </si>
  <si>
    <t>Marys Center All FF41334</t>
  </si>
  <si>
    <t>Marys Center All FFApr-13</t>
  </si>
  <si>
    <t>Marys Center All FF41365</t>
  </si>
  <si>
    <t>Marys Center All FFMay-13</t>
  </si>
  <si>
    <t>Marys Center All FF41395</t>
  </si>
  <si>
    <t>Marys Center All FFJun-13</t>
  </si>
  <si>
    <t>Marys Center All FF41426</t>
  </si>
  <si>
    <t>Marys Center All FFJul-13</t>
  </si>
  <si>
    <t>Marys Center All FF41456</t>
  </si>
  <si>
    <t>Marys Center All FFAug-13</t>
  </si>
  <si>
    <t>Marys Center All FF41487</t>
  </si>
  <si>
    <t>Marys Center All FFSep-13</t>
  </si>
  <si>
    <t>Marys Center All FF41518</t>
  </si>
  <si>
    <t>Marys Center All FFOct-13</t>
  </si>
  <si>
    <t>Marys Center All FF41548</t>
  </si>
  <si>
    <t>Marys Center All FFNov-13</t>
  </si>
  <si>
    <t>Marys Center All FF41579</t>
  </si>
  <si>
    <t>Marys Center All FFDec-13</t>
  </si>
  <si>
    <t>Marys Center All FF41609</t>
  </si>
  <si>
    <t>Marys Center All FFJan-14</t>
  </si>
  <si>
    <t>Marys Center All FF41640</t>
  </si>
  <si>
    <t>Marys Center All FFFeb-14</t>
  </si>
  <si>
    <t>Marys Center All FF41671</t>
  </si>
  <si>
    <t>Marys Center All FFMar-14</t>
  </si>
  <si>
    <t>Marys Center All FF41699</t>
  </si>
  <si>
    <t>Marys Center All FFApr-14</t>
  </si>
  <si>
    <t>Marys Center All FF41730</t>
  </si>
  <si>
    <t>Marys Center All FFMay-14</t>
  </si>
  <si>
    <t>Marys Center All FF41760</t>
  </si>
  <si>
    <t>Marys Center All FFJun-14</t>
  </si>
  <si>
    <t>Marys Center All FF41791</t>
  </si>
  <si>
    <t>Marys Center All FFJul-14</t>
  </si>
  <si>
    <t>Marys Center All FF41821</t>
  </si>
  <si>
    <t>Marys Center All FFAug-14</t>
  </si>
  <si>
    <t>Marys Center All FF41852</t>
  </si>
  <si>
    <t>Marys Center All FFSep-14</t>
  </si>
  <si>
    <t>Marys Center All FF41883</t>
  </si>
  <si>
    <t>Marys Center All FFOct-14</t>
  </si>
  <si>
    <t>Marys Center All FF41913</t>
  </si>
  <si>
    <t>Marys Center All FFNov-14</t>
  </si>
  <si>
    <t>Marys Center All FF41944</t>
  </si>
  <si>
    <t>Marys Center All FFDec-14</t>
  </si>
  <si>
    <t>Marys Center All FF41974</t>
  </si>
  <si>
    <t>Marys Center All FFJan-15</t>
  </si>
  <si>
    <t>Marys Center All FF42005</t>
  </si>
  <si>
    <t>Marys Center All FFFeb-15</t>
  </si>
  <si>
    <t>Marys Center All FF42036</t>
  </si>
  <si>
    <t>Marys Center All FFMar-15</t>
  </si>
  <si>
    <t>Marys Center All FF42064</t>
  </si>
  <si>
    <t>Marys Center All FFApr-15</t>
  </si>
  <si>
    <t>Marys Center All FF42095</t>
  </si>
  <si>
    <t>Marys Center All FFMay-15</t>
  </si>
  <si>
    <t>Marys Center All FF42125</t>
  </si>
  <si>
    <t>Marys Center All FFJun-15</t>
  </si>
  <si>
    <t>Marys Center All FF42156</t>
  </si>
  <si>
    <t>Marys Center All FFJul-15</t>
  </si>
  <si>
    <t>Marys Center All FF42186</t>
  </si>
  <si>
    <t>Marys Center All FFAug-15</t>
  </si>
  <si>
    <t>Marys Center All FF42217</t>
  </si>
  <si>
    <t>Marys Center All FFSep-15</t>
  </si>
  <si>
    <t>Marys Center All FF42248</t>
  </si>
  <si>
    <t>Marys Center All FFOct-15</t>
  </si>
  <si>
    <t>Marys Center All FF42278</t>
  </si>
  <si>
    <t>Marys Center All FFNov-15</t>
  </si>
  <si>
    <t>Marys Center All FF42309</t>
  </si>
  <si>
    <t>Marys Center All FFDec-15</t>
  </si>
  <si>
    <t>Marys Center All FF42339</t>
  </si>
  <si>
    <t>Marys Center All FFJan-16</t>
  </si>
  <si>
    <t>Marys Center All FF42370</t>
  </si>
  <si>
    <t>Marys Center All FFFeb-16</t>
  </si>
  <si>
    <t>Marys Center All FF42401</t>
  </si>
  <si>
    <t>Marys Center All FFMar-16</t>
  </si>
  <si>
    <t>Marys Center All FF42430</t>
  </si>
  <si>
    <t>Marys Center All FFApr-16</t>
  </si>
  <si>
    <t>Marys Center All FF42461</t>
  </si>
  <si>
    <t>Marys Center All FFMay-16</t>
  </si>
  <si>
    <t>Marys Center All FF42491</t>
  </si>
  <si>
    <t>Marys Center All FFJun-16</t>
  </si>
  <si>
    <t>Marys Center All FF42522</t>
  </si>
  <si>
    <t>Marys Center All FFJul-16</t>
  </si>
  <si>
    <t>Marys Center All FF42552</t>
  </si>
  <si>
    <t>Marys Center All FFAug-16</t>
  </si>
  <si>
    <t>Marys Center All FF42583</t>
  </si>
  <si>
    <t>Marys Center All FFSep-16</t>
  </si>
  <si>
    <t>Marys Center All FF42614</t>
  </si>
  <si>
    <t>Marys Center All FFOct-16</t>
  </si>
  <si>
    <t>Marys Center All FF42644</t>
  </si>
  <si>
    <t>Marys Center All FFNov-16</t>
  </si>
  <si>
    <t>Marys Center All FF42675</t>
  </si>
  <si>
    <t>Marys Center All FFDec-16</t>
  </si>
  <si>
    <t>Marys Center All FF42716</t>
  </si>
  <si>
    <t>Marys Center All FFJan-17</t>
  </si>
  <si>
    <t>Marys Center All FF42736</t>
  </si>
  <si>
    <t>Marys Center All FFFeb-17</t>
  </si>
  <si>
    <t>Marys Center All FF42767</t>
  </si>
  <si>
    <t>Marys Center All FFMar-17</t>
  </si>
  <si>
    <t>Marys Center All FF42795</t>
  </si>
  <si>
    <t>Marys Center All FFApr-17</t>
  </si>
  <si>
    <t>Marys Center All FF42826</t>
  </si>
  <si>
    <t>Marys Center All FFMay-17</t>
  </si>
  <si>
    <t>Marys Center All FF42856</t>
  </si>
  <si>
    <t>Marys Center All FFJun-17</t>
  </si>
  <si>
    <t>Marys Center All FF42887</t>
  </si>
  <si>
    <t>Marys Center All FFJul-17</t>
  </si>
  <si>
    <t>Marys Center All FF42917</t>
  </si>
  <si>
    <t>Marys Center All FFAug-17</t>
  </si>
  <si>
    <t>Marys Center All FF42948</t>
  </si>
  <si>
    <t>Marys Center All FFSep-17</t>
  </si>
  <si>
    <t>Marys Center All FF42979</t>
  </si>
  <si>
    <t>Marys Center All FFOct-17</t>
  </si>
  <si>
    <t>Marys Center All FF43009</t>
  </si>
  <si>
    <t>Marys Center All FFNov-17</t>
  </si>
  <si>
    <t>Marys Center All FF43040</t>
  </si>
  <si>
    <t>Marys Center All FFDec-17</t>
  </si>
  <si>
    <t>Marys Center All FF43070</t>
  </si>
  <si>
    <t>Marys Center All FFJan-18</t>
  </si>
  <si>
    <t>Marys Center All FF43101</t>
  </si>
  <si>
    <t>Marys Center All FFFeb-18</t>
  </si>
  <si>
    <t>Marys Center All FF43132</t>
  </si>
  <si>
    <t>Marys Center All FFMar-18</t>
  </si>
  <si>
    <t>Marys Center All FF43160</t>
  </si>
  <si>
    <t>Marys Center All FFApr-18</t>
  </si>
  <si>
    <t>Marys Center All FF43191</t>
  </si>
  <si>
    <t>Marys Center All FFMay-18</t>
  </si>
  <si>
    <t>Marys Center All FF43221</t>
  </si>
  <si>
    <t>Marys CenterAll CombinedJun-18</t>
  </si>
  <si>
    <t>Marys CenterAll Combined43252</t>
  </si>
  <si>
    <t>Marys CenterAll CombinedJul-18</t>
  </si>
  <si>
    <t>Marys CenterAll Combined43282</t>
  </si>
  <si>
    <t>Marys CenterAll CombinedAug-18</t>
  </si>
  <si>
    <t>Marys CenterAll Combined43313</t>
  </si>
  <si>
    <t>Marys CenterAll CombinedSep-18</t>
  </si>
  <si>
    <t>Marys CenterAll Combined43344</t>
  </si>
  <si>
    <t>Marys CenterAll CombinedOct-18</t>
  </si>
  <si>
    <t>Marys CenterAll Combined43374</t>
  </si>
  <si>
    <t>Marys CenterAll CombinedNov-18</t>
  </si>
  <si>
    <t>Marys CenterAll Combined43405</t>
  </si>
  <si>
    <t>Marys CenterAll CombinedDec-18</t>
  </si>
  <si>
    <t>Marys CenterAll Combined43435</t>
  </si>
  <si>
    <t>Marys CenterAll CombinedJan-19</t>
  </si>
  <si>
    <t>Marys CenterAll Combined43466</t>
  </si>
  <si>
    <t>Marys CenterAll CombinedFeb-19</t>
  </si>
  <si>
    <t>Marys CenterAll Combined43497</t>
  </si>
  <si>
    <t>Marys CenterAll CombinedMar-19</t>
  </si>
  <si>
    <t>Marys CenterAll Combined43525</t>
  </si>
  <si>
    <t>Marys CenterAll CombinedApr-19</t>
  </si>
  <si>
    <t>Marys CenterAll Combined43556</t>
  </si>
  <si>
    <t>Marys CenterAll CombinedMay-19</t>
  </si>
  <si>
    <t>Marys CenterAll Combined43586</t>
  </si>
  <si>
    <t>Marys CenterAll CombinedJun-19</t>
  </si>
  <si>
    <t>Marys CenterAll Combined43617</t>
  </si>
  <si>
    <t>Marys CenterAll CombinedJul-19</t>
  </si>
  <si>
    <t>Marys CenterAll Combined43647</t>
  </si>
  <si>
    <t>Marys CenterAll FFNov-18</t>
  </si>
  <si>
    <t>Marys CenterAll FFDec-18</t>
  </si>
  <si>
    <t>Marys CenterAll FFJan-19</t>
  </si>
  <si>
    <t>Marys CenterAll FFFeb-19</t>
  </si>
  <si>
    <t>Marys CenterAll FFMar-19</t>
  </si>
  <si>
    <t>Marys CenterAll FF43344</t>
  </si>
  <si>
    <t>Marys CenterAll FF43374</t>
  </si>
  <si>
    <t>Marys CenterAll FF43405</t>
  </si>
  <si>
    <t>Marys CenterAll FF43435</t>
  </si>
  <si>
    <t>Marys CenterAll FF43466</t>
  </si>
  <si>
    <t>Marys CenterAll FF43497</t>
  </si>
  <si>
    <t>Marys CenterAll FF43525</t>
  </si>
  <si>
    <t>LESTIP FFApr-12</t>
  </si>
  <si>
    <t>LESTIP FF41000</t>
  </si>
  <si>
    <t>LESTIP FFJun-12</t>
  </si>
  <si>
    <t>LESTIP FF41030</t>
  </si>
  <si>
    <t>LESTIP FF41061</t>
  </si>
  <si>
    <t>LESTIP FFJul-12</t>
  </si>
  <si>
    <t>LESTIP FF41091</t>
  </si>
  <si>
    <t>LESTIP FFAug-12</t>
  </si>
  <si>
    <t>LESTIP FF41122</t>
  </si>
  <si>
    <t>LESTIP FFSep-12</t>
  </si>
  <si>
    <t>LESTIP FF41153</t>
  </si>
  <si>
    <t>LESTIP FFOct-12</t>
  </si>
  <si>
    <t>LESTIP FF41183</t>
  </si>
  <si>
    <t>LESTIP FFNov-12</t>
  </si>
  <si>
    <t>LESTIP FF41214</t>
  </si>
  <si>
    <t>LESTIP FFDec-12</t>
  </si>
  <si>
    <t>LESTIP FF41244</t>
  </si>
  <si>
    <t>LESTIP FFJan-13</t>
  </si>
  <si>
    <t>LESTIP FF41275</t>
  </si>
  <si>
    <t>LESTIP FFFeb-13</t>
  </si>
  <si>
    <t>LESTIP FF41306</t>
  </si>
  <si>
    <t>LESTIP FFMar-13</t>
  </si>
  <si>
    <t>LESTIP FF41334</t>
  </si>
  <si>
    <t>LESTIP FFApr-13</t>
  </si>
  <si>
    <t>LESTIP FF41365</t>
  </si>
  <si>
    <t>LESTIP FFMay-13</t>
  </si>
  <si>
    <t>LESTIP FF41395</t>
  </si>
  <si>
    <t>LESTIP FFJun-13</t>
  </si>
  <si>
    <t>LESTIP FF41426</t>
  </si>
  <si>
    <t>LESTIP FFJul-13</t>
  </si>
  <si>
    <t>LESTIP FF41456</t>
  </si>
  <si>
    <t>LESTIP FFAug-13</t>
  </si>
  <si>
    <t>LESTIP FF41487</t>
  </si>
  <si>
    <t>LESTIP FFSep-13</t>
  </si>
  <si>
    <t>LESTIP FF41518</t>
  </si>
  <si>
    <t>LESTIP FFOct-13</t>
  </si>
  <si>
    <t>LESTIP FF41548</t>
  </si>
  <si>
    <t>LESTIP FFNov-13</t>
  </si>
  <si>
    <t>LESTIP FF41579</t>
  </si>
  <si>
    <t>LESTIP FFDec-13</t>
  </si>
  <si>
    <t>LESTIP FF41609</t>
  </si>
  <si>
    <t>LESTIP FFJan-14</t>
  </si>
  <si>
    <t>LESTIP FF41640</t>
  </si>
  <si>
    <t>LESTIP FFFeb-14</t>
  </si>
  <si>
    <t>LESTIP FF41671</t>
  </si>
  <si>
    <t>LESTIP FFMar-14</t>
  </si>
  <si>
    <t>LESTIP FF41699</t>
  </si>
  <si>
    <t>LESTIP FFApr-14</t>
  </si>
  <si>
    <t>LESTIP FF41730</t>
  </si>
  <si>
    <t>LESTIP FFMay-14</t>
  </si>
  <si>
    <t>LESTIP FF41760</t>
  </si>
  <si>
    <t>LESTIP FFJun-14</t>
  </si>
  <si>
    <t>LESTIP FF41791</t>
  </si>
  <si>
    <t>LESTIP FFJul-14</t>
  </si>
  <si>
    <t>LESTIP FF41821</t>
  </si>
  <si>
    <t>LESTIP FFAug-14</t>
  </si>
  <si>
    <t>LESTIP FF41852</t>
  </si>
  <si>
    <t>LESTIP FFSep-14</t>
  </si>
  <si>
    <t>LESTIP FF41883</t>
  </si>
  <si>
    <t>LESTIP FFOct-14</t>
  </si>
  <si>
    <t>LESTIP FF41913</t>
  </si>
  <si>
    <t>LESTIP FFNov-14</t>
  </si>
  <si>
    <t>LESTIP FF41944</t>
  </si>
  <si>
    <t>LESTIP FFDec-14</t>
  </si>
  <si>
    <t>LESTIP FF41974</t>
  </si>
  <si>
    <t>LESTIP FFJan-15</t>
  </si>
  <si>
    <t>LESTIP FF42005</t>
  </si>
  <si>
    <t>LESTIP FFFeb-15</t>
  </si>
  <si>
    <t>LESTIP FF42036</t>
  </si>
  <si>
    <t>LESTIP FFMar-15</t>
  </si>
  <si>
    <t>LESTIP FF42064</t>
  </si>
  <si>
    <t>LESTIP FFApr-15</t>
  </si>
  <si>
    <t>LESTIP FF42095</t>
  </si>
  <si>
    <t>LESTIP FFMay-15</t>
  </si>
  <si>
    <t>LESTIP FF42125</t>
  </si>
  <si>
    <t>LESTIP FFJun-15</t>
  </si>
  <si>
    <t>LESTIP FF42156</t>
  </si>
  <si>
    <t>LESTIP FFJul-15</t>
  </si>
  <si>
    <t>LESTIP FF42186</t>
  </si>
  <si>
    <t>LESTIP FFAug-15</t>
  </si>
  <si>
    <t>LESTIP FF42217</t>
  </si>
  <si>
    <t>LESTIP FFSep-15</t>
  </si>
  <si>
    <t>LESTIP FF42248</t>
  </si>
  <si>
    <t>LESTIP FFOct-15</t>
  </si>
  <si>
    <t>LESTIP FF42278</t>
  </si>
  <si>
    <t>LESTIP FFNov-15</t>
  </si>
  <si>
    <t>LESTIP FF42309</t>
  </si>
  <si>
    <t>LESTIP FFDec-15</t>
  </si>
  <si>
    <t>LESTIP FF42339</t>
  </si>
  <si>
    <t>LESTIP FFJan-16</t>
  </si>
  <si>
    <t>LESTIP FF42370</t>
  </si>
  <si>
    <t>LESTIP FFFeb-16</t>
  </si>
  <si>
    <t>LESTIP FF42401</t>
  </si>
  <si>
    <t>LESTIP FFMar-16</t>
  </si>
  <si>
    <t>LESTIP FF42430</t>
  </si>
  <si>
    <t>LESTIP FFApr-16</t>
  </si>
  <si>
    <t>LESTIP FF42461</t>
  </si>
  <si>
    <t>LESTIP FFMay-16</t>
  </si>
  <si>
    <t>LESTIP FF42491</t>
  </si>
  <si>
    <t>LESTIP FFJun-16</t>
  </si>
  <si>
    <t>LESTIP FF42522</t>
  </si>
  <si>
    <t>LESTIP FFJul-16</t>
  </si>
  <si>
    <t>LESTIP FF42552</t>
  </si>
  <si>
    <t>LESTIP FFAug-16</t>
  </si>
  <si>
    <t>LESTIP FF42583</t>
  </si>
  <si>
    <t>LESTIP FFSep-16</t>
  </si>
  <si>
    <t>LESTIP FF42614</t>
  </si>
  <si>
    <t>LESTIP FFOct-16</t>
  </si>
  <si>
    <t>LESTIP FF42644</t>
  </si>
  <si>
    <t>LESTIP FFNov-16</t>
  </si>
  <si>
    <t>LESTIP FF42675</t>
  </si>
  <si>
    <t>LESTIP FFDec-16</t>
  </si>
  <si>
    <t>LESTIP FF42705</t>
  </si>
  <si>
    <t>LESTIP FFJan-17</t>
  </si>
  <si>
    <t>LESTIP FF42736</t>
  </si>
  <si>
    <t>LESTIP FFFeb-17</t>
  </si>
  <si>
    <t>LESTIP FF42767</t>
  </si>
  <si>
    <t>LESTIP FFMar-17</t>
  </si>
  <si>
    <t>LESTIP FF42795</t>
  </si>
  <si>
    <t>LESTIP FFApr-17</t>
  </si>
  <si>
    <t>LESTIP FF42826</t>
  </si>
  <si>
    <t>LESTIP FFMay-17</t>
  </si>
  <si>
    <t>LESTIP FF42856</t>
  </si>
  <si>
    <t>LESTIP FFJun-17</t>
  </si>
  <si>
    <t>LESTIP FF42887</t>
  </si>
  <si>
    <t>LESTIP FFJul-17</t>
  </si>
  <si>
    <t>LESTIP FF42917</t>
  </si>
  <si>
    <t>LESTIP FFAug-17</t>
  </si>
  <si>
    <t>LESTIP FF42948</t>
  </si>
  <si>
    <t>LESTIP FFSep-17</t>
  </si>
  <si>
    <t>LESTIP FF42979</t>
  </si>
  <si>
    <t>LESTIP FFOct-17</t>
  </si>
  <si>
    <t>LESTIP FF43009</t>
  </si>
  <si>
    <t>LESTIP FFNov-17</t>
  </si>
  <si>
    <t>LESTIP FF43040</t>
  </si>
  <si>
    <t>LESTIP FFDec-17</t>
  </si>
  <si>
    <t>LESTIP FF43070</t>
  </si>
  <si>
    <t>LESTIP FFJan-18</t>
  </si>
  <si>
    <t>LESTIP FF43101</t>
  </si>
  <si>
    <t>LESTIP FFFeb-18</t>
  </si>
  <si>
    <t>LESTIP FF43132</t>
  </si>
  <si>
    <t>LESTIP FFMar-18</t>
  </si>
  <si>
    <t>LESTIP FF43160</t>
  </si>
  <si>
    <t>LESTIP FFApr-18</t>
  </si>
  <si>
    <t>LESTIP FF43191</t>
  </si>
  <si>
    <t>LESTIP FFMay-18</t>
  </si>
  <si>
    <t>LESTIP FF43221</t>
  </si>
  <si>
    <t>LESTIP FFJun-18</t>
  </si>
  <si>
    <t>LESTIP FF43252</t>
  </si>
  <si>
    <t>LESTIP FFJul-18</t>
  </si>
  <si>
    <t>LESTIP FF43282</t>
  </si>
  <si>
    <t>LESTIP FFAug-18</t>
  </si>
  <si>
    <t>LESTIP FF43313</t>
  </si>
  <si>
    <t>LESTIP FFSep-18</t>
  </si>
  <si>
    <t>LESTIP FF43344</t>
  </si>
  <si>
    <t>LESTIP FFOct-18</t>
  </si>
  <si>
    <t>LESTIP FF43374</t>
  </si>
  <si>
    <t>LESTIP FFNov-18</t>
  </si>
  <si>
    <t>LESTIP FF43405</t>
  </si>
  <si>
    <t>LESTIP FFDec-18</t>
  </si>
  <si>
    <t>LESTIP FF43435</t>
  </si>
  <si>
    <t>LESTIP FFJan-19</t>
  </si>
  <si>
    <t>LESTIP FF43466</t>
  </si>
  <si>
    <t>LESTIP FFFeb-19</t>
  </si>
  <si>
    <t>LESTIP FF43497</t>
  </si>
  <si>
    <t>LESTIP FFMar-19</t>
  </si>
  <si>
    <t>LESTIP FF43525</t>
  </si>
  <si>
    <t>LESTIP FFApr-19</t>
  </si>
  <si>
    <t>LESTIP FF43556</t>
  </si>
  <si>
    <t>LESTIP FFMay-19</t>
  </si>
  <si>
    <t>LESTIP FF43586</t>
  </si>
  <si>
    <t>LESTIP FFJun-19</t>
  </si>
  <si>
    <t>LESTIP FF43617</t>
  </si>
  <si>
    <t>LESTIP FFJul-19</t>
  </si>
  <si>
    <t>LESTIP FF43647</t>
  </si>
  <si>
    <t>LESTF-CBT FFJul-18</t>
  </si>
  <si>
    <t>LESTF-CBT FF43282</t>
  </si>
  <si>
    <t>LESTF-CBT FFAug-18</t>
  </si>
  <si>
    <t>LESTF-CBT FF43313</t>
  </si>
  <si>
    <t>LESTF-CBT FFSep-18</t>
  </si>
  <si>
    <t>LESTF-CBT FF43344</t>
  </si>
  <si>
    <t>LESTF-CBT FFOct-18</t>
  </si>
  <si>
    <t>LESTF-CBT FF43374</t>
  </si>
  <si>
    <t>LESTF-CBT FFNov-18</t>
  </si>
  <si>
    <t>LESTF-CBT FF43405</t>
  </si>
  <si>
    <t>LESTF-CBT FFDec-18</t>
  </si>
  <si>
    <t>LESTF-CBT FF43435</t>
  </si>
  <si>
    <t>LESTF-CBT FFJan-19</t>
  </si>
  <si>
    <t>LESTF-CBT FF43466</t>
  </si>
  <si>
    <t>LESTF-CBT FFFeb-19</t>
  </si>
  <si>
    <t>LESTF-CBT FF43497</t>
  </si>
  <si>
    <t>LESTF-CBT FFMar-19</t>
  </si>
  <si>
    <t>LESTF-CBT FF43525</t>
  </si>
  <si>
    <t>LESTF-CBT FFApr-19</t>
  </si>
  <si>
    <t>LESTF-CBT FF43556</t>
  </si>
  <si>
    <t>LESTF-CBT FFMay-19</t>
  </si>
  <si>
    <t>LESTF-CBT FF43586</t>
  </si>
  <si>
    <t>LESTF-CBT FFJun-19</t>
  </si>
  <si>
    <t>LESTF-CBT FF43617</t>
  </si>
  <si>
    <t>LESTF-CBT FFJul-19</t>
  </si>
  <si>
    <t>LESTF-CBT FF43647</t>
  </si>
  <si>
    <t>LESAll CombinedApr-12</t>
  </si>
  <si>
    <t>LESAll Combined41000</t>
  </si>
  <si>
    <t>LESAll CombinedJun-12</t>
  </si>
  <si>
    <t>LESAll Combined41030</t>
  </si>
  <si>
    <t>LESAll Combined41061</t>
  </si>
  <si>
    <t>LESAll CombinedJul-12</t>
  </si>
  <si>
    <t>LESAll Combined41091</t>
  </si>
  <si>
    <t>LESAll CombinedAug-12</t>
  </si>
  <si>
    <t>LESAll Combined41122</t>
  </si>
  <si>
    <t>LESAll CombinedSep-12</t>
  </si>
  <si>
    <t>LESAll Combined41153</t>
  </si>
  <si>
    <t>LESAll CombinedOct-12</t>
  </si>
  <si>
    <t>LESAll Combined41183</t>
  </si>
  <si>
    <t>LESAll CombinedNov-12</t>
  </si>
  <si>
    <t>LESAll Combined41214</t>
  </si>
  <si>
    <t>LESAll CombinedDec-12</t>
  </si>
  <si>
    <t>LESAll Combined41244</t>
  </si>
  <si>
    <t>LESAll CombinedJan-13</t>
  </si>
  <si>
    <t>LESAll Combined41275</t>
  </si>
  <si>
    <t>LESAll CombinedFeb-13</t>
  </si>
  <si>
    <t>LESAll Combined41306</t>
  </si>
  <si>
    <t>LESAll CombinedMar-13</t>
  </si>
  <si>
    <t>LESAll Combined41334</t>
  </si>
  <si>
    <t>LESAll CombinedApr-13</t>
  </si>
  <si>
    <t>LESAll Combined41365</t>
  </si>
  <si>
    <t>LESAll CombinedMay-13</t>
  </si>
  <si>
    <t>LESAll Combined41395</t>
  </si>
  <si>
    <t>LESAll CombinedJun-13</t>
  </si>
  <si>
    <t>LESAll Combined41426</t>
  </si>
  <si>
    <t>LESAll CombinedJul-13</t>
  </si>
  <si>
    <t>LESAll Combined41456</t>
  </si>
  <si>
    <t>LESAll CombinedAug-13</t>
  </si>
  <si>
    <t>LESAll Combined41487</t>
  </si>
  <si>
    <t>LESAll CombinedSep-13</t>
  </si>
  <si>
    <t>LESAll Combined41518</t>
  </si>
  <si>
    <t>LESAll CombinedOct-13</t>
  </si>
  <si>
    <t>LESAll Combined41548</t>
  </si>
  <si>
    <t>LESAll CombinedNov-13</t>
  </si>
  <si>
    <t>LESAll Combined41579</t>
  </si>
  <si>
    <t>LESAll CombinedDec-13</t>
  </si>
  <si>
    <t>LESAll Combined41609</t>
  </si>
  <si>
    <t>LESAll CombinedJan-14</t>
  </si>
  <si>
    <t>LESAll Combined41640</t>
  </si>
  <si>
    <t>LESAll CombinedFeb-14</t>
  </si>
  <si>
    <t>LESAll Combined41671</t>
  </si>
  <si>
    <t>LESAll CombinedMar-14</t>
  </si>
  <si>
    <t>LESAll Combined41699</t>
  </si>
  <si>
    <t>LESAll CombinedApr-14</t>
  </si>
  <si>
    <t>LESAll Combined41730</t>
  </si>
  <si>
    <t>LESAll CombinedMay-14</t>
  </si>
  <si>
    <t>LESAll Combined41760</t>
  </si>
  <si>
    <t>LESAll CombinedJun-14</t>
  </si>
  <si>
    <t>LESAll Combined41791</t>
  </si>
  <si>
    <t>LESAll CombinedJul-14</t>
  </si>
  <si>
    <t>LESAll Combined41821</t>
  </si>
  <si>
    <t>LESAll CombinedAug-14</t>
  </si>
  <si>
    <t>LESAll Combined41852</t>
  </si>
  <si>
    <t>LESAll CombinedSep-14</t>
  </si>
  <si>
    <t>LESAll Combined41883</t>
  </si>
  <si>
    <t>LESAll CombinedOct-14</t>
  </si>
  <si>
    <t>LESAll Combined41913</t>
  </si>
  <si>
    <t>LESAll CombinedNov-14</t>
  </si>
  <si>
    <t>LESAll Combined41944</t>
  </si>
  <si>
    <t>LESAll CombinedDec-14</t>
  </si>
  <si>
    <t>LESAll Combined41974</t>
  </si>
  <si>
    <t>LESAll CombinedJan-15</t>
  </si>
  <si>
    <t>LESAll Combined42005</t>
  </si>
  <si>
    <t>LESAll CombinedFeb-15</t>
  </si>
  <si>
    <t>LESAll Combined42036</t>
  </si>
  <si>
    <t>LESAll CombinedMar-15</t>
  </si>
  <si>
    <t>LESAll Combined42064</t>
  </si>
  <si>
    <t>LESAll CombinedApr-15</t>
  </si>
  <si>
    <t>LESAll Combined42095</t>
  </si>
  <si>
    <t>LESAll CombinedMay-15</t>
  </si>
  <si>
    <t>LESAll Combined42125</t>
  </si>
  <si>
    <t>LESAll CombinedJun-15</t>
  </si>
  <si>
    <t>LESAll Combined42156</t>
  </si>
  <si>
    <t>LESAll CombinedJul-15</t>
  </si>
  <si>
    <t>LESAll Combined42186</t>
  </si>
  <si>
    <t>LESAll CombinedAug-15</t>
  </si>
  <si>
    <t>LESAll Combined42217</t>
  </si>
  <si>
    <t>LESAll CombinedSep-15</t>
  </si>
  <si>
    <t>LESAll Combined42248</t>
  </si>
  <si>
    <t>LESAll CombinedOct-15</t>
  </si>
  <si>
    <t>LESAll Combined42278</t>
  </si>
  <si>
    <t>LESAll CombinedNov-15</t>
  </si>
  <si>
    <t>LESAll Combined42309</t>
  </si>
  <si>
    <t>LESAll CombinedDec-15</t>
  </si>
  <si>
    <t>LESAll Combined42339</t>
  </si>
  <si>
    <t>LESAll CombinedJan-16</t>
  </si>
  <si>
    <t>LESAll Combined42370</t>
  </si>
  <si>
    <t>LESAll CombinedFeb-16</t>
  </si>
  <si>
    <t>LESAll Combined42401</t>
  </si>
  <si>
    <t>LESAll CombinedMar-16</t>
  </si>
  <si>
    <t>LESAll Combined42430</t>
  </si>
  <si>
    <t>LESAll CombinedApr-16</t>
  </si>
  <si>
    <t>LESAll Combined42461</t>
  </si>
  <si>
    <t>LESAll CombinedMay-16</t>
  </si>
  <si>
    <t>LESAll Combined42491</t>
  </si>
  <si>
    <t>LESAll CombinedJun-16</t>
  </si>
  <si>
    <t>LESAll Combined42522</t>
  </si>
  <si>
    <t>LESAll CombinedJul-16</t>
  </si>
  <si>
    <t>LESAll Combined42552</t>
  </si>
  <si>
    <t>LESAll CombinedAug-16</t>
  </si>
  <si>
    <t>LESAll Combined42583</t>
  </si>
  <si>
    <t>LESAll CombinedSep-16</t>
  </si>
  <si>
    <t>LESAll Combined42614</t>
  </si>
  <si>
    <t>LESAll CombinedOct-16</t>
  </si>
  <si>
    <t>LESAll Combined42644</t>
  </si>
  <si>
    <t>LESAll CombinedNov-16</t>
  </si>
  <si>
    <t>LESAll Combined42675</t>
  </si>
  <si>
    <t>LESAll CombinedDec-16</t>
  </si>
  <si>
    <t>LESAll Combined42715</t>
  </si>
  <si>
    <t>LESAll CombinedJan-17</t>
  </si>
  <si>
    <t>LESAll Combined42736</t>
  </si>
  <si>
    <t>LESAll CombinedFeb-17</t>
  </si>
  <si>
    <t>LESAll Combined42767</t>
  </si>
  <si>
    <t>LESAll CombinedMar-17</t>
  </si>
  <si>
    <t>LESAll Combined42795</t>
  </si>
  <si>
    <t>LESAll CombinedApr-17</t>
  </si>
  <si>
    <t>LESAll Combined42826</t>
  </si>
  <si>
    <t>LESAll CombinedMay-17</t>
  </si>
  <si>
    <t>LESAll Combined42856</t>
  </si>
  <si>
    <t>LESAll CombinedJun-17</t>
  </si>
  <si>
    <t>LESAll Combined42887</t>
  </si>
  <si>
    <t>LESAll CombinedJul-17</t>
  </si>
  <si>
    <t>LESAll Combined42917</t>
  </si>
  <si>
    <t>LESAll CombinedAug-17</t>
  </si>
  <si>
    <t>LESAll Combined42948</t>
  </si>
  <si>
    <t>LESAll CombinedSep-17</t>
  </si>
  <si>
    <t>LESAll Combined42979</t>
  </si>
  <si>
    <t>LESAll CombinedOct-17</t>
  </si>
  <si>
    <t>LESAll Combined43009</t>
  </si>
  <si>
    <t>LESAll CombinedNov-17</t>
  </si>
  <si>
    <t>LESAll Combined43040</t>
  </si>
  <si>
    <t>LESAll CombinedDec-17</t>
  </si>
  <si>
    <t>LESAll Combined43070</t>
  </si>
  <si>
    <t>LESAll CombinedJan-18</t>
  </si>
  <si>
    <t>LESAll Combined43101</t>
  </si>
  <si>
    <t>LESAll CombinedFeb-18</t>
  </si>
  <si>
    <t>LESAll Combined43132</t>
  </si>
  <si>
    <t>LESAll CombinedMar-18</t>
  </si>
  <si>
    <t>LESAll Combined43160</t>
  </si>
  <si>
    <t>LESAll CombinedApr-18</t>
  </si>
  <si>
    <t>LESAll Combined43191</t>
  </si>
  <si>
    <t>LESAll CombinedMay-18</t>
  </si>
  <si>
    <t>LESAll Combined43221</t>
  </si>
  <si>
    <t>LESAll CombinedJun-18</t>
  </si>
  <si>
    <t>LESAll Combined43252</t>
  </si>
  <si>
    <t>LESAll CombinedJul-18</t>
  </si>
  <si>
    <t>LESAll Combined43282</t>
  </si>
  <si>
    <t>LESAll CombinedAug-18</t>
  </si>
  <si>
    <t>LESAll Combined43313</t>
  </si>
  <si>
    <t>LESAll CombinedSep-18</t>
  </si>
  <si>
    <t>LESAll Combined43344</t>
  </si>
  <si>
    <t>LESAll CombinedOct-18</t>
  </si>
  <si>
    <t>LESAll Combined43374</t>
  </si>
  <si>
    <t>LESAll CombinedNov-18</t>
  </si>
  <si>
    <t>LESAll Combined43405</t>
  </si>
  <si>
    <t>LESAll CombinedDec-18</t>
  </si>
  <si>
    <t>LESAll Combined43435</t>
  </si>
  <si>
    <t>LESAll CombinedJan-19</t>
  </si>
  <si>
    <t>LESAll Combined43466</t>
  </si>
  <si>
    <t>LESAll CombinedFeb-19</t>
  </si>
  <si>
    <t>LESAll Combined43497</t>
  </si>
  <si>
    <t>LESAll CombinedMar-19</t>
  </si>
  <si>
    <t>LESAll Combined43525</t>
  </si>
  <si>
    <t>LESAll CombinedApr-19</t>
  </si>
  <si>
    <t>LESAll Combined43556</t>
  </si>
  <si>
    <t>LESAll CombinedMay-19</t>
  </si>
  <si>
    <t>LESAll Combined43586</t>
  </si>
  <si>
    <t>LESAll CombinedJun-19</t>
  </si>
  <si>
    <t>LESAll Combined43617</t>
  </si>
  <si>
    <t>LESAll CombinedJul-19</t>
  </si>
  <si>
    <t>LESAll Combined43647</t>
  </si>
  <si>
    <t>LCSMST FFDec-18</t>
  </si>
  <si>
    <t>LCSMST FF43435</t>
  </si>
  <si>
    <t>LCSMST FFJan-19</t>
  </si>
  <si>
    <t>LCSMST FF43466</t>
  </si>
  <si>
    <t>LCSMST FFFeb-19</t>
  </si>
  <si>
    <t>LCSMST FF43497</t>
  </si>
  <si>
    <t>LCSMST FFMar-19</t>
  </si>
  <si>
    <t>LCSMST FF43525</t>
  </si>
  <si>
    <t>LCSMST FFApr-19</t>
  </si>
  <si>
    <t>LCSMST FF43556</t>
  </si>
  <si>
    <t>LCSMST FFMay-19</t>
  </si>
  <si>
    <t>LCSMST FF43586</t>
  </si>
  <si>
    <t>LCSMST FFJun-19</t>
  </si>
  <si>
    <t>LCSMST FF43617</t>
  </si>
  <si>
    <t>LCSMST FFJul-19</t>
  </si>
  <si>
    <t>LCSMST FF43647</t>
  </si>
  <si>
    <t>LCSAll CombinedDec-18</t>
  </si>
  <si>
    <t>LCSAll Combined43435</t>
  </si>
  <si>
    <t>LCSAll CombinedJan-19</t>
  </si>
  <si>
    <t>LCSAll Combined43466</t>
  </si>
  <si>
    <t>LCSAll CombinedFeb-19</t>
  </si>
  <si>
    <t>LCSAll Combined43497</t>
  </si>
  <si>
    <t>LCSAll CombinedMar-19</t>
  </si>
  <si>
    <t>LCSAll Combined43525</t>
  </si>
  <si>
    <t>LCSAll CombinedApr-19</t>
  </si>
  <si>
    <t>LCSAll Combined43556</t>
  </si>
  <si>
    <t>LCSAll CombinedMay-19</t>
  </si>
  <si>
    <t>LCSAll Combined43586</t>
  </si>
  <si>
    <t>LCSAll CombinedJun-19</t>
  </si>
  <si>
    <t>LCSAll Combined43617</t>
  </si>
  <si>
    <t>LCSAll CombinedJul-19</t>
  </si>
  <si>
    <t>LCSAll Combined43647</t>
  </si>
  <si>
    <t>LAYCTF-CBT FFJun-18</t>
  </si>
  <si>
    <t>LAYCTF-CBT FF43252</t>
  </si>
  <si>
    <t>LAYCTF-CBT FFJul-18</t>
  </si>
  <si>
    <t>LAYCTF-CBT FF43282</t>
  </si>
  <si>
    <t>LAYCTF-CBT FFAug-18</t>
  </si>
  <si>
    <t>LAYCTF-CBT FF43313</t>
  </si>
  <si>
    <t>LAYCTF-CBT FFSep-18</t>
  </si>
  <si>
    <t>LAYCTF-CBT FF43344</t>
  </si>
  <si>
    <t>LAYCTF-CBT FFOct-18</t>
  </si>
  <si>
    <t>LAYCTF-CBT FF43374</t>
  </si>
  <si>
    <t>LAYCTF-CBT FFNov-18</t>
  </si>
  <si>
    <t>LAYCTF-CBT FF43405</t>
  </si>
  <si>
    <t>LAYCTF-CBT FFDec-18</t>
  </si>
  <si>
    <t>LAYCTF-CBT FF43435</t>
  </si>
  <si>
    <t>LAYCTF-CBT FFJan-19</t>
  </si>
  <si>
    <t>LAYCTF-CBT FF43466</t>
  </si>
  <si>
    <t>LAYCTF-CBT FFFeb-19</t>
  </si>
  <si>
    <t>LAYCTF-CBT FF43497</t>
  </si>
  <si>
    <t>LAYCTF-CBT FFMar-19</t>
  </si>
  <si>
    <t>LAYCTF-CBT FF43525</t>
  </si>
  <si>
    <t>LAYCTF-CBT FFApr-19</t>
  </si>
  <si>
    <t>LAYCTF-CBT FF43556</t>
  </si>
  <si>
    <t>LAYCTF-CBT FFMay-19</t>
  </si>
  <si>
    <t>LAYCTF-CBT FF43586</t>
  </si>
  <si>
    <t>LAYCTF-CBT FFJun-19</t>
  </si>
  <si>
    <t>LAYCTF-CBT FF43617</t>
  </si>
  <si>
    <t>LAYCTF-CBT FFJul-19</t>
  </si>
  <si>
    <t>LAYCTF-CBT FF43647</t>
  </si>
  <si>
    <t>LAYCCPP-FV</t>
  </si>
  <si>
    <t>LAYCCPP-FV FFApr-12</t>
  </si>
  <si>
    <t>LAYCCPP-FV FF41000</t>
  </si>
  <si>
    <t>LAYCCPP-FV FFJun-12</t>
  </si>
  <si>
    <t>LAYCCPP-FV FF41030</t>
  </si>
  <si>
    <t>LAYCCPP-FV FF41061</t>
  </si>
  <si>
    <t>LAYCCPP-FV FFJul-12</t>
  </si>
  <si>
    <t>LAYCCPP-FV FF41091</t>
  </si>
  <si>
    <t>LAYCCPP-FV FFAug-12</t>
  </si>
  <si>
    <t>LAYCCPP-FV FF41122</t>
  </si>
  <si>
    <t>LAYCCPP-FV FFSep-12</t>
  </si>
  <si>
    <t>LAYCCPP-FV FF41153</t>
  </si>
  <si>
    <t>LAYCCPP-FV FFOct-12</t>
  </si>
  <si>
    <t>LAYCCPP-FV FF41183</t>
  </si>
  <si>
    <t>LAYCCPP-FV FFNov-12</t>
  </si>
  <si>
    <t>LAYCCPP-FV FF41214</t>
  </si>
  <si>
    <t>LAYCCPP-FV FFDec-12</t>
  </si>
  <si>
    <t>LAYCCPP-FV FF41244</t>
  </si>
  <si>
    <t>LAYCCPP-FV FFJan-13</t>
  </si>
  <si>
    <t>LAYCCPP-FV FF41275</t>
  </si>
  <si>
    <t>LAYCCPP-FV FFFeb-13</t>
  </si>
  <si>
    <t>LAYCCPP-FV FF41306</t>
  </si>
  <si>
    <t>LAYCCPP-FV FFMar-13</t>
  </si>
  <si>
    <t>LAYCCPP-FV FF41334</t>
  </si>
  <si>
    <t>LAYCCPP-FV FFApr-13</t>
  </si>
  <si>
    <t>LAYCCPP-FV FF41365</t>
  </si>
  <si>
    <t>LAYCCPP-FV FFMay-13</t>
  </si>
  <si>
    <t>LAYCCPP-FV FF41395</t>
  </si>
  <si>
    <t>LAYCCPP-FV FFJun-13</t>
  </si>
  <si>
    <t>LAYCCPP-FV FF41426</t>
  </si>
  <si>
    <t>LAYCCPP-FV FFJul-13</t>
  </si>
  <si>
    <t>LAYCCPP-FV FF41456</t>
  </si>
  <si>
    <t>LAYCCPP-FV FFAug-13</t>
  </si>
  <si>
    <t>LAYCCPP-FV FF41487</t>
  </si>
  <si>
    <t>LAYCCPP-FV FFSep-13</t>
  </si>
  <si>
    <t>LAYCCPP-FV FF41518</t>
  </si>
  <si>
    <t>LAYCCPP-FV FFOct-13</t>
  </si>
  <si>
    <t>LAYCCPP-FV FF41548</t>
  </si>
  <si>
    <t>LAYCCPP-FV FFNov-13</t>
  </si>
  <si>
    <t>LAYCCPP-FV FF41579</t>
  </si>
  <si>
    <t>LAYCCPP-FV FFDec-13</t>
  </si>
  <si>
    <t>LAYCCPP-FV FF41609</t>
  </si>
  <si>
    <t>LAYCCPP-FV FFJan-14</t>
  </si>
  <si>
    <t>LAYCCPP-FV FF41640</t>
  </si>
  <si>
    <t>LAYCCPP-FV FFFeb-14</t>
  </si>
  <si>
    <t>LAYCCPP-FV FF41671</t>
  </si>
  <si>
    <t>LAYCCPP-FV FFMar-14</t>
  </si>
  <si>
    <t>LAYCCPP-FV FF41699</t>
  </si>
  <si>
    <t>LAYCCPP-FV FFApr-14</t>
  </si>
  <si>
    <t>LAYCCPP-FV FF41730</t>
  </si>
  <si>
    <t>LAYCCPP-FV FFMay-14</t>
  </si>
  <si>
    <t>LAYCCPP-FV FF41760</t>
  </si>
  <si>
    <t>LAYCCPP-FV FFJun-14</t>
  </si>
  <si>
    <t>LAYCCPP-FV FF41791</t>
  </si>
  <si>
    <t>LAYCCPP-FV FFJul-14</t>
  </si>
  <si>
    <t>LAYCCPP-FV FF41821</t>
  </si>
  <si>
    <t>LAYCCPP-FV FFAug-14</t>
  </si>
  <si>
    <t>LAYCCPP-FV FF41852</t>
  </si>
  <si>
    <t>LAYCCPP-FV FFSep-14</t>
  </si>
  <si>
    <t>LAYCCPP-FV FF41883</t>
  </si>
  <si>
    <t>LAYCCPP-FV FFOct-14</t>
  </si>
  <si>
    <t>LAYCCPP-FV FF41913</t>
  </si>
  <si>
    <t>LAYCCPP-FV FFNov-14</t>
  </si>
  <si>
    <t>LAYCCPP-FV FF41944</t>
  </si>
  <si>
    <t>LAYCCPP-FV FFDec-14</t>
  </si>
  <si>
    <t>LAYCCPP-FV FF41974</t>
  </si>
  <si>
    <t>LAYCAll CombinedApr-12</t>
  </si>
  <si>
    <t>LAYCAll Combined41000</t>
  </si>
  <si>
    <t>LAYCAll CombinedJun-12</t>
  </si>
  <si>
    <t>LAYCAll Combined41030</t>
  </si>
  <si>
    <t>LAYCAll Combined41061</t>
  </si>
  <si>
    <t>LAYCAll CombinedJul-12</t>
  </si>
  <si>
    <t>LAYCAll Combined41091</t>
  </si>
  <si>
    <t>LAYCAll CombinedAug-12</t>
  </si>
  <si>
    <t>LAYCAll Combined41122</t>
  </si>
  <si>
    <t>LAYCAll CombinedSep-12</t>
  </si>
  <si>
    <t>LAYCAll Combined41153</t>
  </si>
  <si>
    <t>LAYCAll CombinedOct-12</t>
  </si>
  <si>
    <t>LAYCAll Combined41183</t>
  </si>
  <si>
    <t>LAYCAll CombinedNov-12</t>
  </si>
  <si>
    <t>LAYCAll Combined41214</t>
  </si>
  <si>
    <t>LAYCAll CombinedDec-12</t>
  </si>
  <si>
    <t>LAYCAll Combined41244</t>
  </si>
  <si>
    <t>LAYCAll CombinedJan-13</t>
  </si>
  <si>
    <t>LAYCAll Combined41275</t>
  </si>
  <si>
    <t>LAYCAll CombinedFeb-13</t>
  </si>
  <si>
    <t>LAYCAll Combined41306</t>
  </si>
  <si>
    <t>LAYCAll CombinedMar-13</t>
  </si>
  <si>
    <t>LAYCAll Combined41334</t>
  </si>
  <si>
    <t>LAYCAll CombinedApr-13</t>
  </si>
  <si>
    <t>LAYCAll Combined41365</t>
  </si>
  <si>
    <t>LAYCAll CombinedMay-13</t>
  </si>
  <si>
    <t>LAYCAll Combined41395</t>
  </si>
  <si>
    <t>LAYCAll CombinedJun-13</t>
  </si>
  <si>
    <t>LAYCAll Combined41426</t>
  </si>
  <si>
    <t>LAYCAll CombinedJul-13</t>
  </si>
  <si>
    <t>LAYCAll Combined41456</t>
  </si>
  <si>
    <t>LAYCAll CombinedAug-13</t>
  </si>
  <si>
    <t>LAYCAll Combined41487</t>
  </si>
  <si>
    <t>LAYCAll CombinedSep-13</t>
  </si>
  <si>
    <t>LAYCAll Combined41518</t>
  </si>
  <si>
    <t>LAYCAll CombinedOct-13</t>
  </si>
  <si>
    <t>LAYCAll Combined41548</t>
  </si>
  <si>
    <t>LAYCAll CombinedNov-13</t>
  </si>
  <si>
    <t>LAYCAll Combined41579</t>
  </si>
  <si>
    <t>LAYCAll CombinedDec-13</t>
  </si>
  <si>
    <t>LAYCAll Combined41609</t>
  </si>
  <si>
    <t>LAYCAll CombinedJan-14</t>
  </si>
  <si>
    <t>LAYCAll Combined41640</t>
  </si>
  <si>
    <t>LAYCAll CombinedFeb-14</t>
  </si>
  <si>
    <t>LAYCAll Combined41671</t>
  </si>
  <si>
    <t>LAYCAll CombinedMar-14</t>
  </si>
  <si>
    <t>LAYCAll Combined41699</t>
  </si>
  <si>
    <t>LAYCAll CombinedApr-14</t>
  </si>
  <si>
    <t>LAYCAll Combined41730</t>
  </si>
  <si>
    <t>LAYCAll CombinedMay-14</t>
  </si>
  <si>
    <t>LAYCAll Combined41760</t>
  </si>
  <si>
    <t>LAYCAll CombinedJun-14</t>
  </si>
  <si>
    <t>LAYCAll Combined41791</t>
  </si>
  <si>
    <t>LAYCAll CombinedJul-14</t>
  </si>
  <si>
    <t>LAYCAll Combined41821</t>
  </si>
  <si>
    <t>LAYCAll CombinedAug-14</t>
  </si>
  <si>
    <t>LAYCAll Combined41852</t>
  </si>
  <si>
    <t>LAYCAll CombinedSep-14</t>
  </si>
  <si>
    <t>LAYCAll Combined41883</t>
  </si>
  <si>
    <t>LAYCAll CombinedOct-14</t>
  </si>
  <si>
    <t>LAYCAll Combined41913</t>
  </si>
  <si>
    <t>LAYCAll CombinedNov-14</t>
  </si>
  <si>
    <t>LAYCAll Combined41944</t>
  </si>
  <si>
    <t>LAYCAll CombinedDec-14</t>
  </si>
  <si>
    <t>LAYCAll Combined41974</t>
  </si>
  <si>
    <t>LAYCAll CombinedJan-15</t>
  </si>
  <si>
    <t>LAYCAll Combined42005</t>
  </si>
  <si>
    <t>LAYCAll CombinedFeb-15</t>
  </si>
  <si>
    <t>LAYCAll Combined42036</t>
  </si>
  <si>
    <t>LAYCAll CombinedMar-15</t>
  </si>
  <si>
    <t>LAYCAll Combined42064</t>
  </si>
  <si>
    <t>LAYCAll CombinedApr-15</t>
  </si>
  <si>
    <t>LAYCAll Combined42095</t>
  </si>
  <si>
    <t>LAYCAll CombinedMay-15</t>
  </si>
  <si>
    <t>LAYCAll Combined42125</t>
  </si>
  <si>
    <t>LAYCAll CombinedJun-15</t>
  </si>
  <si>
    <t>LAYCAll Combined42156</t>
  </si>
  <si>
    <t>LAYCAll CombinedJul-15</t>
  </si>
  <si>
    <t>LAYCAll Combined42186</t>
  </si>
  <si>
    <t>LAYCAll CombinedAug-15</t>
  </si>
  <si>
    <t>LAYCAll Combined42217</t>
  </si>
  <si>
    <t>LAYCAll CombinedSep-15</t>
  </si>
  <si>
    <t>LAYCAll Combined42248</t>
  </si>
  <si>
    <t>LAYCAll CombinedOct-15</t>
  </si>
  <si>
    <t>LAYCAll Combined42278</t>
  </si>
  <si>
    <t>LAYCAll CombinedNov-15</t>
  </si>
  <si>
    <t>LAYCAll Combined42309</t>
  </si>
  <si>
    <t>LAYCAll CombinedDec-15</t>
  </si>
  <si>
    <t>LAYCAll Combined42339</t>
  </si>
  <si>
    <t>LAYCAll CombinedJan-16</t>
  </si>
  <si>
    <t>LAYCAll Combined42370</t>
  </si>
  <si>
    <t>LAYCAll CombinedFeb-16</t>
  </si>
  <si>
    <t>LAYCAll Combined42401</t>
  </si>
  <si>
    <t>LAYCAll CombinedMar-16</t>
  </si>
  <si>
    <t>LAYCAll Combined42430</t>
  </si>
  <si>
    <t>LAYCAll CombinedApr-16</t>
  </si>
  <si>
    <t>LAYCAll Combined42461</t>
  </si>
  <si>
    <t>LAYCAll CombinedMay-16</t>
  </si>
  <si>
    <t>LAYCAll Combined42491</t>
  </si>
  <si>
    <t>LAYCAll CombinedJun-16</t>
  </si>
  <si>
    <t>LAYCAll Combined42522</t>
  </si>
  <si>
    <t>LAYCAll CombinedJul-16</t>
  </si>
  <si>
    <t>LAYCAll Combined42552</t>
  </si>
  <si>
    <t>LAYCAll CombinedAug-16</t>
  </si>
  <si>
    <t>LAYCAll Combined42583</t>
  </si>
  <si>
    <t>LAYCAll CombinedSep-16</t>
  </si>
  <si>
    <t>LAYCAll Combined42614</t>
  </si>
  <si>
    <t>LAYCAll CombinedOct-16</t>
  </si>
  <si>
    <t>LAYCAll Combined42644</t>
  </si>
  <si>
    <t>LAYCAll CombinedNov-16</t>
  </si>
  <si>
    <t>LAYCAll Combined42675</t>
  </si>
  <si>
    <t>LAYCAll CombinedDec-16</t>
  </si>
  <si>
    <t>LAYCAll Combined42714</t>
  </si>
  <si>
    <t>LAYCAll CombinedJan-17</t>
  </si>
  <si>
    <t>LAYCAll Combined42736</t>
  </si>
  <si>
    <t>LAYCAll CombinedFeb-17</t>
  </si>
  <si>
    <t>LAYCAll Combined42767</t>
  </si>
  <si>
    <t>LAYCAll CombinedMar-17</t>
  </si>
  <si>
    <t>LAYCAll Combined42795</t>
  </si>
  <si>
    <t>LAYCAll CombinedApr-17</t>
  </si>
  <si>
    <t>LAYCAll Combined42826</t>
  </si>
  <si>
    <t>LAYCAll CombinedMay-17</t>
  </si>
  <si>
    <t>LAYCAll Combined42856</t>
  </si>
  <si>
    <t>LAYCAll CombinedJun-17</t>
  </si>
  <si>
    <t>LAYCAll Combined42887</t>
  </si>
  <si>
    <t>LAYCAll CombinedJul-17</t>
  </si>
  <si>
    <t>LAYCAll Combined42917</t>
  </si>
  <si>
    <t>LAYCAll CombinedAug-17</t>
  </si>
  <si>
    <t>LAYCAll Combined42948</t>
  </si>
  <si>
    <t>LAYCAll CombinedSep-17</t>
  </si>
  <si>
    <t>LAYCAll Combined42979</t>
  </si>
  <si>
    <t>LAYCAll CombinedOct-17</t>
  </si>
  <si>
    <t>LAYCAll Combined43009</t>
  </si>
  <si>
    <t>LAYCAll CombinedNov-17</t>
  </si>
  <si>
    <t>LAYCAll Combined43040</t>
  </si>
  <si>
    <t>LAYCAll CombinedDec-17</t>
  </si>
  <si>
    <t>LAYCAll Combined43070</t>
  </si>
  <si>
    <t>LAYCAll CombinedJan-18</t>
  </si>
  <si>
    <t>LAYCAll Combined43101</t>
  </si>
  <si>
    <t>LAYCAll CombinedFeb-18</t>
  </si>
  <si>
    <t>LAYCAll Combined43132</t>
  </si>
  <si>
    <t>LAYCAll CombinedMar-18</t>
  </si>
  <si>
    <t>LAYCAll Combined43160</t>
  </si>
  <si>
    <t>LAYCAll CombinedApr-18</t>
  </si>
  <si>
    <t>LAYCAll Combined43191</t>
  </si>
  <si>
    <t>LAYCAll CombinedMay-18</t>
  </si>
  <si>
    <t>LAYCAll Combined43221</t>
  </si>
  <si>
    <t>LAYCAll CombinedJun-18</t>
  </si>
  <si>
    <t>LAYCAll Combined43252</t>
  </si>
  <si>
    <t>LAYCAll CombinedJul-18</t>
  </si>
  <si>
    <t>LAYCAll Combined43282</t>
  </si>
  <si>
    <t>LAYCAll CombinedAug-18</t>
  </si>
  <si>
    <t>LAYCAll Combined43313</t>
  </si>
  <si>
    <t>LAYCAll CombinedSep-18</t>
  </si>
  <si>
    <t>LAYCAll Combined43344</t>
  </si>
  <si>
    <t>LAYCAll CombinedOct-18</t>
  </si>
  <si>
    <t>LAYCAll Combined43374</t>
  </si>
  <si>
    <t>LAYCAll CombinedNov-18</t>
  </si>
  <si>
    <t>LAYCAll Combined43405</t>
  </si>
  <si>
    <t>LAYCAll CombinedDec-18</t>
  </si>
  <si>
    <t>LAYCAll Combined43435</t>
  </si>
  <si>
    <t>LAYCAll CombinedJan-19</t>
  </si>
  <si>
    <t>LAYCAll Combined43466</t>
  </si>
  <si>
    <t>LAYCAll CombinedFeb-19</t>
  </si>
  <si>
    <t>LAYCAll Combined43497</t>
  </si>
  <si>
    <t>LAYCAll CombinedMar-19</t>
  </si>
  <si>
    <t>LAYCAll Combined43525</t>
  </si>
  <si>
    <t>LAYCAll CombinedApr-19</t>
  </si>
  <si>
    <t>LAYCAll Combined43556</t>
  </si>
  <si>
    <t>LAYCAll CombinedMay-19</t>
  </si>
  <si>
    <t>LAYCAll Combined43586</t>
  </si>
  <si>
    <t>LAYCAll CombinedJun-19</t>
  </si>
  <si>
    <t>LAYCAll Combined43617</t>
  </si>
  <si>
    <t>LAYCAll CombinedJul-19</t>
  </si>
  <si>
    <t>LAYCAll Combined43647</t>
  </si>
  <si>
    <t>LAYCA-CRA FFApr-12</t>
  </si>
  <si>
    <t>LAYCA-CRA FF41000</t>
  </si>
  <si>
    <t>LAYCA-CRA FFJun-12</t>
  </si>
  <si>
    <t>LAYCA-CRA FF41030</t>
  </si>
  <si>
    <t>LAYCA-CRA FF41061</t>
  </si>
  <si>
    <t>LAYCA-CRA FFJul-12</t>
  </si>
  <si>
    <t>LAYCA-CRA FF41091</t>
  </si>
  <si>
    <t>LAYCA-CRA FFAug-12</t>
  </si>
  <si>
    <t>LAYCA-CRA FF41122</t>
  </si>
  <si>
    <t>LAYCA-CRA FFSep-12</t>
  </si>
  <si>
    <t>LAYCA-CRA FF41153</t>
  </si>
  <si>
    <t>LAYCA-CRA FFOct-12</t>
  </si>
  <si>
    <t>LAYCA-CRA FF41183</t>
  </si>
  <si>
    <t>LAYCA-CRA FFNov-12</t>
  </si>
  <si>
    <t>LAYCA-CRA FF41214</t>
  </si>
  <si>
    <t>LAYCA-CRA FFDec-12</t>
  </si>
  <si>
    <t>LAYCA-CRA FF41244</t>
  </si>
  <si>
    <t>LAYCA-CRA FFJan-13</t>
  </si>
  <si>
    <t>LAYCA-CRA FF41275</t>
  </si>
  <si>
    <t>LAYCA-CRA FFFeb-13</t>
  </si>
  <si>
    <t>LAYCA-CRA FF41306</t>
  </si>
  <si>
    <t>LAYCA-CRA FFMar-13</t>
  </si>
  <si>
    <t>LAYCA-CRA FF41334</t>
  </si>
  <si>
    <t>LAYCA-CRA FFApr-13</t>
  </si>
  <si>
    <t>LAYCA-CRA FF41365</t>
  </si>
  <si>
    <t>LAYCA-CRA FFMay-13</t>
  </si>
  <si>
    <t>LAYCA-CRA FF41395</t>
  </si>
  <si>
    <t>LAYCA-CRA FFJun-13</t>
  </si>
  <si>
    <t>LAYCA-CRA FF41426</t>
  </si>
  <si>
    <t>LAYCA-CRA FFJul-13</t>
  </si>
  <si>
    <t>LAYCA-CRA FF41456</t>
  </si>
  <si>
    <t>LAYCA-CRA FFAug-13</t>
  </si>
  <si>
    <t>LAYCA-CRA FF41487</t>
  </si>
  <si>
    <t>LAYCA-CRA FFSep-13</t>
  </si>
  <si>
    <t>LAYCA-CRA FF41518</t>
  </si>
  <si>
    <t>LAYCA-CRA FFOct-13</t>
  </si>
  <si>
    <t>LAYCA-CRA FF41548</t>
  </si>
  <si>
    <t>LAYCA-CRA FFNov-13</t>
  </si>
  <si>
    <t>LAYCA-CRA FF41579</t>
  </si>
  <si>
    <t>LAYCA-CRA FFDec-13</t>
  </si>
  <si>
    <t>LAYCA-CRA FF41609</t>
  </si>
  <si>
    <t>LAYCA-CRA FFJan-14</t>
  </si>
  <si>
    <t>LAYCA-CRA FF41640</t>
  </si>
  <si>
    <t>LAYCA-CRA FFFeb-14</t>
  </si>
  <si>
    <t>LAYCA-CRA FF41671</t>
  </si>
  <si>
    <t>LAYCA-CRA FFMar-14</t>
  </si>
  <si>
    <t>LAYCA-CRA FF41699</t>
  </si>
  <si>
    <t>LAYCA-CRA FFApr-14</t>
  </si>
  <si>
    <t>LAYCA-CRA FF41730</t>
  </si>
  <si>
    <t>LAYCA-CRA FFMay-14</t>
  </si>
  <si>
    <t>LAYCA-CRA FF41760</t>
  </si>
  <si>
    <t>LAYCA-CRA FFJun-14</t>
  </si>
  <si>
    <t>LAYCA-CRA FF41791</t>
  </si>
  <si>
    <t>LAYCA-CRA FFJul-14</t>
  </si>
  <si>
    <t>LAYCA-CRA FF41821</t>
  </si>
  <si>
    <t>LAYCA-CRA FFAug-14</t>
  </si>
  <si>
    <t>LAYCA-CRA FF41852</t>
  </si>
  <si>
    <t>LAYCA-CRA FFSep-14</t>
  </si>
  <si>
    <t>LAYCA-CRA FF41883</t>
  </si>
  <si>
    <t>LAYCA-CRA FFOct-14</t>
  </si>
  <si>
    <t>LAYCA-CRA FF41913</t>
  </si>
  <si>
    <t>LAYCA-CRA FFNov-14</t>
  </si>
  <si>
    <t>LAYCA-CRA FF41944</t>
  </si>
  <si>
    <t>LAYCA-CRA FFDec-14</t>
  </si>
  <si>
    <t>LAYCA-CRA FF41974</t>
  </si>
  <si>
    <t>LAYCA-CRA FFJan-15</t>
  </si>
  <si>
    <t>LAYCA-CRA FF42005</t>
  </si>
  <si>
    <t>LAYCA-CRA FFFeb-15</t>
  </si>
  <si>
    <t>LAYCA-CRA FF42036</t>
  </si>
  <si>
    <t>LAYCA-CRA FFMar-15</t>
  </si>
  <si>
    <t>LAYCA-CRA FF42064</t>
  </si>
  <si>
    <t>LAYCA-CRA FFApr-15</t>
  </si>
  <si>
    <t>LAYCA-CRA FF42095</t>
  </si>
  <si>
    <t>LAYCA-CRA FFMay-15</t>
  </si>
  <si>
    <t>LAYCA-CRA FF42125</t>
  </si>
  <si>
    <t>LAYCA-CRA FFJun-15</t>
  </si>
  <si>
    <t>LAYCA-CRA FF42156</t>
  </si>
  <si>
    <t>LAYCA-CRA FFJul-15</t>
  </si>
  <si>
    <t>LAYCA-CRA FF42186</t>
  </si>
  <si>
    <t>LAYCA-CRA FFAug-15</t>
  </si>
  <si>
    <t>LAYCA-CRA FF42217</t>
  </si>
  <si>
    <t>LAYCA-CRA FFSep-15</t>
  </si>
  <si>
    <t>LAYCA-CRA FF42248</t>
  </si>
  <si>
    <t>LAYCA-CRA FFOct-15</t>
  </si>
  <si>
    <t>LAYCA-CRA FF42278</t>
  </si>
  <si>
    <t>LAYCA-CRA FFNov-15</t>
  </si>
  <si>
    <t>LAYCA-CRA FF42309</t>
  </si>
  <si>
    <t>LAYCA-CRA FFDec-15</t>
  </si>
  <si>
    <t>LAYCA-CRA FF42339</t>
  </si>
  <si>
    <t>LAYCA-CRA FFJan-16</t>
  </si>
  <si>
    <t>LAYCA-CRA FF42370</t>
  </si>
  <si>
    <t>LAYCA-CRA FFFeb-16</t>
  </si>
  <si>
    <t>LAYCA-CRA FF42401</t>
  </si>
  <si>
    <t>LAYCA-CRA FFMar-16</t>
  </si>
  <si>
    <t>LAYCA-CRA FF42430</t>
  </si>
  <si>
    <t>LAYCA-CRA FFApr-16</t>
  </si>
  <si>
    <t>LAYCA-CRA FF42461</t>
  </si>
  <si>
    <t>LAYCA-CRA FFMay-16</t>
  </si>
  <si>
    <t>LAYCA-CRA FF42491</t>
  </si>
  <si>
    <t>LAYCA-CRA FFJun-16</t>
  </si>
  <si>
    <t>LAYCA-CRA FF42522</t>
  </si>
  <si>
    <t>LAYCA-CRA FFJul-16</t>
  </si>
  <si>
    <t>LAYCA-CRA FF42552</t>
  </si>
  <si>
    <t>LAYCA-CRA FFAug-16</t>
  </si>
  <si>
    <t>LAYCA-CRA FF42583</t>
  </si>
  <si>
    <t>LAYCA-CRA FFSep-16</t>
  </si>
  <si>
    <t>LAYCA-CRA FF42614</t>
  </si>
  <si>
    <t>LAYCA-CRA FFOct-16</t>
  </si>
  <si>
    <t>LAYCA-CRA FF42644</t>
  </si>
  <si>
    <t>LAYCA-CRA FFNov-16</t>
  </si>
  <si>
    <t>LAYCA-CRA FF42675</t>
  </si>
  <si>
    <t>LAYCA-CRA FFDec-16</t>
  </si>
  <si>
    <t>LAYCA-CRA FF42705</t>
  </si>
  <si>
    <t>LAYCA-CRA FFJan-17</t>
  </si>
  <si>
    <t>LAYCA-CRA FF42736</t>
  </si>
  <si>
    <t>LAYCA-CRA FFFeb-17</t>
  </si>
  <si>
    <t>LAYCA-CRA FF42767</t>
  </si>
  <si>
    <t>LAYCA-CRA FFMar-17</t>
  </si>
  <si>
    <t>LAYCA-CRA FF42795</t>
  </si>
  <si>
    <t>LAYCA-CRA FFApr-17</t>
  </si>
  <si>
    <t>LAYCA-CRA FF42826</t>
  </si>
  <si>
    <t>LAYCA-CRA FFMay-17</t>
  </si>
  <si>
    <t>LAYCA-CRA FF42856</t>
  </si>
  <si>
    <t>LAYCA-CRA FFJun-17</t>
  </si>
  <si>
    <t>LAYCA-CRA FF42887</t>
  </si>
  <si>
    <t>LAYCA-CRA FFJul-17</t>
  </si>
  <si>
    <t>LAYCA-CRA FF42917</t>
  </si>
  <si>
    <t>LAYCA-CRA FFAug-17</t>
  </si>
  <si>
    <t>LAYCA-CRA FF42948</t>
  </si>
  <si>
    <t>LAYCA-CRA FFSep-17</t>
  </si>
  <si>
    <t>LAYCA-CRA FF42979</t>
  </si>
  <si>
    <t>LAYCA-CRA FFOct-17</t>
  </si>
  <si>
    <t>LAYCA-CRA FF43009</t>
  </si>
  <si>
    <t>LAYCA-CRA FFNov-17</t>
  </si>
  <si>
    <t>LAYCA-CRA FF43040</t>
  </si>
  <si>
    <t>LAYCA-CRA FFDec-17</t>
  </si>
  <si>
    <t>LAYCA-CRA FF43070</t>
  </si>
  <si>
    <t>LAYCA-CRA FFJan-18</t>
  </si>
  <si>
    <t>LAYCA-CRA FF43101</t>
  </si>
  <si>
    <t>LAYCA-CRA FFFeb-18</t>
  </si>
  <si>
    <t>LAYCA-CRA FF43132</t>
  </si>
  <si>
    <t>LAYCA-CRA FFMar-18</t>
  </si>
  <si>
    <t>LAYCA-CRA FF43160</t>
  </si>
  <si>
    <t>LAYCA-CRA FFApr-18</t>
  </si>
  <si>
    <t>LAYCA-CRA FF43191</t>
  </si>
  <si>
    <t>LAYCA-CRA FFMay-18</t>
  </si>
  <si>
    <t>LAYCA-CRA FF43221</t>
  </si>
  <si>
    <t>LAYCA-CRA FFJun-18</t>
  </si>
  <si>
    <t>LAYCA-CRA FF43252</t>
  </si>
  <si>
    <t>LAYCA-CRA FFJul-18</t>
  </si>
  <si>
    <t>LAYCA-CRA FF43282</t>
  </si>
  <si>
    <t>LAYCA-CRA FFAug-18</t>
  </si>
  <si>
    <t>LAYCA-CRA FF43313</t>
  </si>
  <si>
    <t>LAYCA-CRA FFSep-18</t>
  </si>
  <si>
    <t>LAYCA-CRA FF43344</t>
  </si>
  <si>
    <t>LAYCA-CRA FFOct-18</t>
  </si>
  <si>
    <t>LAYCA-CRA FF43374</t>
  </si>
  <si>
    <t>LAYCA-CRA FFNov-18</t>
  </si>
  <si>
    <t>LAYCA-CRA FF43405</t>
  </si>
  <si>
    <t>LAYCA-CRA FFDec-18</t>
  </si>
  <si>
    <t>LAYCA-CRA FF43435</t>
  </si>
  <si>
    <t>LAYCA-CRA FFJan-19</t>
  </si>
  <si>
    <t>LAYCA-CRA FF43466</t>
  </si>
  <si>
    <t>LAYCA-CRA FFFeb-19</t>
  </si>
  <si>
    <t>LAYCA-CRA FF43497</t>
  </si>
  <si>
    <t>LAYCA-CRA FFMar-19</t>
  </si>
  <si>
    <t>LAYCA-CRA FF43525</t>
  </si>
  <si>
    <t>LAYCA-CRA FFApr-19</t>
  </si>
  <si>
    <t>LAYCA-CRA FF43556</t>
  </si>
  <si>
    <t>LAYCA-CRA FFMay-19</t>
  </si>
  <si>
    <t>LAYCA-CRA FF43586</t>
  </si>
  <si>
    <t>LAYCA-CRA FFJun-19</t>
  </si>
  <si>
    <t>LAYCA-CRA FF43617</t>
  </si>
  <si>
    <t>LAYCA-CRA FFJul-19</t>
  </si>
  <si>
    <t>LAYCA-CRA FF43647</t>
  </si>
  <si>
    <t>HillcrestTST FFJul-16</t>
  </si>
  <si>
    <t>HillcrestTST FF42552</t>
  </si>
  <si>
    <t>HillcrestTST FFAug-16</t>
  </si>
  <si>
    <t>HillcrestTST FF42583</t>
  </si>
  <si>
    <t>HillcrestTST FFSep-16</t>
  </si>
  <si>
    <t>HillcrestTST FF42614</t>
  </si>
  <si>
    <t>HillcrestTST FFOct-16</t>
  </si>
  <si>
    <t>HillcrestTST FF42644</t>
  </si>
  <si>
    <t>HillcrestTST FFNov-16</t>
  </si>
  <si>
    <t>HillcrestTST FF42675</t>
  </si>
  <si>
    <t>HillcrestTST FFDec-16</t>
  </si>
  <si>
    <t>HillcrestTST FF42705</t>
  </si>
  <si>
    <t>HillcrestTST FFJan-17</t>
  </si>
  <si>
    <t>HillcrestTST FF42736</t>
  </si>
  <si>
    <t>HillcrestTST FFFeb-17</t>
  </si>
  <si>
    <t>HillcrestTST FF42767</t>
  </si>
  <si>
    <t>HillcrestTST FFMar-17</t>
  </si>
  <si>
    <t>HillcrestTST FF42795</t>
  </si>
  <si>
    <t>HillcrestTST FFApr-17</t>
  </si>
  <si>
    <t>HillcrestTST FF42826</t>
  </si>
  <si>
    <t>HillcrestTST FFMay-17</t>
  </si>
  <si>
    <t>HillcrestTST FF42856</t>
  </si>
  <si>
    <t>HillcrestTST FFJun-17</t>
  </si>
  <si>
    <t>HillcrestTST FF42887</t>
  </si>
  <si>
    <t>HillcrestTST FFJul-17</t>
  </si>
  <si>
    <t>HillcrestTST FF42917</t>
  </si>
  <si>
    <t>HillcrestTST FFAug-17</t>
  </si>
  <si>
    <t>HillcrestTST FF42948</t>
  </si>
  <si>
    <t>HillcrestTST FFSep-17</t>
  </si>
  <si>
    <t>HillcrestTST FF42979</t>
  </si>
  <si>
    <t>HillcrestTST FFOct-17</t>
  </si>
  <si>
    <t>HillcrestTST FF43009</t>
  </si>
  <si>
    <t>HillcrestTST FFNov-17</t>
  </si>
  <si>
    <t>HillcrestTST FF43040</t>
  </si>
  <si>
    <t>HillcrestTST FFDec-17</t>
  </si>
  <si>
    <t>HillcrestTST FF43070</t>
  </si>
  <si>
    <t>HillcrestTST FFJan-18</t>
  </si>
  <si>
    <t>HillcrestTST FF43101</t>
  </si>
  <si>
    <t>HillcrestTST FFFeb-18</t>
  </si>
  <si>
    <t>HillcrestTST FF43132</t>
  </si>
  <si>
    <t>HillcrestTST FFMar-18</t>
  </si>
  <si>
    <t>HillcrestTST FF43160</t>
  </si>
  <si>
    <t>HillcrestTST FFApr-18</t>
  </si>
  <si>
    <t>HillcrestTST FF43191</t>
  </si>
  <si>
    <t>HillcrestTST FFMay-18</t>
  </si>
  <si>
    <t>HillcrestTST FF43221</t>
  </si>
  <si>
    <t>HillcrestTST FFJun-18</t>
  </si>
  <si>
    <t>HillcrestTST FF43252</t>
  </si>
  <si>
    <t>HillcrestTST FFJul-18</t>
  </si>
  <si>
    <t>HillcrestTST FF43282</t>
  </si>
  <si>
    <t>HillcrestTST FFAug-18</t>
  </si>
  <si>
    <t>HillcrestTST FF43313</t>
  </si>
  <si>
    <t>HillcrestTST FFSep-18</t>
  </si>
  <si>
    <t>HillcrestTST FF43344</t>
  </si>
  <si>
    <t>HillcrestTST FFOct-18</t>
  </si>
  <si>
    <t>HillcrestTST FF43374</t>
  </si>
  <si>
    <t>HillcrestTST FFNov-18</t>
  </si>
  <si>
    <t>HillcrestTST FF43405</t>
  </si>
  <si>
    <t>HillcrestTST FFDec-18</t>
  </si>
  <si>
    <t>HillcrestTST FF43435</t>
  </si>
  <si>
    <t>HillcrestTST FFJan-19</t>
  </si>
  <si>
    <t>HillcrestTST FF43466</t>
  </si>
  <si>
    <t>HillcrestTST FFFeb-19</t>
  </si>
  <si>
    <t>HillcrestTST FF43497</t>
  </si>
  <si>
    <t>HillcrestTST FFMar-19</t>
  </si>
  <si>
    <t>HillcrestTST FF43525</t>
  </si>
  <si>
    <t>HillcrestTST FFApr-19</t>
  </si>
  <si>
    <t>HillcrestTST FF43556</t>
  </si>
  <si>
    <t>HillcrestTST FFMay-19</t>
  </si>
  <si>
    <t>HillcrestTST FF43586</t>
  </si>
  <si>
    <t>HillcrestTST FFJun-19</t>
  </si>
  <si>
    <t>HillcrestTST FF43617</t>
  </si>
  <si>
    <t>HillcrestTST FFJul-19</t>
  </si>
  <si>
    <t>HillcrestTST FF43647</t>
  </si>
  <si>
    <t>HillcrestTF-CBT FFApr-12</t>
  </si>
  <si>
    <t>HillcrestTF-CBT FF41000</t>
  </si>
  <si>
    <t>HillcrestTF-CBT FFJun-12</t>
  </si>
  <si>
    <t>HillcrestTF-CBT FF41030</t>
  </si>
  <si>
    <t>HillcrestTF-CBT FF41061</t>
  </si>
  <si>
    <t>HillcrestTF-CBT FFJul-12</t>
  </si>
  <si>
    <t>HillcrestTF-CBT FF41091</t>
  </si>
  <si>
    <t>HillcrestTF-CBT FFAug-12</t>
  </si>
  <si>
    <t>HillcrestTF-CBT FF41122</t>
  </si>
  <si>
    <t>HillcrestTF-CBT FFSep-12</t>
  </si>
  <si>
    <t>HillcrestTF-CBT FF41153</t>
  </si>
  <si>
    <t>HillcrestTF-CBT FFOct-12</t>
  </si>
  <si>
    <t>HillcrestTF-CBT FF41183</t>
  </si>
  <si>
    <t>HillcrestTF-CBT FFNov-12</t>
  </si>
  <si>
    <t>HillcrestTF-CBT FF41214</t>
  </si>
  <si>
    <t>HillcrestTF-CBT FFDec-12</t>
  </si>
  <si>
    <t>HillcrestTF-CBT FF41244</t>
  </si>
  <si>
    <t>HillcrestTF-CBT FFJan-13</t>
  </si>
  <si>
    <t>HillcrestTF-CBT FF41275</t>
  </si>
  <si>
    <t>HillcrestTF-CBT FFFeb-13</t>
  </si>
  <si>
    <t>HillcrestTF-CBT FF41306</t>
  </si>
  <si>
    <t>HillcrestTF-CBT FFMar-13</t>
  </si>
  <si>
    <t>HillcrestTF-CBT FF41334</t>
  </si>
  <si>
    <t>HillcrestTF-CBT FFApr-13</t>
  </si>
  <si>
    <t>HillcrestTF-CBT FF41365</t>
  </si>
  <si>
    <t>HillcrestTF-CBT FFMay-13</t>
  </si>
  <si>
    <t>HillcrestTF-CBT FF41395</t>
  </si>
  <si>
    <t>HillcrestTF-CBT FFJun-13</t>
  </si>
  <si>
    <t>HillcrestTF-CBT FF41426</t>
  </si>
  <si>
    <t>HillcrestTF-CBT FFJul-13</t>
  </si>
  <si>
    <t>HillcrestTF-CBT FF41456</t>
  </si>
  <si>
    <t>HillcrestTF-CBT FFAug-13</t>
  </si>
  <si>
    <t>HillcrestTF-CBT FF41487</t>
  </si>
  <si>
    <t>HillcrestTF-CBT FFSep-13</t>
  </si>
  <si>
    <t>HillcrestTF-CBT FF41518</t>
  </si>
  <si>
    <t>HillcrestTF-CBT FFOct-13</t>
  </si>
  <si>
    <t>HillcrestTF-CBT FF41548</t>
  </si>
  <si>
    <t>HillcrestTF-CBT FFNov-13</t>
  </si>
  <si>
    <t>HillcrestTF-CBT FF41579</t>
  </si>
  <si>
    <t>HillcrestTF-CBT FFDec-13</t>
  </si>
  <si>
    <t>HillcrestTF-CBT FF41609</t>
  </si>
  <si>
    <t>HillcrestTF-CBT FFJan-14</t>
  </si>
  <si>
    <t>HillcrestTF-CBT FF41640</t>
  </si>
  <si>
    <t>HillcrestTF-CBT FFFeb-14</t>
  </si>
  <si>
    <t>HillcrestTF-CBT FF41671</t>
  </si>
  <si>
    <t>HillcrestTF-CBT FFMar-14</t>
  </si>
  <si>
    <t>HillcrestTF-CBT FF41699</t>
  </si>
  <si>
    <t>HillcrestTF-CBT FFApr-14</t>
  </si>
  <si>
    <t>HillcrestTF-CBT FF41730</t>
  </si>
  <si>
    <t>HillcrestTF-CBT FFMay-14</t>
  </si>
  <si>
    <t>HillcrestTF-CBT FF41760</t>
  </si>
  <si>
    <t>HillcrestTF-CBT FFJun-14</t>
  </si>
  <si>
    <t>HillcrestTF-CBT FF41791</t>
  </si>
  <si>
    <t>HillcrestTF-CBT FFJul-14</t>
  </si>
  <si>
    <t>HillcrestTF-CBT FF41821</t>
  </si>
  <si>
    <t>HillcrestTF-CBT FFAug-14</t>
  </si>
  <si>
    <t>HillcrestTF-CBT FF41852</t>
  </si>
  <si>
    <t>HillcrestTF-CBT FFSep-14</t>
  </si>
  <si>
    <t>HillcrestTF-CBT FF41883</t>
  </si>
  <si>
    <t>HillcrestTF-CBT FFOct-14</t>
  </si>
  <si>
    <t>HillcrestTF-CBT FF41913</t>
  </si>
  <si>
    <t>HillcrestTF-CBT FFNov-14</t>
  </si>
  <si>
    <t>HillcrestTF-CBT FF41944</t>
  </si>
  <si>
    <t>HillcrestTF-CBT FFDec-14</t>
  </si>
  <si>
    <t>HillcrestTF-CBT FF41974</t>
  </si>
  <si>
    <t>HillcrestTF-CBT FFJan-15</t>
  </si>
  <si>
    <t>HillcrestTF-CBT FF42005</t>
  </si>
  <si>
    <t>HillcrestTF-CBT FFFeb-15</t>
  </si>
  <si>
    <t>HillcrestTF-CBT FF42036</t>
  </si>
  <si>
    <t>HillcrestTF-CBT FFMar-15</t>
  </si>
  <si>
    <t>HillcrestTF-CBT FF42064</t>
  </si>
  <si>
    <t>HillcrestTF-CBT FFApr-15</t>
  </si>
  <si>
    <t>HillcrestTF-CBT FF42095</t>
  </si>
  <si>
    <t>HillcrestTF-CBT FFMay-15</t>
  </si>
  <si>
    <t>HillcrestTF-CBT FF42125</t>
  </si>
  <si>
    <t>HillcrestTF-CBT FFJun-15</t>
  </si>
  <si>
    <t>HillcrestTF-CBT FF42156</t>
  </si>
  <si>
    <t>HillcrestTF-CBT FFJul-15</t>
  </si>
  <si>
    <t>HillcrestTF-CBT FF42186</t>
  </si>
  <si>
    <t>HillcrestTF-CBT FFAug-15</t>
  </si>
  <si>
    <t>HillcrestTF-CBT FF42217</t>
  </si>
  <si>
    <t>HillcrestTF-CBT FFSep-15</t>
  </si>
  <si>
    <t>HillcrestTF-CBT FF42248</t>
  </si>
  <si>
    <t>HillcrestTF-CBT FFOct-15</t>
  </si>
  <si>
    <t>HillcrestTF-CBT FF42278</t>
  </si>
  <si>
    <t>HillcrestTF-CBT FFNov-15</t>
  </si>
  <si>
    <t>HillcrestTF-CBT FF42309</t>
  </si>
  <si>
    <t>HillcrestTF-CBT FFDec-15</t>
  </si>
  <si>
    <t>HillcrestTF-CBT FF42339</t>
  </si>
  <si>
    <t>HillcrestTF-CBT FFJan-16</t>
  </si>
  <si>
    <t>HillcrestTF-CBT FF42370</t>
  </si>
  <si>
    <t>HillcrestTF-CBT FFFeb-16</t>
  </si>
  <si>
    <t>HillcrestTF-CBT FF42401</t>
  </si>
  <si>
    <t>HillcrestTF-CBT FFMar-16</t>
  </si>
  <si>
    <t>HillcrestTF-CBT FF42430</t>
  </si>
  <si>
    <t>HillcrestTF-CBT FFApr-16</t>
  </si>
  <si>
    <t>HillcrestTF-CBT FF42461</t>
  </si>
  <si>
    <t>HillcrestTF-CBT FFMay-16</t>
  </si>
  <si>
    <t>HillcrestTF-CBT FF42491</t>
  </si>
  <si>
    <t>HillcrestTF-CBT FFJun-16</t>
  </si>
  <si>
    <t>HillcrestTF-CBT FF42522</t>
  </si>
  <si>
    <t>HillcrestTF-CBT FFJul-16</t>
  </si>
  <si>
    <t>HillcrestTF-CBT FF42552</t>
  </si>
  <si>
    <t>HillcrestTF-CBT FFAug-16</t>
  </si>
  <si>
    <t>HillcrestTF-CBT FF42583</t>
  </si>
  <si>
    <t>HillcrestTF-CBT FFSep-16</t>
  </si>
  <si>
    <t>HillcrestTF-CBT FF42614</t>
  </si>
  <si>
    <t>HillcrestTF-CBT FFOct-16</t>
  </si>
  <si>
    <t>HillcrestTF-CBT FF42644</t>
  </si>
  <si>
    <t>HillcrestTF-CBT FFNov-16</t>
  </si>
  <si>
    <t>HillcrestTF-CBT FF42675</t>
  </si>
  <si>
    <t>HillcrestTF-CBT FFDec-16</t>
  </si>
  <si>
    <t>HillcrestTF-CBT FF42705</t>
  </si>
  <si>
    <t>HillcrestTF-CBT FFJan-17</t>
  </si>
  <si>
    <t>HillcrestTF-CBT FF42736</t>
  </si>
  <si>
    <t>HillcrestTF-CBT FFFeb-17</t>
  </si>
  <si>
    <t>HillcrestTF-CBT FF42767</t>
  </si>
  <si>
    <t>HillcrestTF-CBT FFMar-17</t>
  </si>
  <si>
    <t>HillcrestTF-CBT FF42795</t>
  </si>
  <si>
    <t>HillcrestTF-CBT FFApr-17</t>
  </si>
  <si>
    <t>HillcrestTF-CBT FF42826</t>
  </si>
  <si>
    <t>HillcrestTF-CBT FFMay-17</t>
  </si>
  <si>
    <t>HillcrestTF-CBT FF42856</t>
  </si>
  <si>
    <t>HillcrestTF-CBT FFJun-17</t>
  </si>
  <si>
    <t>HillcrestTF-CBT FF42887</t>
  </si>
  <si>
    <t>HillcrestTF-CBT FFJul-17</t>
  </si>
  <si>
    <t>HillcrestTF-CBT FF42917</t>
  </si>
  <si>
    <t>HillcrestTF-CBT FFAug-17</t>
  </si>
  <si>
    <t>HillcrestTF-CBT FF42948</t>
  </si>
  <si>
    <t>HillcrestTF-CBT FFSep-17</t>
  </si>
  <si>
    <t>HillcrestTF-CBT FF42979</t>
  </si>
  <si>
    <t>HillcrestTF-CBT FFOct-17</t>
  </si>
  <si>
    <t>HillcrestTF-CBT FF43009</t>
  </si>
  <si>
    <t>HillcrestTF-CBT FFNov-17</t>
  </si>
  <si>
    <t>HillcrestTF-CBT FF43040</t>
  </si>
  <si>
    <t>HillcrestTF-CBT FFDec-17</t>
  </si>
  <si>
    <t>HillcrestTF-CBT FF43070</t>
  </si>
  <si>
    <t>HillcrestTF-CBT FFJan-18</t>
  </si>
  <si>
    <t>HillcrestTF-CBT FF43101</t>
  </si>
  <si>
    <t>HillcrestTF-CBT FFFeb-18</t>
  </si>
  <si>
    <t>HillcrestTF-CBT FF43132</t>
  </si>
  <si>
    <t>HillcrestTF-CBT FFMar-18</t>
  </si>
  <si>
    <t>HillcrestTF-CBT FF43160</t>
  </si>
  <si>
    <t>HillcrestTF-CBT FFApr-18</t>
  </si>
  <si>
    <t>HillcrestTF-CBT FF43191</t>
  </si>
  <si>
    <t>HillcrestTF-CBT FFMay-18</t>
  </si>
  <si>
    <t>HillcrestTF-CBT FF43221</t>
  </si>
  <si>
    <t>HillcrestTF-CBT FFJun-18</t>
  </si>
  <si>
    <t>HillcrestTF-CBT FF43252</t>
  </si>
  <si>
    <t>HillcrestTF-CBT FFJul-18</t>
  </si>
  <si>
    <t>HillcrestTF-CBT FF43282</t>
  </si>
  <si>
    <t>HillcrestTF-CBT FFAug-18</t>
  </si>
  <si>
    <t>HillcrestTF-CBT FF43313</t>
  </si>
  <si>
    <t>HillcrestTF-CBT FFSep-18</t>
  </si>
  <si>
    <t>HillcrestTF-CBT FF43344</t>
  </si>
  <si>
    <t>HillcrestTF-CBT FFOct-18</t>
  </si>
  <si>
    <t>HillcrestTF-CBT FF43374</t>
  </si>
  <si>
    <t>HillcrestTF-CBT FFNov-18</t>
  </si>
  <si>
    <t>HillcrestTF-CBT FF43405</t>
  </si>
  <si>
    <t>HillcrestTF-CBT FFDec-18</t>
  </si>
  <si>
    <t>HillcrestTF-CBT FF43435</t>
  </si>
  <si>
    <t>HillcrestTF-CBT FFJan-19</t>
  </si>
  <si>
    <t>HillcrestTF-CBT FF43466</t>
  </si>
  <si>
    <t>HillcrestTF-CBT FFFeb-19</t>
  </si>
  <si>
    <t>HillcrestTF-CBT FF43497</t>
  </si>
  <si>
    <t>HillcrestTF-CBT FFMar-19</t>
  </si>
  <si>
    <t>HillcrestTF-CBT FF43525</t>
  </si>
  <si>
    <t>HillcrestTF-CBT FFApr-19</t>
  </si>
  <si>
    <t>HillcrestTF-CBT FF43556</t>
  </si>
  <si>
    <t>HillcrestTF-CBT FFMay-19</t>
  </si>
  <si>
    <t>HillcrestTF-CBT FF43586</t>
  </si>
  <si>
    <t>HillcrestTF-CBT FFJun-19</t>
  </si>
  <si>
    <t>HillcrestTF-CBT FF43617</t>
  </si>
  <si>
    <t>HillcrestTF-CBT FFJul-19</t>
  </si>
  <si>
    <t>HillcrestTF-CBT FF43647</t>
  </si>
  <si>
    <t>HillcrestFFT FFApr-12</t>
  </si>
  <si>
    <t>HillcrestFFT FF41000</t>
  </si>
  <si>
    <t>HillcrestFFT FFJun-12</t>
  </si>
  <si>
    <t>HillcrestFFT FF41030</t>
  </si>
  <si>
    <t>HillcrestFFT FF41061</t>
  </si>
  <si>
    <t>HillcrestFFT FFJul-12</t>
  </si>
  <si>
    <t>HillcrestFFT FF41091</t>
  </si>
  <si>
    <t>HillcrestFFT FFAug-12</t>
  </si>
  <si>
    <t>HillcrestFFT FF41122</t>
  </si>
  <si>
    <t>HillcrestFFT FFSep-12</t>
  </si>
  <si>
    <t>HillcrestFFT FF41153</t>
  </si>
  <si>
    <t>HillcrestFFT FFOct-12</t>
  </si>
  <si>
    <t>HillcrestFFT FF41183</t>
  </si>
  <si>
    <t>HillcrestFFT FFNov-12</t>
  </si>
  <si>
    <t>HillcrestFFT FF41214</t>
  </si>
  <si>
    <t>HillcrestFFT FFDec-12</t>
  </si>
  <si>
    <t>HillcrestFFT FF41244</t>
  </si>
  <si>
    <t>HillcrestFFT FFJan-13</t>
  </si>
  <si>
    <t>HillcrestFFT FF41275</t>
  </si>
  <si>
    <t>HillcrestFFT FFFeb-13</t>
  </si>
  <si>
    <t>HillcrestFFT FF41306</t>
  </si>
  <si>
    <t>HillcrestFFT FFMar-13</t>
  </si>
  <si>
    <t>HillcrestFFT FF41334</t>
  </si>
  <si>
    <t>HillcrestFFT FFApr-13</t>
  </si>
  <si>
    <t>HillcrestFFT FF41365</t>
  </si>
  <si>
    <t>HillcrestFFT FFMay-13</t>
  </si>
  <si>
    <t>HillcrestFFT FF41395</t>
  </si>
  <si>
    <t>HillcrestFFT FFJun-13</t>
  </si>
  <si>
    <t>HillcrestFFT FF41426</t>
  </si>
  <si>
    <t>HillcrestFFT FFJul-13</t>
  </si>
  <si>
    <t>HillcrestFFT FF41456</t>
  </si>
  <si>
    <t>HillcrestFFT FFAug-13</t>
  </si>
  <si>
    <t>HillcrestFFT FF41487</t>
  </si>
  <si>
    <t>HillcrestFFT FFSep-13</t>
  </si>
  <si>
    <t>HillcrestFFT FF41518</t>
  </si>
  <si>
    <t>HillcrestFFT FFOct-13</t>
  </si>
  <si>
    <t>HillcrestFFT FF41548</t>
  </si>
  <si>
    <t>HillcrestFFT FFNov-13</t>
  </si>
  <si>
    <t>HillcrestFFT FF41579</t>
  </si>
  <si>
    <t>HillcrestFFT FFDec-13</t>
  </si>
  <si>
    <t>HillcrestFFT FF41609</t>
  </si>
  <si>
    <t>HillcrestFFT FFJan-14</t>
  </si>
  <si>
    <t>HillcrestFFT FF41640</t>
  </si>
  <si>
    <t>HillcrestFFT FFFeb-14</t>
  </si>
  <si>
    <t>HillcrestFFT FF41671</t>
  </si>
  <si>
    <t>HillcrestFFT FFMar-14</t>
  </si>
  <si>
    <t>HillcrestFFT FF41699</t>
  </si>
  <si>
    <t>HillcrestFFT FFApr-14</t>
  </si>
  <si>
    <t>HillcrestFFT FF41730</t>
  </si>
  <si>
    <t>HillcrestFFT FFMay-14</t>
  </si>
  <si>
    <t>HillcrestFFT FF41760</t>
  </si>
  <si>
    <t>HillcrestFFT FFJun-14</t>
  </si>
  <si>
    <t>HillcrestFFT FF41791</t>
  </si>
  <si>
    <t>HillcrestFFT FFJul-14</t>
  </si>
  <si>
    <t>HillcrestFFT FF41821</t>
  </si>
  <si>
    <t>HillcrestFFT FFAug-14</t>
  </si>
  <si>
    <t>HillcrestFFT FF41852</t>
  </si>
  <si>
    <t>HillcrestFFT FFSep-14</t>
  </si>
  <si>
    <t>HillcrestFFT FF41883</t>
  </si>
  <si>
    <t>HillcrestFFT FFOct-14</t>
  </si>
  <si>
    <t>HillcrestFFT FF41913</t>
  </si>
  <si>
    <t>HillcrestFFT FFNov-14</t>
  </si>
  <si>
    <t>HillcrestFFT FF41944</t>
  </si>
  <si>
    <t>HillcrestFFT FFDec-14</t>
  </si>
  <si>
    <t>HillcrestFFT FF41974</t>
  </si>
  <si>
    <t>HillcrestFFT FFJan-15</t>
  </si>
  <si>
    <t>HillcrestFFT FF42005</t>
  </si>
  <si>
    <t>HillcrestFFT FFFeb-15</t>
  </si>
  <si>
    <t>HillcrestFFT FF42036</t>
  </si>
  <si>
    <t>HillcrestFFT FFMar-15</t>
  </si>
  <si>
    <t>HillcrestFFT FF42064</t>
  </si>
  <si>
    <t>HillcrestFFT FFApr-15</t>
  </si>
  <si>
    <t>HillcrestFFT FF42095</t>
  </si>
  <si>
    <t>HillcrestFFT FFMay-15</t>
  </si>
  <si>
    <t>HillcrestFFT FF42125</t>
  </si>
  <si>
    <t>HillcrestFFT FFJun-15</t>
  </si>
  <si>
    <t>HillcrestFFT FF42156</t>
  </si>
  <si>
    <t>HillcrestFFT FFJul-15</t>
  </si>
  <si>
    <t>HillcrestFFT FF42186</t>
  </si>
  <si>
    <t>HillcrestFFT FFAug-15</t>
  </si>
  <si>
    <t>HillcrestFFT FF42217</t>
  </si>
  <si>
    <t>HillcrestFFT FFSep-15</t>
  </si>
  <si>
    <t>HillcrestFFT FF42248</t>
  </si>
  <si>
    <t>HillcrestFFT FFOct-15</t>
  </si>
  <si>
    <t>HillcrestFFT FF42278</t>
  </si>
  <si>
    <t>HillcrestFFT FFNov-15</t>
  </si>
  <si>
    <t>HillcrestFFT FF42309</t>
  </si>
  <si>
    <t>HillcrestFFT FFDec-15</t>
  </si>
  <si>
    <t>HillcrestFFT FF42339</t>
  </si>
  <si>
    <t>HillcrestFFT FFJan-16</t>
  </si>
  <si>
    <t>HillcrestFFT FF42370</t>
  </si>
  <si>
    <t>HillcrestFFT FFFeb-16</t>
  </si>
  <si>
    <t>HillcrestFFT FF42401</t>
  </si>
  <si>
    <t>HillcrestFFT FFMar-16</t>
  </si>
  <si>
    <t>HillcrestFFT FF42430</t>
  </si>
  <si>
    <t>HillcrestFFT FFApr-16</t>
  </si>
  <si>
    <t>HillcrestFFT FF42461</t>
  </si>
  <si>
    <t>HillcrestFFT FFMay-16</t>
  </si>
  <si>
    <t>HillcrestFFT FF42491</t>
  </si>
  <si>
    <t>HillcrestFFT FFJun-16</t>
  </si>
  <si>
    <t>HillcrestFFT FF42522</t>
  </si>
  <si>
    <t>HillcrestFFT FFJul-16</t>
  </si>
  <si>
    <t>HillcrestFFT FF42552</t>
  </si>
  <si>
    <t>HillcrestFFT FFAug-16</t>
  </si>
  <si>
    <t>HillcrestFFT FF42583</t>
  </si>
  <si>
    <t>HillcrestFFT FFSep-16</t>
  </si>
  <si>
    <t>HillcrestFFT FF42614</t>
  </si>
  <si>
    <t>HillcrestFFT FFOct-16</t>
  </si>
  <si>
    <t>HillcrestFFT FF42644</t>
  </si>
  <si>
    <t>HillcrestFFT FFNov-16</t>
  </si>
  <si>
    <t>HillcrestFFT FF42675</t>
  </si>
  <si>
    <t>HillcrestFFT FFDec-16</t>
  </si>
  <si>
    <t>HillcrestFFT FF42705</t>
  </si>
  <si>
    <t>HillcrestFFT FFJan-17</t>
  </si>
  <si>
    <t>HillcrestFFT FF42736</t>
  </si>
  <si>
    <t>HillcrestFFT FFFeb-17</t>
  </si>
  <si>
    <t>HillcrestFFT FF42767</t>
  </si>
  <si>
    <t>HillcrestFFT FFMar-17</t>
  </si>
  <si>
    <t>HillcrestFFT FF42795</t>
  </si>
  <si>
    <t>HillcrestFFT FFApr-17</t>
  </si>
  <si>
    <t>HillcrestFFT FF42826</t>
  </si>
  <si>
    <t>HillcrestFFT FFMay-17</t>
  </si>
  <si>
    <t>HillcrestFFT FF42856</t>
  </si>
  <si>
    <t>HillcrestFFT FFJun-17</t>
  </si>
  <si>
    <t>HillcrestFFT FF42887</t>
  </si>
  <si>
    <t>HillcrestFFT FFJul-17</t>
  </si>
  <si>
    <t>HillcrestFFT FF42917</t>
  </si>
  <si>
    <t>HillcrestFFT FFAug-17</t>
  </si>
  <si>
    <t>HillcrestFFT FF42948</t>
  </si>
  <si>
    <t>HillcrestFFT FFSep-17</t>
  </si>
  <si>
    <t>HillcrestFFT FF42979</t>
  </si>
  <si>
    <t>HillcrestFFT FFOct-17</t>
  </si>
  <si>
    <t>HillcrestFFT FF43009</t>
  </si>
  <si>
    <t>HillcrestFFT FFNov-17</t>
  </si>
  <si>
    <t>HillcrestFFT FF43040</t>
  </si>
  <si>
    <t>HillcrestFFT FFDec-17</t>
  </si>
  <si>
    <t>HillcrestFFT FF43070</t>
  </si>
  <si>
    <t>HillcrestFFT FFJan-18</t>
  </si>
  <si>
    <t>HillcrestFFT FF43101</t>
  </si>
  <si>
    <t>HillcrestFFT FFFeb-18</t>
  </si>
  <si>
    <t>HillcrestFFT FF43132</t>
  </si>
  <si>
    <t>HillcrestFFT FFMar-18</t>
  </si>
  <si>
    <t>HillcrestFFT FF43160</t>
  </si>
  <si>
    <t>HillcrestFFT FFApr-18</t>
  </si>
  <si>
    <t>HillcrestFFT FF43191</t>
  </si>
  <si>
    <t>HillcrestFFT FFMay-18</t>
  </si>
  <si>
    <t>HillcrestFFT FF43221</t>
  </si>
  <si>
    <t>HillcrestFFT FFJun-18</t>
  </si>
  <si>
    <t>HillcrestFFT FF43252</t>
  </si>
  <si>
    <t>HillcrestFFT FFJul-18</t>
  </si>
  <si>
    <t>HillcrestFFT FF43282</t>
  </si>
  <si>
    <t>HillcrestFFT FFAug-18</t>
  </si>
  <si>
    <t>HillcrestFFT FF43313</t>
  </si>
  <si>
    <t>HillcrestFFT FFSep-18</t>
  </si>
  <si>
    <t>HillcrestFFT FF43344</t>
  </si>
  <si>
    <t>HillcrestFFT FFOct-18</t>
  </si>
  <si>
    <t>HillcrestFFT FF43374</t>
  </si>
  <si>
    <t>HillcrestFFT FFNov-18</t>
  </si>
  <si>
    <t>HillcrestFFT FF43405</t>
  </si>
  <si>
    <t>HillcrestFFT FFDec-18</t>
  </si>
  <si>
    <t>HillcrestFFT FF43435</t>
  </si>
  <si>
    <t>HillcrestFFT FFJan-19</t>
  </si>
  <si>
    <t>HillcrestFFT FF43466</t>
  </si>
  <si>
    <t>HillcrestFFT FFFeb-19</t>
  </si>
  <si>
    <t>HillcrestFFT FF43497</t>
  </si>
  <si>
    <t>HillcrestFFT FFMar-19</t>
  </si>
  <si>
    <t>HillcrestFFT FF43525</t>
  </si>
  <si>
    <t>HillcrestFFT FFApr-19</t>
  </si>
  <si>
    <t>HillcrestFFT FF43556</t>
  </si>
  <si>
    <t>HillcrestFFT FFMay-19</t>
  </si>
  <si>
    <t>HillcrestFFT FF43586</t>
  </si>
  <si>
    <t>HillcrestFFT FFJun-19</t>
  </si>
  <si>
    <t>HillcrestFFT FF43617</t>
  </si>
  <si>
    <t>HillcrestFFT FFJul-19</t>
  </si>
  <si>
    <t>HillcrestFFT FF43647</t>
  </si>
  <si>
    <t>HillcrestCPP-FV FFApr-12</t>
  </si>
  <si>
    <t>HillcrestCPP-FV FF41000</t>
  </si>
  <si>
    <t>HillcrestCPP-FV FFJun-12</t>
  </si>
  <si>
    <t>HillcrestCPP-FV FF41030</t>
  </si>
  <si>
    <t>HillcrestCPP-FV FF41061</t>
  </si>
  <si>
    <t>HillcrestCPP-FV FFJul-12</t>
  </si>
  <si>
    <t>HillcrestCPP-FV FF41091</t>
  </si>
  <si>
    <t>HillcrestCPP-FV FFAug-12</t>
  </si>
  <si>
    <t>HillcrestCPP-FV FF41122</t>
  </si>
  <si>
    <t>HillcrestCPP-FV FFSep-12</t>
  </si>
  <si>
    <t>HillcrestCPP-FV FF41153</t>
  </si>
  <si>
    <t>HillcrestCPP-FV FFOct-12</t>
  </si>
  <si>
    <t>HillcrestCPP-FV FF41183</t>
  </si>
  <si>
    <t>HillcrestCPP-FV FFNov-12</t>
  </si>
  <si>
    <t>HillcrestCPP-FV FF41214</t>
  </si>
  <si>
    <t>HillcrestCPP-FV FFDec-12</t>
  </si>
  <si>
    <t>HillcrestCPP-FV FF41244</t>
  </si>
  <si>
    <t>HillcrestCPP-FV FFJan-13</t>
  </si>
  <si>
    <t>HillcrestCPP-FV FF41275</t>
  </si>
  <si>
    <t>HillcrestCPP-FV FFFeb-13</t>
  </si>
  <si>
    <t>HillcrestCPP-FV FF41306</t>
  </si>
  <si>
    <t>HillcrestCPP-FV FFMar-13</t>
  </si>
  <si>
    <t>HillcrestCPP-FV FF41334</t>
  </si>
  <si>
    <t>HillcrestCPP-FV FFApr-13</t>
  </si>
  <si>
    <t>HillcrestCPP-FV FF41365</t>
  </si>
  <si>
    <t>HillcrestCPP-FV FFMay-13</t>
  </si>
  <si>
    <t>HillcrestCPP-FV FF41395</t>
  </si>
  <si>
    <t>HillcrestCPP-FV FFJun-13</t>
  </si>
  <si>
    <t>HillcrestCPP-FV FF41426</t>
  </si>
  <si>
    <t>HillcrestCPP-FV FFJul-13</t>
  </si>
  <si>
    <t>HillcrestCPP-FV FF41456</t>
  </si>
  <si>
    <t>HillcrestCPP-FV FFAug-13</t>
  </si>
  <si>
    <t>HillcrestCPP-FV FF41487</t>
  </si>
  <si>
    <t>HillcrestCPP-FV FFSep-13</t>
  </si>
  <si>
    <t>HillcrestCPP-FV FF41518</t>
  </si>
  <si>
    <t>HillcrestCPP-FV FFOct-13</t>
  </si>
  <si>
    <t>HillcrestCPP-FV FF41548</t>
  </si>
  <si>
    <t>HillcrestCPP-FV FFNov-13</t>
  </si>
  <si>
    <t>HillcrestCPP-FV FF41579</t>
  </si>
  <si>
    <t>HillcrestCPP-FV FFDec-13</t>
  </si>
  <si>
    <t>HillcrestCPP-FV FF41609</t>
  </si>
  <si>
    <t>HillcrestCPP-FV FFJan-14</t>
  </si>
  <si>
    <t>HillcrestCPP-FV FF41640</t>
  </si>
  <si>
    <t>HillcrestCPP-FV FFFeb-14</t>
  </si>
  <si>
    <t>HillcrestCPP-FV FF41671</t>
  </si>
  <si>
    <t>HillcrestCPP-FV FFMar-14</t>
  </si>
  <si>
    <t>HillcrestCPP-FV FF41699</t>
  </si>
  <si>
    <t>HillcrestCPP-FV FFApr-14</t>
  </si>
  <si>
    <t>HillcrestCPP-FV FF41730</t>
  </si>
  <si>
    <t>HillcrestCPP-FV FFMay-14</t>
  </si>
  <si>
    <t>HillcrestCPP-FV FF41760</t>
  </si>
  <si>
    <t>HillcrestCPP-FV FFJun-14</t>
  </si>
  <si>
    <t>HillcrestCPP-FV FF41791</t>
  </si>
  <si>
    <t>HillcrestCPP-FV FFJul-14</t>
  </si>
  <si>
    <t>HillcrestCPP-FV FF41821</t>
  </si>
  <si>
    <t>HillcrestCPP-FV FFAug-14</t>
  </si>
  <si>
    <t>HillcrestCPP-FV FF41852</t>
  </si>
  <si>
    <t>HillcrestCPP-FV FFSep-14</t>
  </si>
  <si>
    <t>HillcrestCPP-FV FF41883</t>
  </si>
  <si>
    <t>HillcrestCPP-FV FFOct-14</t>
  </si>
  <si>
    <t>HillcrestCPP-FV FF41913</t>
  </si>
  <si>
    <t>HillcrestCPP-FV FFNov-14</t>
  </si>
  <si>
    <t>HillcrestCPP-FV FF41944</t>
  </si>
  <si>
    <t>HillcrestCPP-FV FFDec-14</t>
  </si>
  <si>
    <t>HillcrestCPP-FV FF41974</t>
  </si>
  <si>
    <t>HillcrestAll CombinedApr-12</t>
  </si>
  <si>
    <t>HillcrestAll Combined41000</t>
  </si>
  <si>
    <t>HillcrestAll CombinedJun-12</t>
  </si>
  <si>
    <t>HillcrestAll Combined41030</t>
  </si>
  <si>
    <t>HillcrestAll Combined41061</t>
  </si>
  <si>
    <t>HillcrestAll CombinedJul-12</t>
  </si>
  <si>
    <t>HillcrestAll Combined41091</t>
  </si>
  <si>
    <t>HillcrestAll CombinedAug-12</t>
  </si>
  <si>
    <t>HillcrestAll Combined41122</t>
  </si>
  <si>
    <t>HillcrestAll CombinedSep-12</t>
  </si>
  <si>
    <t>HillcrestAll Combined41153</t>
  </si>
  <si>
    <t>HillcrestAll CombinedOct-12</t>
  </si>
  <si>
    <t>HillcrestAll Combined41183</t>
  </si>
  <si>
    <t>HillcrestAll CombinedNov-12</t>
  </si>
  <si>
    <t>HillcrestAll Combined41214</t>
  </si>
  <si>
    <t>HillcrestAll CombinedDec-12</t>
  </si>
  <si>
    <t>HillcrestAll Combined41244</t>
  </si>
  <si>
    <t>HillcrestAll CombinedJan-13</t>
  </si>
  <si>
    <t>HillcrestAll Combined41275</t>
  </si>
  <si>
    <t>HillcrestAll CombinedFeb-13</t>
  </si>
  <si>
    <t>HillcrestAll Combined41306</t>
  </si>
  <si>
    <t>HillcrestAll CombinedMar-13</t>
  </si>
  <si>
    <t>HillcrestAll Combined41334</t>
  </si>
  <si>
    <t>HillcrestAll CombinedApr-13</t>
  </si>
  <si>
    <t>HillcrestAll Combined41365</t>
  </si>
  <si>
    <t>HillcrestAll CombinedMay-13</t>
  </si>
  <si>
    <t>HillcrestAll Combined41395</t>
  </si>
  <si>
    <t>HillcrestAll CombinedJun-13</t>
  </si>
  <si>
    <t>HillcrestAll Combined41426</t>
  </si>
  <si>
    <t>HillcrestAll CombinedJul-13</t>
  </si>
  <si>
    <t>HillcrestAll Combined41456</t>
  </si>
  <si>
    <t>HillcrestAll CombinedAug-13</t>
  </si>
  <si>
    <t>HillcrestAll Combined41487</t>
  </si>
  <si>
    <t>HillcrestAll CombinedSep-13</t>
  </si>
  <si>
    <t>HillcrestAll Combined41518</t>
  </si>
  <si>
    <t>HillcrestAll CombinedOct-13</t>
  </si>
  <si>
    <t>HillcrestAll Combined41548</t>
  </si>
  <si>
    <t>HillcrestAll CombinedNov-13</t>
  </si>
  <si>
    <t>HillcrestAll Combined41579</t>
  </si>
  <si>
    <t>HillcrestAll CombinedDec-13</t>
  </si>
  <si>
    <t>HillcrestAll Combined41609</t>
  </si>
  <si>
    <t>HillcrestAll CombinedJan-14</t>
  </si>
  <si>
    <t>HillcrestAll Combined41640</t>
  </si>
  <si>
    <t>HillcrestAll CombinedFeb-14</t>
  </si>
  <si>
    <t>HillcrestAll Combined41671</t>
  </si>
  <si>
    <t>HillcrestAll CombinedMar-14</t>
  </si>
  <si>
    <t>HillcrestAll Combined41699</t>
  </si>
  <si>
    <t>HillcrestAll CombinedApr-14</t>
  </si>
  <si>
    <t>HillcrestAll Combined41730</t>
  </si>
  <si>
    <t>HillcrestAll CombinedMay-14</t>
  </si>
  <si>
    <t>HillcrestAll Combined41760</t>
  </si>
  <si>
    <t>HillcrestAll CombinedJun-14</t>
  </si>
  <si>
    <t>HillcrestAll Combined41791</t>
  </si>
  <si>
    <t>HillcrestAll CombinedJul-14</t>
  </si>
  <si>
    <t>HillcrestAll Combined41821</t>
  </si>
  <si>
    <t>HillcrestAll CombinedAug-14</t>
  </si>
  <si>
    <t>HillcrestAll Combined41852</t>
  </si>
  <si>
    <t>HillcrestAll CombinedSep-14</t>
  </si>
  <si>
    <t>HillcrestAll Combined41883</t>
  </si>
  <si>
    <t>HillcrestAll CombinedOct-14</t>
  </si>
  <si>
    <t>HillcrestAll Combined41913</t>
  </si>
  <si>
    <t>HillcrestAll CombinedNov-14</t>
  </si>
  <si>
    <t>HillcrestAll Combined41944</t>
  </si>
  <si>
    <t>HillcrestAll CombinedDec-14</t>
  </si>
  <si>
    <t>HillcrestAll Combined41974</t>
  </si>
  <si>
    <t>HillcrestAll CombinedJan-15</t>
  </si>
  <si>
    <t>HillcrestAll Combined42005</t>
  </si>
  <si>
    <t>HillcrestAll CombinedFeb-15</t>
  </si>
  <si>
    <t>HillcrestAll Combined42036</t>
  </si>
  <si>
    <t>HillcrestAll CombinedMar-15</t>
  </si>
  <si>
    <t>HillcrestAll Combined42064</t>
  </si>
  <si>
    <t>HillcrestAll CombinedApr-15</t>
  </si>
  <si>
    <t>HillcrestAll Combined42095</t>
  </si>
  <si>
    <t>HillcrestAll CombinedMay-15</t>
  </si>
  <si>
    <t>HillcrestAll Combined42125</t>
  </si>
  <si>
    <t>HillcrestAll CombinedJun-15</t>
  </si>
  <si>
    <t>HillcrestAll Combined42156</t>
  </si>
  <si>
    <t>HillcrestAll CombinedJul-15</t>
  </si>
  <si>
    <t>HillcrestAll Combined42186</t>
  </si>
  <si>
    <t>HillcrestAll CombinedAug-15</t>
  </si>
  <si>
    <t>HillcrestAll Combined42217</t>
  </si>
  <si>
    <t>HillcrestAll CombinedSep-15</t>
  </si>
  <si>
    <t>HillcrestAll Combined42248</t>
  </si>
  <si>
    <t>HillcrestAll CombinedOct-15</t>
  </si>
  <si>
    <t>HillcrestAll Combined42278</t>
  </si>
  <si>
    <t>HillcrestAll CombinedNov-15</t>
  </si>
  <si>
    <t>HillcrestAll Combined42309</t>
  </si>
  <si>
    <t>HillcrestAll CombinedDec-15</t>
  </si>
  <si>
    <t>HillcrestAll Combined42339</t>
  </si>
  <si>
    <t>HillcrestAll CombinedJan-16</t>
  </si>
  <si>
    <t>HillcrestAll Combined42370</t>
  </si>
  <si>
    <t>HillcrestAll CombinedFeb-16</t>
  </si>
  <si>
    <t>HillcrestAll Combined42401</t>
  </si>
  <si>
    <t>HillcrestAll CombinedMar-16</t>
  </si>
  <si>
    <t>HillcrestAll Combined42430</t>
  </si>
  <si>
    <t>HillcrestAll CombinedApr-16</t>
  </si>
  <si>
    <t>HillcrestAll Combined42461</t>
  </si>
  <si>
    <t>HillcrestAll CombinedMay-16</t>
  </si>
  <si>
    <t>HillcrestAll Combined42491</t>
  </si>
  <si>
    <t>HillcrestAll CombinedJun-16</t>
  </si>
  <si>
    <t>HillcrestAll Combined42522</t>
  </si>
  <si>
    <t>HillcrestAll CombinedJul-16</t>
  </si>
  <si>
    <t>HillcrestAll Combined42552</t>
  </si>
  <si>
    <t>HillcrestAll CombinedAug-16</t>
  </si>
  <si>
    <t>HillcrestAll Combined42583</t>
  </si>
  <si>
    <t>HillcrestAll CombinedSep-16</t>
  </si>
  <si>
    <t>HillcrestAll Combined42614</t>
  </si>
  <si>
    <t>HillcrestAll CombinedOct-16</t>
  </si>
  <si>
    <t>HillcrestAll Combined42644</t>
  </si>
  <si>
    <t>HillcrestAll CombinedNov-16</t>
  </si>
  <si>
    <t>HillcrestAll Combined42675</t>
  </si>
  <si>
    <t>HillcrestAll CombinedDec-16</t>
  </si>
  <si>
    <t>HillcrestAll Combined42713</t>
  </si>
  <si>
    <t>HillcrestAll CombinedJan-17</t>
  </si>
  <si>
    <t>HillcrestAll Combined42736</t>
  </si>
  <si>
    <t>HillcrestAll CombinedFeb-17</t>
  </si>
  <si>
    <t>HillcrestAll Combined42767</t>
  </si>
  <si>
    <t>HillcrestAll CombinedMar-17</t>
  </si>
  <si>
    <t>HillcrestAll Combined42795</t>
  </si>
  <si>
    <t>HillcrestAll CombinedApr-17</t>
  </si>
  <si>
    <t>HillcrestAll Combined42826</t>
  </si>
  <si>
    <t>HillcrestAll CombinedMay-17</t>
  </si>
  <si>
    <t>HillcrestAll Combined42856</t>
  </si>
  <si>
    <t>HillcrestAll CombinedJun-17</t>
  </si>
  <si>
    <t>HillcrestAll Combined42887</t>
  </si>
  <si>
    <t>HillcrestAll CombinedJul-17</t>
  </si>
  <si>
    <t>HillcrestAll Combined42917</t>
  </si>
  <si>
    <t>HillcrestAll CombinedAug-17</t>
  </si>
  <si>
    <t>HillcrestAll Combined42948</t>
  </si>
  <si>
    <t>HillcrestAll CombinedSep-17</t>
  </si>
  <si>
    <t>HillcrestAll Combined42979</t>
  </si>
  <si>
    <t>HillcrestAll CombinedOct-17</t>
  </si>
  <si>
    <t>HillcrestAll Combined43009</t>
  </si>
  <si>
    <t>HillcrestAll CombinedNov-17</t>
  </si>
  <si>
    <t>HillcrestAll Combined43040</t>
  </si>
  <si>
    <t>HillcrestAll CombinedDec-17</t>
  </si>
  <si>
    <t>HillcrestAll Combined43070</t>
  </si>
  <si>
    <t>HillcrestAll CombinedJan-18</t>
  </si>
  <si>
    <t>HillcrestAll Combined43101</t>
  </si>
  <si>
    <t>HillcrestAll CombinedFeb-18</t>
  </si>
  <si>
    <t>HillcrestAll Combined43132</t>
  </si>
  <si>
    <t>HillcrestAll CombinedMar-18</t>
  </si>
  <si>
    <t>HillcrestAll Combined43160</t>
  </si>
  <si>
    <t>HillcrestAll CombinedApr-18</t>
  </si>
  <si>
    <t>HillcrestAll Combined43191</t>
  </si>
  <si>
    <t>HillcrestAll CombinedMay-18</t>
  </si>
  <si>
    <t>HillcrestAll Combined43221</t>
  </si>
  <si>
    <t>HillcrestAll CombinedJun-18</t>
  </si>
  <si>
    <t>HillcrestAll Combined43252</t>
  </si>
  <si>
    <t>HillcrestAll CombinedJul-18</t>
  </si>
  <si>
    <t>HillcrestAll Combined43282</t>
  </si>
  <si>
    <t>HillcrestAll CombinedAug-18</t>
  </si>
  <si>
    <t>HillcrestAll Combined43313</t>
  </si>
  <si>
    <t>HillcrestAll CombinedSep-18</t>
  </si>
  <si>
    <t>HillcrestAll Combined43344</t>
  </si>
  <si>
    <t>HillcrestAll CombinedOct-18</t>
  </si>
  <si>
    <t>HillcrestAll Combined43374</t>
  </si>
  <si>
    <t>HillcrestAll CombinedNov-18</t>
  </si>
  <si>
    <t>HillcrestAll Combined43405</t>
  </si>
  <si>
    <t>HillcrestAll CombinedDec-18</t>
  </si>
  <si>
    <t>HillcrestAll Combined43435</t>
  </si>
  <si>
    <t>HillcrestAll CombinedJan-19</t>
  </si>
  <si>
    <t>HillcrestAll Combined43466</t>
  </si>
  <si>
    <t>HillcrestAll CombinedFeb-19</t>
  </si>
  <si>
    <t>HillcrestAll Combined43497</t>
  </si>
  <si>
    <t>HillcrestAll CombinedMar-19</t>
  </si>
  <si>
    <t>HillcrestAll Combined43525</t>
  </si>
  <si>
    <t>HillcrestAll CombinedApr-19</t>
  </si>
  <si>
    <t>HillcrestAll Combined43556</t>
  </si>
  <si>
    <t>HillcrestAll CombinedMay-19</t>
  </si>
  <si>
    <t>HillcrestAll Combined43586</t>
  </si>
  <si>
    <t>HillcrestAll CombinedJun-19</t>
  </si>
  <si>
    <t>HillcrestAll Combined43617</t>
  </si>
  <si>
    <t>HillcrestAll CombinedJul-19</t>
  </si>
  <si>
    <t>HillcrestAll Combined43647</t>
  </si>
  <si>
    <t>HillcrestA-CRA FFApr-12</t>
  </si>
  <si>
    <t>HillcrestA-CRA FF41000</t>
  </si>
  <si>
    <t>HillcrestA-CRA FFJun-12</t>
  </si>
  <si>
    <t>HillcrestA-CRA FF41030</t>
  </si>
  <si>
    <t>HillcrestA-CRA FF41061</t>
  </si>
  <si>
    <t>HillcrestA-CRA FFJul-12</t>
  </si>
  <si>
    <t>HillcrestA-CRA FF41091</t>
  </si>
  <si>
    <t>HillcrestA-CRA FFAug-12</t>
  </si>
  <si>
    <t>HillcrestA-CRA FF41122</t>
  </si>
  <si>
    <t>HillcrestA-CRA FFSep-12</t>
  </si>
  <si>
    <t>HillcrestA-CRA FF41153</t>
  </si>
  <si>
    <t>HillcrestA-CRA FFOct-12</t>
  </si>
  <si>
    <t>HillcrestA-CRA FF41183</t>
  </si>
  <si>
    <t>HillcrestA-CRA FFNov-12</t>
  </si>
  <si>
    <t>HillcrestA-CRA FF41214</t>
  </si>
  <si>
    <t>HillcrestA-CRA FFDec-12</t>
  </si>
  <si>
    <t>HillcrestA-CRA FF41244</t>
  </si>
  <si>
    <t>HillcrestA-CRA FFJan-13</t>
  </si>
  <si>
    <t>HillcrestA-CRA FF41275</t>
  </si>
  <si>
    <t>HillcrestA-CRA FFFeb-13</t>
  </si>
  <si>
    <t>HillcrestA-CRA FF41306</t>
  </si>
  <si>
    <t>HillcrestA-CRA FFMar-13</t>
  </si>
  <si>
    <t>HillcrestA-CRA FF41334</t>
  </si>
  <si>
    <t>HillcrestA-CRA FFApr-13</t>
  </si>
  <si>
    <t>HillcrestA-CRA FF41365</t>
  </si>
  <si>
    <t>HillcrestA-CRA FFMay-13</t>
  </si>
  <si>
    <t>HillcrestA-CRA FF41395</t>
  </si>
  <si>
    <t>HillcrestA-CRA FFJun-13</t>
  </si>
  <si>
    <t>HillcrestA-CRA FF41426</t>
  </si>
  <si>
    <t>HillcrestA-CRA FFJul-13</t>
  </si>
  <si>
    <t>HillcrestA-CRA FF41456</t>
  </si>
  <si>
    <t>HillcrestA-CRA FFAug-13</t>
  </si>
  <si>
    <t>HillcrestA-CRA FF41487</t>
  </si>
  <si>
    <t>HillcrestA-CRA FFSep-13</t>
  </si>
  <si>
    <t>HillcrestA-CRA FF41518</t>
  </si>
  <si>
    <t>HillcrestA-CRA FFOct-13</t>
  </si>
  <si>
    <t>HillcrestA-CRA FF41548</t>
  </si>
  <si>
    <t>HillcrestA-CRA FFNov-13</t>
  </si>
  <si>
    <t>HillcrestA-CRA FF41579</t>
  </si>
  <si>
    <t>HillcrestA-CRA FFDec-13</t>
  </si>
  <si>
    <t>HillcrestA-CRA FF41609</t>
  </si>
  <si>
    <t>HillcrestA-CRA FFJan-14</t>
  </si>
  <si>
    <t>HillcrestA-CRA FF41640</t>
  </si>
  <si>
    <t>HillcrestA-CRA FFFeb-14</t>
  </si>
  <si>
    <t>HillcrestA-CRA FF41671</t>
  </si>
  <si>
    <t>HillcrestA-CRA FFMar-14</t>
  </si>
  <si>
    <t>HillcrestA-CRA FF41699</t>
  </si>
  <si>
    <t>HillcrestA-CRA FFApr-14</t>
  </si>
  <si>
    <t>HillcrestA-CRA FF41730</t>
  </si>
  <si>
    <t>HillcrestA-CRA FFMay-14</t>
  </si>
  <si>
    <t>HillcrestA-CRA FF41760</t>
  </si>
  <si>
    <t>HillcrestA-CRA FFJun-14</t>
  </si>
  <si>
    <t>HillcrestA-CRA FF41791</t>
  </si>
  <si>
    <t>HillcrestA-CRA FFJul-14</t>
  </si>
  <si>
    <t>HillcrestA-CRA FF41821</t>
  </si>
  <si>
    <t>HillcrestA-CRA FFAug-14</t>
  </si>
  <si>
    <t>HillcrestA-CRA FF41852</t>
  </si>
  <si>
    <t>HillcrestA-CRA FFSep-14</t>
  </si>
  <si>
    <t>HillcrestA-CRA FF41883</t>
  </si>
  <si>
    <t>HillcrestA-CRA FFOct-14</t>
  </si>
  <si>
    <t>HillcrestA-CRA FF41913</t>
  </si>
  <si>
    <t>HillcrestA-CRA FFNov-14</t>
  </si>
  <si>
    <t>HillcrestA-CRA FF41944</t>
  </si>
  <si>
    <t>HillcrestA-CRA FFDec-14</t>
  </si>
  <si>
    <t>HillcrestA-CRA FF41974</t>
  </si>
  <si>
    <t>HillcrestA-CRA FFJan-15</t>
  </si>
  <si>
    <t>HillcrestA-CRA FF42005</t>
  </si>
  <si>
    <t>HillcrestA-CRA FFFeb-15</t>
  </si>
  <si>
    <t>HillcrestA-CRA FF42036</t>
  </si>
  <si>
    <t>HillcrestA-CRA FFMar-15</t>
  </si>
  <si>
    <t>HillcrestA-CRA FF42064</t>
  </si>
  <si>
    <t>HillcrestA-CRA FFApr-15</t>
  </si>
  <si>
    <t>HillcrestA-CRA FF42095</t>
  </si>
  <si>
    <t>HillcrestA-CRA FFMay-15</t>
  </si>
  <si>
    <t>HillcrestA-CRA FF42125</t>
  </si>
  <si>
    <t>HillcrestA-CRA FFJun-15</t>
  </si>
  <si>
    <t>HillcrestA-CRA FF42156</t>
  </si>
  <si>
    <t>HillcrestA-CRA FFJul-15</t>
  </si>
  <si>
    <t>HillcrestA-CRA FF42186</t>
  </si>
  <si>
    <t>HillcrestA-CRA FFAug-15</t>
  </si>
  <si>
    <t>HillcrestA-CRA FF42217</t>
  </si>
  <si>
    <t>HillcrestA-CRA FFSep-15</t>
  </si>
  <si>
    <t>HillcrestA-CRA FF42248</t>
  </si>
  <si>
    <t>HillcrestA-CRA FFOct-15</t>
  </si>
  <si>
    <t>HillcrestA-CRA FF42278</t>
  </si>
  <si>
    <t>HillcrestA-CRA FFNov-15</t>
  </si>
  <si>
    <t>HillcrestA-CRA FF42309</t>
  </si>
  <si>
    <t>HillcrestA-CRA FFDec-15</t>
  </si>
  <si>
    <t>HillcrestA-CRA FF42339</t>
  </si>
  <si>
    <t>HillcrestA-CRA FFJan-16</t>
  </si>
  <si>
    <t>HillcrestA-CRA FF42370</t>
  </si>
  <si>
    <t>HillcrestA-CRA FFFeb-16</t>
  </si>
  <si>
    <t>HillcrestA-CRA FF42401</t>
  </si>
  <si>
    <t>HillcrestA-CRA FFMar-16</t>
  </si>
  <si>
    <t>HillcrestA-CRA FF42430</t>
  </si>
  <si>
    <t>HillcrestA-CRA FFApr-16</t>
  </si>
  <si>
    <t>HillcrestA-CRA FF42461</t>
  </si>
  <si>
    <t>HillcrestA-CRA FFMay-16</t>
  </si>
  <si>
    <t>HillcrestA-CRA FF42491</t>
  </si>
  <si>
    <t>HillcrestA-CRA FFJun-16</t>
  </si>
  <si>
    <t>HillcrestA-CRA FF42522</t>
  </si>
  <si>
    <t>HillcrestA-CRA FFJul-16</t>
  </si>
  <si>
    <t>HillcrestA-CRA FF42552</t>
  </si>
  <si>
    <t>HillcrestA-CRA FFAug-16</t>
  </si>
  <si>
    <t>HillcrestA-CRA FF42583</t>
  </si>
  <si>
    <t>HillcrestA-CRA FFSep-16</t>
  </si>
  <si>
    <t>HillcrestA-CRA FF42614</t>
  </si>
  <si>
    <t>HillcrestA-CRA FFOct-16</t>
  </si>
  <si>
    <t>HillcrestA-CRA FF42644</t>
  </si>
  <si>
    <t>HillcrestA-CRA FFNov-16</t>
  </si>
  <si>
    <t>HillcrestA-CRA FF42675</t>
  </si>
  <si>
    <t>HillcrestA-CRA FFDec-16</t>
  </si>
  <si>
    <t>HillcrestA-CRA FF42705</t>
  </si>
  <si>
    <t>HillcrestA-CRA FFJan-17</t>
  </si>
  <si>
    <t>HillcrestA-CRA FF42736</t>
  </si>
  <si>
    <t>HillcrestA-CRA FFFeb-17</t>
  </si>
  <si>
    <t>HillcrestA-CRA FF42767</t>
  </si>
  <si>
    <t>HillcrestA-CRA FFMar-17</t>
  </si>
  <si>
    <t>HillcrestA-CRA FF42795</t>
  </si>
  <si>
    <t>HillcrestA-CRA FFApr-17</t>
  </si>
  <si>
    <t>HillcrestA-CRA FF42826</t>
  </si>
  <si>
    <t>HillcrestA-CRA FFMay-17</t>
  </si>
  <si>
    <t>HillcrestA-CRA FF42856</t>
  </si>
  <si>
    <t>HillcrestA-CRA FFJun-17</t>
  </si>
  <si>
    <t>HillcrestA-CRA FF42887</t>
  </si>
  <si>
    <t>HillcrestA-CRA FFJul-17</t>
  </si>
  <si>
    <t>HillcrestA-CRA FF42917</t>
  </si>
  <si>
    <t>HillcrestA-CRA FFAug-17</t>
  </si>
  <si>
    <t>HillcrestA-CRA FF42948</t>
  </si>
  <si>
    <t>HillcrestA-CRA FFSep-17</t>
  </si>
  <si>
    <t>HillcrestA-CRA FF42979</t>
  </si>
  <si>
    <t>HillcrestA-CRA FFOct-17</t>
  </si>
  <si>
    <t>HillcrestA-CRA FF43009</t>
  </si>
  <si>
    <t>HillcrestA-CRA FFNov-17</t>
  </si>
  <si>
    <t>HillcrestA-CRA FF43040</t>
  </si>
  <si>
    <t>HillcrestA-CRA FFDec-17</t>
  </si>
  <si>
    <t>HillcrestA-CRA FF43070</t>
  </si>
  <si>
    <t>HillcrestA-CRA FFJan-18</t>
  </si>
  <si>
    <t>HillcrestA-CRA FF43101</t>
  </si>
  <si>
    <t>HillcrestA-CRA FFFeb-18</t>
  </si>
  <si>
    <t>HillcrestA-CRA FF43132</t>
  </si>
  <si>
    <t>HillcrestA-CRA FFMar-18</t>
  </si>
  <si>
    <t>HillcrestA-CRA FF43160</t>
  </si>
  <si>
    <t>HillcrestA-CRA FFApr-18</t>
  </si>
  <si>
    <t>HillcrestA-CRA FF43191</t>
  </si>
  <si>
    <t>HillcrestA-CRA FFMay-18</t>
  </si>
  <si>
    <t>HillcrestA-CRA FF43221</t>
  </si>
  <si>
    <t>HillcrestA-CRA FFJun-18</t>
  </si>
  <si>
    <t>HillcrestA-CRA FF43252</t>
  </si>
  <si>
    <t>HillcrestA-CRA FFJul-18</t>
  </si>
  <si>
    <t>HillcrestA-CRA FF43282</t>
  </si>
  <si>
    <t>HillcrestA-CRA FFAug-18</t>
  </si>
  <si>
    <t>HillcrestA-CRA FF43313</t>
  </si>
  <si>
    <t>HillcrestA-CRA FFSep-18</t>
  </si>
  <si>
    <t>HillcrestA-CRA FF43344</t>
  </si>
  <si>
    <t>HillcrestA-CRA FFOct-18</t>
  </si>
  <si>
    <t>HillcrestA-CRA FF43374</t>
  </si>
  <si>
    <t>HillcrestA-CRA FFNov-18</t>
  </si>
  <si>
    <t>HillcrestA-CRA FF43405</t>
  </si>
  <si>
    <t>HillcrestA-CRA FFDec-18</t>
  </si>
  <si>
    <t>HillcrestA-CRA FF43435</t>
  </si>
  <si>
    <t>HillcrestA-CRA FFJan-19</t>
  </si>
  <si>
    <t>HillcrestA-CRA FF43466</t>
  </si>
  <si>
    <t>HillcrestA-CRA FFFeb-19</t>
  </si>
  <si>
    <t>HillcrestA-CRA FF43497</t>
  </si>
  <si>
    <t>HillcrestA-CRA FFMar-19</t>
  </si>
  <si>
    <t>HillcrestA-CRA FF43525</t>
  </si>
  <si>
    <t>HillcrestA-CRA FFApr-19</t>
  </si>
  <si>
    <t>HillcrestA-CRA FF43556</t>
  </si>
  <si>
    <t>HillcrestA-CRA FFMay-19</t>
  </si>
  <si>
    <t>HillcrestA-CRA FF43586</t>
  </si>
  <si>
    <t>HillcrestA-CRA FFJun-19</t>
  </si>
  <si>
    <t>HillcrestA-CRA FF43617</t>
  </si>
  <si>
    <t>HillcrestA-CRA FFJul-19</t>
  </si>
  <si>
    <t>HillcrestA-CRA FF43647</t>
  </si>
  <si>
    <t>Green DoorTIP FFOct-15</t>
  </si>
  <si>
    <t>Green DoorTIP FF42278</t>
  </si>
  <si>
    <t>Green DoorTIP FFNov-15</t>
  </si>
  <si>
    <t>Green DoorTIP FF42309</t>
  </si>
  <si>
    <t>Green DoorTIP FFDec-15</t>
  </si>
  <si>
    <t>Green DoorTIP FF42339</t>
  </si>
  <si>
    <t>Green DoorTIP FFJan-16</t>
  </si>
  <si>
    <t>Green DoorTIP FF42370</t>
  </si>
  <si>
    <t>Green DoorTIP FFFeb-16</t>
  </si>
  <si>
    <t>Green DoorTIP FF42401</t>
  </si>
  <si>
    <t>Green DoorTIP FFMar-16</t>
  </si>
  <si>
    <t>Green DoorTIP FF42430</t>
  </si>
  <si>
    <t>Green DoorTIP FFApr-16</t>
  </si>
  <si>
    <t>Green DoorTIP FF42461</t>
  </si>
  <si>
    <t>Green DoorTIP FFMay-16</t>
  </si>
  <si>
    <t>Green DoorTIP FF42491</t>
  </si>
  <si>
    <t>Green DoorTIP FFJun-16</t>
  </si>
  <si>
    <t>Green DoorTIP FF42522</t>
  </si>
  <si>
    <t>Green DoorTIP FFJul-16</t>
  </si>
  <si>
    <t>Green DoorTIP FF42552</t>
  </si>
  <si>
    <t>Green DoorTIP FFAug-16</t>
  </si>
  <si>
    <t>Green DoorTIP FF42583</t>
  </si>
  <si>
    <t>Green DoorTIP FFSep-16</t>
  </si>
  <si>
    <t>Green DoorTIP FF42614</t>
  </si>
  <si>
    <t>Green DoorTIP FFOct-16</t>
  </si>
  <si>
    <t>Green DoorTIP FF42644</t>
  </si>
  <si>
    <t>Green DoorTIP FFNov-16</t>
  </si>
  <si>
    <t>Green DoorTIP FF42675</t>
  </si>
  <si>
    <t>Green DoorTIP FFDec-16</t>
  </si>
  <si>
    <t>Green DoorTIP FF42705</t>
  </si>
  <si>
    <t>Green DoorTIP FFJan-17</t>
  </si>
  <si>
    <t>Green DoorTIP FF42736</t>
  </si>
  <si>
    <t>Green DoorTIP FFFeb-17</t>
  </si>
  <si>
    <t>Green DoorTIP FF42767</t>
  </si>
  <si>
    <t>Green DoorTIP FFMar-17</t>
  </si>
  <si>
    <t>Green DoorTIP FF42795</t>
  </si>
  <si>
    <t>Green DoorTIP FFApr-17</t>
  </si>
  <si>
    <t>Green DoorTIP FF42826</t>
  </si>
  <si>
    <t>Green DoorTIP FFMay-17</t>
  </si>
  <si>
    <t>Green DoorTIP FF42856</t>
  </si>
  <si>
    <t>Green DoorTIP FFJun-17</t>
  </si>
  <si>
    <t>Green DoorTIP FF42887</t>
  </si>
  <si>
    <t>Green DoorTIP FFJul-17</t>
  </si>
  <si>
    <t>Green DoorTIP FF42917</t>
  </si>
  <si>
    <t>Green DoorTIP FFAug-17</t>
  </si>
  <si>
    <t>Green DoorTIP FF42948</t>
  </si>
  <si>
    <t>Green DoorTIP FFSep-17</t>
  </si>
  <si>
    <t>Green DoorTIP FF42979</t>
  </si>
  <si>
    <t>Green DoorTIP FFOct-17</t>
  </si>
  <si>
    <t>Green DoorTIP FF43009</t>
  </si>
  <si>
    <t>Green DoorTIP FFNov-17</t>
  </si>
  <si>
    <t>Green DoorTIP FF43040</t>
  </si>
  <si>
    <t>Green DoorTIP FFDec-17</t>
  </si>
  <si>
    <t>Green DoorTIP FF43070</t>
  </si>
  <si>
    <t>Green DoorTIP FFJan-18</t>
  </si>
  <si>
    <t>Green DoorTIP FF43101</t>
  </si>
  <si>
    <t>Green DoorTIP FFFeb-18</t>
  </si>
  <si>
    <t>Green DoorTIP FF43132</t>
  </si>
  <si>
    <t>Green DoorTIP FFMar-18</t>
  </si>
  <si>
    <t>Green DoorTIP FF43160</t>
  </si>
  <si>
    <t>Green DoorTIP FFApr-18</t>
  </si>
  <si>
    <t>Green DoorTIP FF43191</t>
  </si>
  <si>
    <t>Green DoorTIP FFMay-18</t>
  </si>
  <si>
    <t>Green DoorTIP FF43221</t>
  </si>
  <si>
    <t>Green DoorTIP FFJun-18</t>
  </si>
  <si>
    <t>Green DoorTIP FF43252</t>
  </si>
  <si>
    <t>Green DoorTIP FFJul-18</t>
  </si>
  <si>
    <t>Green DoorTIP FF43282</t>
  </si>
  <si>
    <t>Green DoorTIP FFAug-18</t>
  </si>
  <si>
    <t>Green DoorTIP FF43313</t>
  </si>
  <si>
    <t>Green DoorTIP FFSep-18</t>
  </si>
  <si>
    <t>Green DoorTIP FF43344</t>
  </si>
  <si>
    <t>Green DoorTIP FFOct-18</t>
  </si>
  <si>
    <t>Green DoorTIP FF43374</t>
  </si>
  <si>
    <t>Green DoorTIP FFNov-18</t>
  </si>
  <si>
    <t>Green DoorTIP FF43405</t>
  </si>
  <si>
    <t>Green DoorTIP FFDec-18</t>
  </si>
  <si>
    <t>Green DoorTIP FF43435</t>
  </si>
  <si>
    <t>Green DoorTIP FFJan-19</t>
  </si>
  <si>
    <t>Green DoorTIP FF43466</t>
  </si>
  <si>
    <t>Green DoorTIP FFFeb-19</t>
  </si>
  <si>
    <t>Green DoorTIP FF43497</t>
  </si>
  <si>
    <t>Green DoorTIP FFMar-19</t>
  </si>
  <si>
    <t>Green DoorTIP FF43525</t>
  </si>
  <si>
    <t>Green DoorTIP FFApr-19</t>
  </si>
  <si>
    <t>Green DoorTIP FF43556</t>
  </si>
  <si>
    <t>Green DoorTIP FFMay-19</t>
  </si>
  <si>
    <t>Green DoorTIP FF43586</t>
  </si>
  <si>
    <t>Green DoorTIP FFJun-19</t>
  </si>
  <si>
    <t>Green DoorTIP FF43617</t>
  </si>
  <si>
    <t>Green DoorTIP FFJul-19</t>
  </si>
  <si>
    <t>Green DoorTIP FF43647</t>
  </si>
  <si>
    <t>Green DoorAll CombinedOct-15</t>
  </si>
  <si>
    <t>Green DoorAll Combined42278</t>
  </si>
  <si>
    <t>Green DoorAll CombinedNov-15</t>
  </si>
  <si>
    <t>Green DoorAll Combined42309</t>
  </si>
  <si>
    <t>Green DoorAll CombinedDec-15</t>
  </si>
  <si>
    <t>Green DoorAll Combined42339</t>
  </si>
  <si>
    <t>Green DoorAll CombinedJan-16</t>
  </si>
  <si>
    <t>Green DoorAll Combined42370</t>
  </si>
  <si>
    <t>Green DoorAll CombinedFeb-16</t>
  </si>
  <si>
    <t>Green DoorAll Combined42401</t>
  </si>
  <si>
    <t>Green DoorAll CombinedMar-16</t>
  </si>
  <si>
    <t>Green DoorAll Combined42430</t>
  </si>
  <si>
    <t>Green DoorAll CombinedApr-16</t>
  </si>
  <si>
    <t>Green DoorAll Combined42461</t>
  </si>
  <si>
    <t>Green DoorAll CombinedMay-16</t>
  </si>
  <si>
    <t>Green DoorAll Combined42491</t>
  </si>
  <si>
    <t>Green DoorAll CombinedJun-16</t>
  </si>
  <si>
    <t>Green DoorAll Combined42522</t>
  </si>
  <si>
    <t>Green DoorAll CombinedJul-16</t>
  </si>
  <si>
    <t>Green DoorAll Combined42552</t>
  </si>
  <si>
    <t>Green DoorAll CombinedAug-16</t>
  </si>
  <si>
    <t>Green DoorAll Combined42583</t>
  </si>
  <si>
    <t>Green DoorAll CombinedSep-16</t>
  </si>
  <si>
    <t>Green DoorAll Combined42614</t>
  </si>
  <si>
    <t>Green DoorAll CombinedOct-16</t>
  </si>
  <si>
    <t>Green DoorAll Combined42644</t>
  </si>
  <si>
    <t>Green DoorAll CombinedNov-16</t>
  </si>
  <si>
    <t>Green DoorAll Combined42675</t>
  </si>
  <si>
    <t>Green DoorAll CombinedDec-16</t>
  </si>
  <si>
    <t>Green DoorAll Combined42712</t>
  </si>
  <si>
    <t>Green DoorAll CombinedJan-17</t>
  </si>
  <si>
    <t>Green DoorAll Combined42736</t>
  </si>
  <si>
    <t>Green DoorAll CombinedFeb-17</t>
  </si>
  <si>
    <t>Green DoorAll Combined42767</t>
  </si>
  <si>
    <t>Green DoorAll CombinedMar-17</t>
  </si>
  <si>
    <t>Green DoorAll Combined42795</t>
  </si>
  <si>
    <t>Green DoorAll CombinedApr-17</t>
  </si>
  <si>
    <t>Green DoorAll Combined42826</t>
  </si>
  <si>
    <t>Green DoorAll CombinedMay-17</t>
  </si>
  <si>
    <t>Green DoorAll Combined42856</t>
  </si>
  <si>
    <t>Green DoorAll CombinedJun-17</t>
  </si>
  <si>
    <t>Green DoorAll Combined42887</t>
  </si>
  <si>
    <t>Green DoorAll CombinedJul-17</t>
  </si>
  <si>
    <t>Green DoorAll Combined42917</t>
  </si>
  <si>
    <t>Green DoorAll CombinedAug-17</t>
  </si>
  <si>
    <t>Green DoorAll Combined42948</t>
  </si>
  <si>
    <t>Green DoorAll CombinedSep-17</t>
  </si>
  <si>
    <t>Green DoorAll Combined42979</t>
  </si>
  <si>
    <t>Green DoorAll CombinedOct-17</t>
  </si>
  <si>
    <t>Green DoorAll Combined43009</t>
  </si>
  <si>
    <t>Green DoorAll CombinedNov-17</t>
  </si>
  <si>
    <t>Green DoorAll Combined43040</t>
  </si>
  <si>
    <t>Green DoorAll CombinedDec-17</t>
  </si>
  <si>
    <t>Green DoorAll Combined43070</t>
  </si>
  <si>
    <t>Green DoorAll CombinedJan-18</t>
  </si>
  <si>
    <t>Green DoorAll Combined43101</t>
  </si>
  <si>
    <t>Green DoorAll CombinedFeb-18</t>
  </si>
  <si>
    <t>Green DoorAll Combined43132</t>
  </si>
  <si>
    <t>Green DoorAll CombinedMar-18</t>
  </si>
  <si>
    <t>Green DoorAll Combined43160</t>
  </si>
  <si>
    <t>Green DoorAll CombinedApr-18</t>
  </si>
  <si>
    <t>Green DoorAll Combined43191</t>
  </si>
  <si>
    <t>Green DoorAll CombinedMay-18</t>
  </si>
  <si>
    <t>Green DoorAll Combined43221</t>
  </si>
  <si>
    <t>Green DoorAll CombinedJun-18</t>
  </si>
  <si>
    <t>Green DoorAll Combined43252</t>
  </si>
  <si>
    <t>Green DoorAll CombinedJul-18</t>
  </si>
  <si>
    <t>Green DoorAll Combined43282</t>
  </si>
  <si>
    <t>Green DoorAll CombinedAug-18</t>
  </si>
  <si>
    <t>Green DoorAll Combined43313</t>
  </si>
  <si>
    <t>Green DoorAll CombinedSep-18</t>
  </si>
  <si>
    <t>Green DoorAll Combined43344</t>
  </si>
  <si>
    <t>Green DoorAll CombinedOct-18</t>
  </si>
  <si>
    <t>Green DoorAll Combined43374</t>
  </si>
  <si>
    <t>Green DoorAll CombinedNov-18</t>
  </si>
  <si>
    <t>Green DoorAll Combined43405</t>
  </si>
  <si>
    <t>Green DoorAll CombinedDec-18</t>
  </si>
  <si>
    <t>Green DoorAll Combined43435</t>
  </si>
  <si>
    <t>Green DoorAll CombinedJan-19</t>
  </si>
  <si>
    <t>Green DoorAll Combined43466</t>
  </si>
  <si>
    <t>Green DoorAll CombinedFeb-19</t>
  </si>
  <si>
    <t>Green DoorAll Combined43497</t>
  </si>
  <si>
    <t>Green DoorAll CombinedMar-19</t>
  </si>
  <si>
    <t>Green DoorAll Combined43525</t>
  </si>
  <si>
    <t>Green DoorAll CombinedApr-19</t>
  </si>
  <si>
    <t>Green DoorAll Combined43556</t>
  </si>
  <si>
    <t>Green DoorAll CombinedMay-19</t>
  </si>
  <si>
    <t>Green DoorAll Combined43586</t>
  </si>
  <si>
    <t>Green DoorAll CombinedJun-19</t>
  </si>
  <si>
    <t>Green DoorAll Combined43617</t>
  </si>
  <si>
    <t>Green DoorAll CombinedJul-19</t>
  </si>
  <si>
    <t>Green DoorAll Combined43647</t>
  </si>
  <si>
    <t>FWCTIP FFAug-15</t>
  </si>
  <si>
    <t>FWCTIP FF42217</t>
  </si>
  <si>
    <t>FWCTIP FFSep-15</t>
  </si>
  <si>
    <t>FWCTIP FF42248</t>
  </si>
  <si>
    <t>FWCTIP FFOct-15</t>
  </si>
  <si>
    <t>FWCTIP FF42278</t>
  </si>
  <si>
    <t>FWCTIP FFNov-15</t>
  </si>
  <si>
    <t>FWCTIP FF42309</t>
  </si>
  <si>
    <t>FWCTIP FFDec-15</t>
  </si>
  <si>
    <t>FWCTIP FF42339</t>
  </si>
  <si>
    <t>FWCTIP FFJan-16</t>
  </si>
  <si>
    <t>FWCTIP FF42370</t>
  </si>
  <si>
    <t>FWCTIP FFFeb-16</t>
  </si>
  <si>
    <t>FWCTIP FF42401</t>
  </si>
  <si>
    <t>FWCTIP FFMar-16</t>
  </si>
  <si>
    <t>FWCTIP FF42430</t>
  </si>
  <si>
    <t>FWCAll CombinedAug-15</t>
  </si>
  <si>
    <t>FWCAll Combined42217</t>
  </si>
  <si>
    <t>FWCAll CombinedSep-15</t>
  </si>
  <si>
    <t>FWCAll Combined42248</t>
  </si>
  <si>
    <t>FWCAll CombinedOct-15</t>
  </si>
  <si>
    <t>FWCAll Combined42278</t>
  </si>
  <si>
    <t>FWCAll CombinedNov-15</t>
  </si>
  <si>
    <t>FWCAll Combined42309</t>
  </si>
  <si>
    <t>FWCAll CombinedDec-15</t>
  </si>
  <si>
    <t>FWCAll Combined42339</t>
  </si>
  <si>
    <t>FWCAll CombinedJan-16</t>
  </si>
  <si>
    <t>FWCAll Combined42370</t>
  </si>
  <si>
    <t>FWCAll CombinedFeb-16</t>
  </si>
  <si>
    <t>FWCAll Combined42401</t>
  </si>
  <si>
    <t>FWCAll CombinedMar-16</t>
  </si>
  <si>
    <t>FWCAll Combined42430</t>
  </si>
  <si>
    <t>FPSTIP FFApr-12</t>
  </si>
  <si>
    <t>FPSTIP FF41000</t>
  </si>
  <si>
    <t>FPSTIP FFJun-12</t>
  </si>
  <si>
    <t>FPSTIP FF41030</t>
  </si>
  <si>
    <t>FPSTIP FF41061</t>
  </si>
  <si>
    <t>FPSTIP FFJul-12</t>
  </si>
  <si>
    <t>FPSTIP FF41091</t>
  </si>
  <si>
    <t>FPSTIP FFAug-12</t>
  </si>
  <si>
    <t>FPSTIP FF41122</t>
  </si>
  <si>
    <t>FPSTIP FFSep-12</t>
  </si>
  <si>
    <t>FPSTIP FF41153</t>
  </si>
  <si>
    <t>FPSTIP FFOct-12</t>
  </si>
  <si>
    <t>FPSTIP FF41183</t>
  </si>
  <si>
    <t>FPSTIP FFNov-12</t>
  </si>
  <si>
    <t>FPSTIP FF41214</t>
  </si>
  <si>
    <t>FPSTIP FFDec-12</t>
  </si>
  <si>
    <t>FPSTIP FF41244</t>
  </si>
  <si>
    <t>FPSTIP FFJan-13</t>
  </si>
  <si>
    <t>FPSTIP FF41275</t>
  </si>
  <si>
    <t>FPSTIP FFFeb-13</t>
  </si>
  <si>
    <t>FPSTIP FF41306</t>
  </si>
  <si>
    <t>FPSTIP FFMar-13</t>
  </si>
  <si>
    <t>FPSTIP FF41334</t>
  </si>
  <si>
    <t>FPSTIP FFApr-13</t>
  </si>
  <si>
    <t>FPSTIP FF41365</t>
  </si>
  <si>
    <t>FPSTIP FFMay-13</t>
  </si>
  <si>
    <t>FPSTIP FF41395</t>
  </si>
  <si>
    <t>FPSTIP FFJun-13</t>
  </si>
  <si>
    <t>FPSTIP FF41426</t>
  </si>
  <si>
    <t>FPSTIP FFJul-13</t>
  </si>
  <si>
    <t>FPSTIP FF41456</t>
  </si>
  <si>
    <t>FPSTIP FFAug-13</t>
  </si>
  <si>
    <t>FPSTIP FF41487</t>
  </si>
  <si>
    <t>FPSTIP FFSep-13</t>
  </si>
  <si>
    <t>FPSTIP FF41518</t>
  </si>
  <si>
    <t>FPSTIP FFOct-13</t>
  </si>
  <si>
    <t>FPSTIP FF41548</t>
  </si>
  <si>
    <t>FPSTIP FFNov-13</t>
  </si>
  <si>
    <t>FPSTIP FF41579</t>
  </si>
  <si>
    <t>FPSTIP FFDec-13</t>
  </si>
  <si>
    <t>FPSTIP FF41609</t>
  </si>
  <si>
    <t>FPSTIP FFJan-14</t>
  </si>
  <si>
    <t>FPSTIP FF41640</t>
  </si>
  <si>
    <t>FPSTIP FFFeb-14</t>
  </si>
  <si>
    <t>FPSTIP FF41671</t>
  </si>
  <si>
    <t>FPSTIP FFMar-14</t>
  </si>
  <si>
    <t>FPSTIP FF41699</t>
  </si>
  <si>
    <t>FPSTIP FFApr-14</t>
  </si>
  <si>
    <t>FPSTIP FF41730</t>
  </si>
  <si>
    <t>FPSTIP FFMay-14</t>
  </si>
  <si>
    <t>FPSTIP FF41760</t>
  </si>
  <si>
    <t>FPSTIP FFJun-14</t>
  </si>
  <si>
    <t>FPSTIP FF41791</t>
  </si>
  <si>
    <t>FPSTIP FFJul-14</t>
  </si>
  <si>
    <t>FPSTIP FF41821</t>
  </si>
  <si>
    <t>FPSTIP FFAug-14</t>
  </si>
  <si>
    <t>FPSTIP FF41852</t>
  </si>
  <si>
    <t>FPSTIP FFSep-14</t>
  </si>
  <si>
    <t>FPSTIP FF41883</t>
  </si>
  <si>
    <t>FPSTIP FFOct-14</t>
  </si>
  <si>
    <t>FPSTIP FF41913</t>
  </si>
  <si>
    <t>FPSTIP FFNov-14</t>
  </si>
  <si>
    <t>FPSTIP FF41944</t>
  </si>
  <si>
    <t>FPSTIP FFDec-14</t>
  </si>
  <si>
    <t>FPSTIP FF41974</t>
  </si>
  <si>
    <t>FPSTIP FFJan-15</t>
  </si>
  <si>
    <t>FPSTIP FF42005</t>
  </si>
  <si>
    <t>FPSTIP FFFeb-15</t>
  </si>
  <si>
    <t>FPSTIP FF42036</t>
  </si>
  <si>
    <t>FPSTIP FFMar-15</t>
  </si>
  <si>
    <t>FPSTIP FF42064</t>
  </si>
  <si>
    <t>FPSTIP FFApr-15</t>
  </si>
  <si>
    <t>FPSTIP FF42095</t>
  </si>
  <si>
    <t>FPSTIP FFMay-15</t>
  </si>
  <si>
    <t>FPSTIP FF42125</t>
  </si>
  <si>
    <t>FPSTIP FFJun-15</t>
  </si>
  <si>
    <t>FPSTIP FF42156</t>
  </si>
  <si>
    <t>FPSTIP FFJul-15</t>
  </si>
  <si>
    <t>FPSTIP FF42186</t>
  </si>
  <si>
    <t>FPSTIP FFAug-15</t>
  </si>
  <si>
    <t>FPSTIP FF42217</t>
  </si>
  <si>
    <t>FPSTIP FFSep-15</t>
  </si>
  <si>
    <t>FPSTIP FF42248</t>
  </si>
  <si>
    <t>FPSTIP FFOct-15</t>
  </si>
  <si>
    <t>FPSTIP FF42278</t>
  </si>
  <si>
    <t>FPSTIP FFNov-15</t>
  </si>
  <si>
    <t>FPSTIP FF42309</t>
  </si>
  <si>
    <t>FPSTIP FFDec-15</t>
  </si>
  <si>
    <t>FPSTIP FF42339</t>
  </si>
  <si>
    <t>FPSTIP FFJan-16</t>
  </si>
  <si>
    <t>FPSTIP FF42370</t>
  </si>
  <si>
    <t>FPSTIP FFFeb-16</t>
  </si>
  <si>
    <t>FPSTIP FF42401</t>
  </si>
  <si>
    <t>FPSTIP FFMar-16</t>
  </si>
  <si>
    <t>FPSTIP FF42430</t>
  </si>
  <si>
    <t>FPSTIP FFApr-16</t>
  </si>
  <si>
    <t>FPSTIP FF42461</t>
  </si>
  <si>
    <t>FPSTIP FFMay-16</t>
  </si>
  <si>
    <t>FPSTIP FF42491</t>
  </si>
  <si>
    <t>FPSTIP FFJun-16</t>
  </si>
  <si>
    <t>FPSTIP FF42522</t>
  </si>
  <si>
    <t>FPSTIP FFJul-16</t>
  </si>
  <si>
    <t>FPSTIP FF42552</t>
  </si>
  <si>
    <t>FPSTIP FFAug-16</t>
  </si>
  <si>
    <t>FPSTIP FF42583</t>
  </si>
  <si>
    <t>FPSTIP FFSep-16</t>
  </si>
  <si>
    <t>FPSTIP FF42614</t>
  </si>
  <si>
    <t>FPSTIP FFOct-16</t>
  </si>
  <si>
    <t>FPSTIP FF42644</t>
  </si>
  <si>
    <t>FPSTIP FFNov-16</t>
  </si>
  <si>
    <t>FPSTIP FF42675</t>
  </si>
  <si>
    <t>FPSTIP FFDec-16</t>
  </si>
  <si>
    <t>FPSTIP FF42705</t>
  </si>
  <si>
    <t>FPSTIP FFJan-17</t>
  </si>
  <si>
    <t>FPSTIP FF42736</t>
  </si>
  <si>
    <t>FPSTIP FFFeb-17</t>
  </si>
  <si>
    <t>FPSTIP FF42767</t>
  </si>
  <si>
    <t>FPSTIP FFMar-17</t>
  </si>
  <si>
    <t>FPSTIP FF42795</t>
  </si>
  <si>
    <t>FPSTIP FFApr-17</t>
  </si>
  <si>
    <t>FPSTIP FF42826</t>
  </si>
  <si>
    <t>FPSTIP FFMay-17</t>
  </si>
  <si>
    <t>FPSTIP FF42856</t>
  </si>
  <si>
    <t>FPSTIP FFJun-17</t>
  </si>
  <si>
    <t>FPSTIP FF42887</t>
  </si>
  <si>
    <t>FPSTIP FFJul-17</t>
  </si>
  <si>
    <t>FPSTIP FF42917</t>
  </si>
  <si>
    <t>FPSTIP FFAug-17</t>
  </si>
  <si>
    <t>FPSTIP FF42948</t>
  </si>
  <si>
    <t>FPSTIP FFSep-17</t>
  </si>
  <si>
    <t>FPSTIP FF42979</t>
  </si>
  <si>
    <t>FPSTIP FFOct-17</t>
  </si>
  <si>
    <t>FPSTIP FF43009</t>
  </si>
  <si>
    <t>FPSTIP FFNov-17</t>
  </si>
  <si>
    <t>FPSTIP FF43040</t>
  </si>
  <si>
    <t>FPSTIP FFDec-17</t>
  </si>
  <si>
    <t>FPSTIP FF43070</t>
  </si>
  <si>
    <t>FPSTIP FFJan-18</t>
  </si>
  <si>
    <t>FPSTIP FF43101</t>
  </si>
  <si>
    <t>FPSTIP FFFeb-18</t>
  </si>
  <si>
    <t>FPSTIP FF43132</t>
  </si>
  <si>
    <t>FPSTIP FFMar-18</t>
  </si>
  <si>
    <t>FPSTIP FF43160</t>
  </si>
  <si>
    <t>FPSTIP FFApr-18</t>
  </si>
  <si>
    <t>FPSTIP FF43191</t>
  </si>
  <si>
    <t>FPSTIP FFMay-18</t>
  </si>
  <si>
    <t>FPSTIP FF43221</t>
  </si>
  <si>
    <t>FPSTIP FFJun-18</t>
  </si>
  <si>
    <t>FPSTIP FF43252</t>
  </si>
  <si>
    <t>FPSTIP FFJul-18</t>
  </si>
  <si>
    <t>FPSTIP FF43282</t>
  </si>
  <si>
    <t>FPSTIP FFAug-18</t>
  </si>
  <si>
    <t>FPSTIP FF43313</t>
  </si>
  <si>
    <t>FPSTIP FFSep-18</t>
  </si>
  <si>
    <t>FPSTIP FF43344</t>
  </si>
  <si>
    <t>FPSTIP FFOct-18</t>
  </si>
  <si>
    <t>FPSTIP FF43374</t>
  </si>
  <si>
    <t>FPSTIP FFNov-18</t>
  </si>
  <si>
    <t>FPSTIP FF43405</t>
  </si>
  <si>
    <t>FPSTIP FFDec-18</t>
  </si>
  <si>
    <t>FPSTIP FF43435</t>
  </si>
  <si>
    <t>FPSTIP FFJan-19</t>
  </si>
  <si>
    <t>FPSTIP FF43466</t>
  </si>
  <si>
    <t>FPSTIP FFFeb-19</t>
  </si>
  <si>
    <t>FPSTIP FF43497</t>
  </si>
  <si>
    <t>FPSTIP FFMar-19</t>
  </si>
  <si>
    <t>FPSTIP FF43525</t>
  </si>
  <si>
    <t>FPSTIP FFApr-19</t>
  </si>
  <si>
    <t>FPSTIP FF43556</t>
  </si>
  <si>
    <t>FPSTIP FFMay-19</t>
  </si>
  <si>
    <t>FPSTIP FF43586</t>
  </si>
  <si>
    <t>FPSTIP FFJun-19</t>
  </si>
  <si>
    <t>FPSTIP FF43617</t>
  </si>
  <si>
    <t>FPSTIP FFJul-19</t>
  </si>
  <si>
    <t>FPSTIP FF43647</t>
  </si>
  <si>
    <t>FPSAll CombinedApr-12</t>
  </si>
  <si>
    <t>FPSAll Combined41000</t>
  </si>
  <si>
    <t>FPSAll CombinedJun-12</t>
  </si>
  <si>
    <t>FPSAll Combined41030</t>
  </si>
  <si>
    <t>FPSAll Combined41061</t>
  </si>
  <si>
    <t>FPSAll CombinedJul-12</t>
  </si>
  <si>
    <t>FPSAll Combined41091</t>
  </si>
  <si>
    <t>FPSAll CombinedAug-12</t>
  </si>
  <si>
    <t>FPSAll Combined41122</t>
  </si>
  <si>
    <t>FPSAll CombinedSep-12</t>
  </si>
  <si>
    <t>FPSAll Combined41153</t>
  </si>
  <si>
    <t>FPSAll CombinedOct-12</t>
  </si>
  <si>
    <t>FPSAll Combined41183</t>
  </si>
  <si>
    <t>FPSAll CombinedNov-12</t>
  </si>
  <si>
    <t>FPSAll Combined41214</t>
  </si>
  <si>
    <t>FPSAll CombinedDec-12</t>
  </si>
  <si>
    <t>FPSAll Combined41244</t>
  </si>
  <si>
    <t>FPSAll CombinedJan-13</t>
  </si>
  <si>
    <t>FPSAll Combined41275</t>
  </si>
  <si>
    <t>FPSAll CombinedFeb-13</t>
  </si>
  <si>
    <t>FPSAll Combined41306</t>
  </si>
  <si>
    <t>FPSAll CombinedMar-13</t>
  </si>
  <si>
    <t>FPSAll Combined41334</t>
  </si>
  <si>
    <t>FPSAll CombinedApr-13</t>
  </si>
  <si>
    <t>FPSAll Combined41365</t>
  </si>
  <si>
    <t>FPSAll CombinedMay-13</t>
  </si>
  <si>
    <t>FPSAll Combined41395</t>
  </si>
  <si>
    <t>FPSAll CombinedJun-13</t>
  </si>
  <si>
    <t>FPSAll Combined41426</t>
  </si>
  <si>
    <t>FPSAll CombinedJul-13</t>
  </si>
  <si>
    <t>FPSAll Combined41456</t>
  </si>
  <si>
    <t>FPSAll CombinedAug-13</t>
  </si>
  <si>
    <t>FPSAll Combined41487</t>
  </si>
  <si>
    <t>FPSAll CombinedSep-13</t>
  </si>
  <si>
    <t>FPSAll Combined41518</t>
  </si>
  <si>
    <t>FPSAll CombinedOct-13</t>
  </si>
  <si>
    <t>FPSAll Combined41548</t>
  </si>
  <si>
    <t>FPSAll CombinedNov-13</t>
  </si>
  <si>
    <t>FPSAll Combined41579</t>
  </si>
  <si>
    <t>FPSAll CombinedDec-13</t>
  </si>
  <si>
    <t>FPSAll Combined41609</t>
  </si>
  <si>
    <t>FPSAll CombinedJan-14</t>
  </si>
  <si>
    <t>FPSAll Combined41640</t>
  </si>
  <si>
    <t>FPSAll CombinedFeb-14</t>
  </si>
  <si>
    <t>FPSAll Combined41671</t>
  </si>
  <si>
    <t>FPSAll CombinedMar-14</t>
  </si>
  <si>
    <t>FPSAll Combined41699</t>
  </si>
  <si>
    <t>FPSAll CombinedApr-14</t>
  </si>
  <si>
    <t>FPSAll Combined41730</t>
  </si>
  <si>
    <t>FPSAll CombinedMay-14</t>
  </si>
  <si>
    <t>FPSAll Combined41760</t>
  </si>
  <si>
    <t>FPSAll CombinedJun-14</t>
  </si>
  <si>
    <t>FPSAll Combined41791</t>
  </si>
  <si>
    <t>FPSAll CombinedJul-14</t>
  </si>
  <si>
    <t>FPSAll Combined41821</t>
  </si>
  <si>
    <t>FPSAll CombinedAug-14</t>
  </si>
  <si>
    <t>FPSAll Combined41852</t>
  </si>
  <si>
    <t>FPSAll CombinedSep-14</t>
  </si>
  <si>
    <t>FPSAll Combined41883</t>
  </si>
  <si>
    <t>FPSAll CombinedOct-14</t>
  </si>
  <si>
    <t>FPSAll Combined41913</t>
  </si>
  <si>
    <t>FPSAll CombinedNov-14</t>
  </si>
  <si>
    <t>FPSAll Combined41944</t>
  </si>
  <si>
    <t>FPSAll CombinedDec-14</t>
  </si>
  <si>
    <t>FPSAll Combined41974</t>
  </si>
  <si>
    <t>FPSAll CombinedJan-15</t>
  </si>
  <si>
    <t>FPSAll Combined42005</t>
  </si>
  <si>
    <t>FPSAll CombinedFeb-15</t>
  </si>
  <si>
    <t>FPSAll Combined42036</t>
  </si>
  <si>
    <t>FPSAll CombinedMar-15</t>
  </si>
  <si>
    <t>FPSAll Combined42064</t>
  </si>
  <si>
    <t>FPSAll CombinedApr-15</t>
  </si>
  <si>
    <t>FPSAll Combined42095</t>
  </si>
  <si>
    <t>FPSAll CombinedMay-15</t>
  </si>
  <si>
    <t>FPSAll Combined42125</t>
  </si>
  <si>
    <t>FPSAll CombinedJun-15</t>
  </si>
  <si>
    <t>FPSAll Combined42156</t>
  </si>
  <si>
    <t>FPSAll CombinedJul-15</t>
  </si>
  <si>
    <t>FPSAll Combined42186</t>
  </si>
  <si>
    <t>FPSAll CombinedAug-15</t>
  </si>
  <si>
    <t>FPSAll Combined42217</t>
  </si>
  <si>
    <t>FPSAll CombinedSep-15</t>
  </si>
  <si>
    <t>FPSAll Combined42248</t>
  </si>
  <si>
    <t>FPSAll CombinedOct-15</t>
  </si>
  <si>
    <t>FPSAll Combined42278</t>
  </si>
  <si>
    <t>FPSAll CombinedNov-15</t>
  </si>
  <si>
    <t>FPSAll Combined42309</t>
  </si>
  <si>
    <t>FPSAll CombinedDec-15</t>
  </si>
  <si>
    <t>FPSAll Combined42339</t>
  </si>
  <si>
    <t>FPSAll CombinedJan-16</t>
  </si>
  <si>
    <t>FPSAll Combined42370</t>
  </si>
  <si>
    <t>FPSAll CombinedFeb-16</t>
  </si>
  <si>
    <t>FPSAll Combined42401</t>
  </si>
  <si>
    <t>FPSAll CombinedMar-16</t>
  </si>
  <si>
    <t>FPSAll Combined42430</t>
  </si>
  <si>
    <t>FPSAll CombinedApr-16</t>
  </si>
  <si>
    <t>FPSAll Combined42461</t>
  </si>
  <si>
    <t>FPSAll CombinedMay-16</t>
  </si>
  <si>
    <t>FPSAll Combined42491</t>
  </si>
  <si>
    <t>FPSAll CombinedJun-16</t>
  </si>
  <si>
    <t>FPSAll Combined42522</t>
  </si>
  <si>
    <t>FPSAll CombinedJul-16</t>
  </si>
  <si>
    <t>FPSAll Combined42552</t>
  </si>
  <si>
    <t>FPSAll CombinedAug-16</t>
  </si>
  <si>
    <t>FPSAll Combined42583</t>
  </si>
  <si>
    <t>FPSAll CombinedSep-16</t>
  </si>
  <si>
    <t>FPSAll Combined42614</t>
  </si>
  <si>
    <t>FPSAll CombinedOct-16</t>
  </si>
  <si>
    <t>FPSAll Combined42644</t>
  </si>
  <si>
    <t>FPSAll CombinedNov-16</t>
  </si>
  <si>
    <t>FPSAll Combined42675</t>
  </si>
  <si>
    <t>FPSAll CombinedDec-16</t>
  </si>
  <si>
    <t>FPSAll Combined42711</t>
  </si>
  <si>
    <t>FPSAll CombinedJan-17</t>
  </si>
  <si>
    <t>FPSAll Combined42736</t>
  </si>
  <si>
    <t>FPSAll CombinedFeb-17</t>
  </si>
  <si>
    <t>FPSAll Combined42767</t>
  </si>
  <si>
    <t>FPSAll CombinedMar-17</t>
  </si>
  <si>
    <t>FPSAll Combined42795</t>
  </si>
  <si>
    <t>FPSAll CombinedApr-17</t>
  </si>
  <si>
    <t>FPSAll Combined42826</t>
  </si>
  <si>
    <t>FPSAll CombinedMay-17</t>
  </si>
  <si>
    <t>FPSAll Combined42856</t>
  </si>
  <si>
    <t>FPSAll CombinedJun-17</t>
  </si>
  <si>
    <t>FPSAll Combined42887</t>
  </si>
  <si>
    <t>FPSAll CombinedJul-17</t>
  </si>
  <si>
    <t>FPSAll Combined42917</t>
  </si>
  <si>
    <t>FPSAll CombinedAug-17</t>
  </si>
  <si>
    <t>FPSAll Combined42948</t>
  </si>
  <si>
    <t>FPSAll CombinedSep-17</t>
  </si>
  <si>
    <t>FPSAll Combined42979</t>
  </si>
  <si>
    <t>FPSAll CombinedOct-17</t>
  </si>
  <si>
    <t>FPSAll Combined43009</t>
  </si>
  <si>
    <t>FPSAll CombinedNov-17</t>
  </si>
  <si>
    <t>FPSAll Combined43040</t>
  </si>
  <si>
    <t>FPSAll CombinedDec-17</t>
  </si>
  <si>
    <t>FPSAll Combined43070</t>
  </si>
  <si>
    <t>FPSAll CombinedJan-18</t>
  </si>
  <si>
    <t>FPSAll Combined43101</t>
  </si>
  <si>
    <t>FPSAll CombinedFeb-18</t>
  </si>
  <si>
    <t>FPSAll Combined43132</t>
  </si>
  <si>
    <t>FPSAll CombinedMar-18</t>
  </si>
  <si>
    <t>FPSAll Combined43160</t>
  </si>
  <si>
    <t>FPSAll CombinedApr-18</t>
  </si>
  <si>
    <t>FPSAll Combined43191</t>
  </si>
  <si>
    <t>FPSAll CombinedMay-18</t>
  </si>
  <si>
    <t>FPSAll Combined43221</t>
  </si>
  <si>
    <t>FPSAll CombinedJun-18</t>
  </si>
  <si>
    <t>FPSAll Combined43252</t>
  </si>
  <si>
    <t>FPSAll CombinedJul-18</t>
  </si>
  <si>
    <t>FPSAll Combined43282</t>
  </si>
  <si>
    <t>FPSAll CombinedAug-18</t>
  </si>
  <si>
    <t>FPSAll Combined43313</t>
  </si>
  <si>
    <t>FPSAll CombinedSep-18</t>
  </si>
  <si>
    <t>FPSAll Combined43344</t>
  </si>
  <si>
    <t>FPSAll CombinedOct-18</t>
  </si>
  <si>
    <t>FPSAll Combined43374</t>
  </si>
  <si>
    <t>FPSAll CombinedNov-18</t>
  </si>
  <si>
    <t>FPSAll Combined43405</t>
  </si>
  <si>
    <t>FPSAll CombinedDec-18</t>
  </si>
  <si>
    <t>FPSAll Combined43435</t>
  </si>
  <si>
    <t>FPSAll CombinedJan-19</t>
  </si>
  <si>
    <t>FPSAll Combined43466</t>
  </si>
  <si>
    <t>FPSAll CombinedFeb-19</t>
  </si>
  <si>
    <t>FPSAll Combined43497</t>
  </si>
  <si>
    <t>FPSAll CombinedMar-19</t>
  </si>
  <si>
    <t>FPSAll Combined43525</t>
  </si>
  <si>
    <t>FPSAll CombinedApr-19</t>
  </si>
  <si>
    <t>FPSAll Combined43556</t>
  </si>
  <si>
    <t>FPSAll CombinedMay-19</t>
  </si>
  <si>
    <t>FPSAll Combined43586</t>
  </si>
  <si>
    <t>FPSAll CombinedJun-19</t>
  </si>
  <si>
    <t>FPSAll Combined43617</t>
  </si>
  <si>
    <t>FPSAll CombinedJul-19</t>
  </si>
  <si>
    <t>FPSAll Combined43647</t>
  </si>
  <si>
    <t>Foundations for Home &amp; CommunityCPP-FV DCS43160</t>
  </si>
  <si>
    <t>Foundations for Home &amp; CommunityCPP-FV DCSMar-18</t>
  </si>
  <si>
    <t>Foundations for Home &amp; CommunityTF-CBT FFJan-18</t>
  </si>
  <si>
    <t>Foundations for Home &amp; CommunityTF-CBT FF43101</t>
  </si>
  <si>
    <t>Foundations for Home &amp; CommunityTF-CBT FFFeb-18</t>
  </si>
  <si>
    <t>Foundations for Home &amp; CommunityTF-CBT FF43132</t>
  </si>
  <si>
    <t>Foundations for Home &amp; CommunityTF-CBT FFMar-18</t>
  </si>
  <si>
    <t>Foundations for Home &amp; CommunityTF-CBT FF43160</t>
  </si>
  <si>
    <t>Foundations for Home &amp; CommunityTF-CBT FFApr-18</t>
  </si>
  <si>
    <t>Foundations for Home &amp; CommunityTF-CBT FF43191</t>
  </si>
  <si>
    <t>Foundations for Home &amp; CommunityTF-CBT FFMay-18</t>
  </si>
  <si>
    <t>Foundations for Home &amp; CommunityTF-CBT FF43221</t>
  </si>
  <si>
    <t>Foundations for Home &amp; CommunityTF-CBT FFJun-18</t>
  </si>
  <si>
    <t>Foundations for Home &amp; CommunityTF-CBT FF43252</t>
  </si>
  <si>
    <t>Foundations for Home &amp; CommunityTF-CBT FFJul-18</t>
  </si>
  <si>
    <t>Foundations for Home &amp; CommunityTF-CBT FF43282</t>
  </si>
  <si>
    <t>Foundations for Home &amp; CommunityTF-CBT FFAug-18</t>
  </si>
  <si>
    <t>Foundations for Home &amp; CommunityTF-CBT FF43313</t>
  </si>
  <si>
    <t>Foundations for Home &amp; CommunityTF-CBT FFSep-18</t>
  </si>
  <si>
    <t>Foundations for Home &amp; CommunityTF-CBT FF43344</t>
  </si>
  <si>
    <t>Foundations for Home &amp; CommunityTF-CBT FFOct-18</t>
  </si>
  <si>
    <t>Foundations for Home &amp; CommunityTF-CBT FF43374</t>
  </si>
  <si>
    <t>Foundations for Home &amp; CommunityTF-CBT FFNov-18</t>
  </si>
  <si>
    <t>Foundations for Home &amp; CommunityTF-CBT FF43405</t>
  </si>
  <si>
    <t>Foundations for Home &amp; CommunityTF-CBT FFDec-18</t>
  </si>
  <si>
    <t>Foundations for Home &amp; CommunityTF-CBT FF43435</t>
  </si>
  <si>
    <t>Foundations for Home &amp; CommunityTF-CBT FFJan-19</t>
  </si>
  <si>
    <t>Foundations for Home &amp; CommunityTF-CBT FF43466</t>
  </si>
  <si>
    <t>Foundations for Home &amp; CommunityTF-CBT FFFeb-19</t>
  </si>
  <si>
    <t>Foundations for Home &amp; CommunityTF-CBT FF43497</t>
  </si>
  <si>
    <t>Foundations for Home &amp; CommunityTF-CBT FFMar-19</t>
  </si>
  <si>
    <t>Foundations for Home &amp; CommunityTF-CBT FF43525</t>
  </si>
  <si>
    <t>Foundations for Home &amp; CommunityTF-CBT FFApr-19</t>
  </si>
  <si>
    <t>Foundations for Home &amp; CommunityTF-CBT FF43556</t>
  </si>
  <si>
    <t>Foundations for Home &amp; CommunityTF-CBT FFMay-19</t>
  </si>
  <si>
    <t>Foundations for Home &amp; CommunityTF-CBT FF43586</t>
  </si>
  <si>
    <t>Foundations for Home &amp; CommunityTF-CBT FFJun-19</t>
  </si>
  <si>
    <t>Foundations for Home &amp; CommunityTF-CBT FF43617</t>
  </si>
  <si>
    <t>Foundations for Home &amp; CommunityTF-CBT FFJul-19</t>
  </si>
  <si>
    <t>Foundations for Home &amp; CommunityTF-CBT FF43647</t>
  </si>
  <si>
    <t>Foundations for Home &amp; CommunityFFT FFJan-18</t>
  </si>
  <si>
    <t>Foundations for Home &amp; CommunityFFT FF43101</t>
  </si>
  <si>
    <t>Foundations for Home &amp; CommunityFFT FFFeb-18</t>
  </si>
  <si>
    <t>Foundations for Home &amp; CommunityFFT FF43132</t>
  </si>
  <si>
    <t>Foundations for Home &amp; CommunityFFT FFMar-18</t>
  </si>
  <si>
    <t>Foundations for Home &amp; CommunityFFT FF43160</t>
  </si>
  <si>
    <t>Foundations for Home &amp; CommunityFFT FFApr-18</t>
  </si>
  <si>
    <t>Foundations for Home &amp; CommunityFFT FF43191</t>
  </si>
  <si>
    <t>Foundations for Home &amp; CommunityFFT FFMay-18</t>
  </si>
  <si>
    <t>Foundations for Home &amp; CommunityFFT FF43221</t>
  </si>
  <si>
    <t>Foundations for Home &amp; CommunityFFT FFJun-18</t>
  </si>
  <si>
    <t>Foundations for Home &amp; CommunityFFT FF43252</t>
  </si>
  <si>
    <t>Foundations for Home &amp; CommunityFFT FFJul-18</t>
  </si>
  <si>
    <t>Foundations for Home &amp; CommunityFFT FF43282</t>
  </si>
  <si>
    <t>Foundations for Home &amp; CommunityFFT FFAug-18</t>
  </si>
  <si>
    <t>Foundations for Home &amp; CommunityFFT FF43313</t>
  </si>
  <si>
    <t>Foundations for Home &amp; CommunityFFT FFSep-18</t>
  </si>
  <si>
    <t>Foundations for Home &amp; CommunityFFT FF43344</t>
  </si>
  <si>
    <t>Foundations for Home &amp; CommunityFFT FFOct-18</t>
  </si>
  <si>
    <t>Foundations for Home &amp; CommunityFFT FF43374</t>
  </si>
  <si>
    <t>Foundations for Home &amp; CommunityFFT FFNov-18</t>
  </si>
  <si>
    <t>Foundations for Home &amp; CommunityFFT FF43405</t>
  </si>
  <si>
    <t>Foundations for Home &amp; CommunityFFT FFDec-18</t>
  </si>
  <si>
    <t>Foundations for Home &amp; CommunityFFT FF43435</t>
  </si>
  <si>
    <t>Foundations for Home &amp; CommunityFFT FFJan-19</t>
  </si>
  <si>
    <t>Foundations for Home &amp; CommunityFFT FF43466</t>
  </si>
  <si>
    <t>Foundations for Home &amp; CommunityFFT FFFeb-19</t>
  </si>
  <si>
    <t>Foundations for Home &amp; CommunityFFT FF43497</t>
  </si>
  <si>
    <t>Foundations for Home &amp; CommunityFFT FFMar-19</t>
  </si>
  <si>
    <t>Foundations for Home &amp; CommunityFFT FF43525</t>
  </si>
  <si>
    <t>Foundations for Home &amp; CommunityFFT FFApr-19</t>
  </si>
  <si>
    <t>Foundations for Home &amp; CommunityFFT FF43556</t>
  </si>
  <si>
    <t>Foundations for Home &amp; CommunityFFT FFMay-19</t>
  </si>
  <si>
    <t>Foundations for Home &amp; CommunityFFT FF43586</t>
  </si>
  <si>
    <t>Foundations for Home &amp; CommunityFFT FFJun-19</t>
  </si>
  <si>
    <t>Foundations for Home &amp; CommunityFFT FF43617</t>
  </si>
  <si>
    <t>Foundations for Home &amp; CommunityFFT FFJul-19</t>
  </si>
  <si>
    <t>Foundations for Home &amp; CommunityFFT FF43647</t>
  </si>
  <si>
    <t>Foundations for Home &amp; CommunityTST FFJan-18</t>
  </si>
  <si>
    <t>Foundations for Home &amp; CommunityTST FF43101</t>
  </si>
  <si>
    <t>Foundations for Home &amp; CommunityTST FFFeb-18</t>
  </si>
  <si>
    <t>Foundations for Home &amp; CommunityTST FF43132</t>
  </si>
  <si>
    <t>Foundations for Home &amp; CommunityTST FFMar-18</t>
  </si>
  <si>
    <t>Foundations for Home &amp; CommunityTST FF43160</t>
  </si>
  <si>
    <t>Foundations for Home &amp; CommunityTST FFApr-18</t>
  </si>
  <si>
    <t>Foundations for Home &amp; CommunityTST FF43191</t>
  </si>
  <si>
    <t>Foundations for Home &amp; CommunityTST FFMay-18</t>
  </si>
  <si>
    <t>Foundations for Home &amp; CommunityTST FF43221</t>
  </si>
  <si>
    <t>Foundations for Home &amp; CommunityTST FFJun-18</t>
  </si>
  <si>
    <t>Foundations for Home &amp; CommunityTST FF43252</t>
  </si>
  <si>
    <t>Foundations for Home &amp; CommunityTST FFJul-18</t>
  </si>
  <si>
    <t>Foundations for Home &amp; CommunityTST FF43282</t>
  </si>
  <si>
    <t>Foundations for Home &amp; CommunityTST FFAug-18</t>
  </si>
  <si>
    <t>Foundations for Home &amp; CommunityTST FF43313</t>
  </si>
  <si>
    <t>Foundations for Home &amp; CommunityTST FFSep-18</t>
  </si>
  <si>
    <t>Foundations for Home &amp; CommunityTST FF43344</t>
  </si>
  <si>
    <t>Foundations for Home &amp; CommunityTST FFOct-18</t>
  </si>
  <si>
    <t>Foundations for Home &amp; CommunityTST FF43374</t>
  </si>
  <si>
    <t>Foundations for Home &amp; CommunityTST FFNov-18</t>
  </si>
  <si>
    <t>Foundations for Home &amp; CommunityTST FF43405</t>
  </si>
  <si>
    <t>Foundations for Home &amp; CommunityTST FFDec-18</t>
  </si>
  <si>
    <t>Foundations for Home &amp; CommunityTST FF43435</t>
  </si>
  <si>
    <t>Foundations for Home &amp; CommunityTST FFJan-19</t>
  </si>
  <si>
    <t>Foundations for Home &amp; CommunityTST FF43466</t>
  </si>
  <si>
    <t>Foundations for Home &amp; CommunityTST FFFeb-19</t>
  </si>
  <si>
    <t>Foundations for Home &amp; CommunityTST FF43497</t>
  </si>
  <si>
    <t>Foundations for Home &amp; CommunityTST FFMar-19</t>
  </si>
  <si>
    <t>Foundations for Home &amp; CommunityTST FF43525</t>
  </si>
  <si>
    <t>Foundations for Home &amp; CommunityTST FFApr-19</t>
  </si>
  <si>
    <t>Foundations for Home &amp; CommunityTST FF43556</t>
  </si>
  <si>
    <t>Foundations for Home &amp; CommunityTST FFMay-19</t>
  </si>
  <si>
    <t>Foundations for Home &amp; CommunityTST FF43586</t>
  </si>
  <si>
    <t>Foundations for Home &amp; CommunityTST FFJun-19</t>
  </si>
  <si>
    <t>Foundations for Home &amp; CommunityTST FF43617</t>
  </si>
  <si>
    <t>Foundations for Home &amp; CommunityTST FFJul-19</t>
  </si>
  <si>
    <t>Foundations for Home &amp; CommunityTST FF43647</t>
  </si>
  <si>
    <t>Foundations for Home &amp; CommunityCPP-FV DCSJun-18</t>
  </si>
  <si>
    <t>Foundations for Home &amp; CommunityCPP-FV DCS43252</t>
  </si>
  <si>
    <t>Foundations for Home &amp; CommunityCPP-FV DCSJul-18</t>
  </si>
  <si>
    <t>Foundations for Home &amp; CommunityCPP-FV DCS43282</t>
  </si>
  <si>
    <t>Foundations for Home &amp; CommunityCPP-FV DCSAug-18</t>
  </si>
  <si>
    <t>Foundations for Home &amp; CommunityCPP-FV DCS43313</t>
  </si>
  <si>
    <t>Foundations for Home &amp; CommunityCPP-FV DCSSep-18</t>
  </si>
  <si>
    <t>Foundations for Home &amp; CommunityCPP-FV DCS43344</t>
  </si>
  <si>
    <t>Foundations for Home &amp; CommunityCPP-FV DCSOct-18</t>
  </si>
  <si>
    <t>Foundations for Home &amp; CommunityCPP-FV DCS43374</t>
  </si>
  <si>
    <t>Foundations for Home &amp; CommunityCPP-FV DCSNov-18</t>
  </si>
  <si>
    <t>Foundations for Home &amp; CommunityCPP-FV DCS43405</t>
  </si>
  <si>
    <t>Foundations for Home &amp; CommunityCPP-FV DCSDec-18</t>
  </si>
  <si>
    <t>Foundations for Home &amp; CommunityCPP-FV DCS43435</t>
  </si>
  <si>
    <t>Foundations for Home &amp; CommunityCPP-FV DCSJan-19</t>
  </si>
  <si>
    <t>Foundations for Home &amp; CommunityCPP-FV DCS43466</t>
  </si>
  <si>
    <t>Foundations for Home &amp; CommunityCPP-FV DCSFeb-19</t>
  </si>
  <si>
    <t>Foundations for Home &amp; CommunityCPP-FV DCS43497</t>
  </si>
  <si>
    <t>Foundations for Home &amp; CommunityCPP-FV DCSMar-19</t>
  </si>
  <si>
    <t>Foundations for Home &amp; CommunityCPP-FV DCS43525</t>
  </si>
  <si>
    <t>Foundations for Home &amp; CommunityCPP-FV DCSApr-19</t>
  </si>
  <si>
    <t>Foundations for Home &amp; CommunityCPP-FV DCS43556</t>
  </si>
  <si>
    <t>Foundations for Home &amp; CommunityCPP-FV DCSMay-19</t>
  </si>
  <si>
    <t>Foundations for Home &amp; CommunityCPP-FV DCS43586</t>
  </si>
  <si>
    <t>Foundations for Home &amp; CommunityCPP-FV DCSJun-19</t>
  </si>
  <si>
    <t>Foundations for Home &amp; CommunityCPP-FV DCS43617</t>
  </si>
  <si>
    <t>Foundations for Home &amp; CommunityCPP-FV DCSJul-19</t>
  </si>
  <si>
    <t>Foundations for Home &amp; CommunityCPP-FV DCS43647</t>
  </si>
  <si>
    <t>Foundations for Home &amp; CommunityAll CombinedJan-18</t>
  </si>
  <si>
    <t>Foundations for Home &amp; CommunityAll Combined43101</t>
  </si>
  <si>
    <t>Foundations for Home &amp; CommunityAll CombinedFeb-18</t>
  </si>
  <si>
    <t>Foundations for Home &amp; CommunityAll Combined43132</t>
  </si>
  <si>
    <t>Foundations for Home &amp; CommunityAll CombinedMar-18</t>
  </si>
  <si>
    <t>Foundations for Home &amp; CommunityAll Combined43160</t>
  </si>
  <si>
    <t>Foundations for Home &amp; CommunityAll CombinedApr-18</t>
  </si>
  <si>
    <t>Foundations for Home &amp; CommunityAll Combined43191</t>
  </si>
  <si>
    <t>Foundations for Home &amp; CommunityAll CombinedMay-18</t>
  </si>
  <si>
    <t>Foundations for Home &amp; CommunityAll Combined43221</t>
  </si>
  <si>
    <t>Foundations for Home &amp; CommunityAll CombinedJun-18</t>
  </si>
  <si>
    <t>Foundations for Home &amp; CommunityAll Combined43252</t>
  </si>
  <si>
    <t>Foundations for Home &amp; CommunityAll CombinedJul-18</t>
  </si>
  <si>
    <t>Foundations for Home &amp; CommunityAll Combined43282</t>
  </si>
  <si>
    <t>Foundations for Home &amp; CommunityAll CombinedAug-18</t>
  </si>
  <si>
    <t>Foundations for Home &amp; CommunityAll Combined43313</t>
  </si>
  <si>
    <t>Foundations for Home &amp; CommunityAll CombinedSep-18</t>
  </si>
  <si>
    <t>Foundations for Home &amp; CommunityAll Combined43344</t>
  </si>
  <si>
    <t>Foundations for Home &amp; CommunityAll CombinedOct-18</t>
  </si>
  <si>
    <t>Foundations for Home &amp; CommunityAll Combined43374</t>
  </si>
  <si>
    <t>Foundations for Home &amp; CommunityAll CombinedNov-18</t>
  </si>
  <si>
    <t>Foundations for Home &amp; CommunityAll Combined43405</t>
  </si>
  <si>
    <t>Foundations for Home &amp; CommunityAll CombinedDec-18</t>
  </si>
  <si>
    <t>Foundations for Home &amp; CommunityAll Combined43435</t>
  </si>
  <si>
    <t>Foundations for Home &amp; CommunityAll CombinedJan-19</t>
  </si>
  <si>
    <t>Foundations for Home &amp; CommunityAll Combined43466</t>
  </si>
  <si>
    <t>Foundations for Home &amp; CommunityAll CombinedFeb-19</t>
  </si>
  <si>
    <t>Foundations for Home &amp; CommunityAll Combined43497</t>
  </si>
  <si>
    <t>Foundations for Home &amp; CommunityAll CombinedMar-19</t>
  </si>
  <si>
    <t>Foundations for Home &amp; CommunityAll Combined43525</t>
  </si>
  <si>
    <t>Foundations for Home &amp; CommunityAll CombinedApr-19</t>
  </si>
  <si>
    <t>Foundations for Home &amp; CommunityAll Combined43556</t>
  </si>
  <si>
    <t>Foundations for Home &amp; CommunityAll CombinedMay-19</t>
  </si>
  <si>
    <t>Foundations for Home &amp; CommunityAll Combined43586</t>
  </si>
  <si>
    <t>Foundations for Home &amp; CommunityAll CombinedJun-19</t>
  </si>
  <si>
    <t>Foundations for Home &amp; CommunityAll Combined43617</t>
  </si>
  <si>
    <t>Foundations for Home &amp; CommunityAll CombinedJul-19</t>
  </si>
  <si>
    <t>Foundations for Home &amp; CommunityAll Combined43647</t>
  </si>
  <si>
    <t>First Home CareTST FFJul-16</t>
  </si>
  <si>
    <t>First Home CareTST FF42552</t>
  </si>
  <si>
    <t>First Home CareTST FFAug-16</t>
  </si>
  <si>
    <t>First Home CareTST FF42583</t>
  </si>
  <si>
    <t>First Home CareTST FFSep-16</t>
  </si>
  <si>
    <t>First Home CareTST FF42614</t>
  </si>
  <si>
    <t>First Home CareTST FFOct-16</t>
  </si>
  <si>
    <t>First Home CareTST FF42644</t>
  </si>
  <si>
    <t>First Home CareTST FFNov-16</t>
  </si>
  <si>
    <t>First Home CareTST FF42675</t>
  </si>
  <si>
    <t>First Home CareTST FFDec-16</t>
  </si>
  <si>
    <t>First Home CareTST FF42705</t>
  </si>
  <si>
    <t>First Home CareTST FFJan-17</t>
  </si>
  <si>
    <t>First Home CareTST FF42736</t>
  </si>
  <si>
    <t>First Home CareTST FFFeb-17</t>
  </si>
  <si>
    <t>First Home CareTST FF42767</t>
  </si>
  <si>
    <t>First Home CareTST FFMar-17</t>
  </si>
  <si>
    <t>First Home CareTST FF42795</t>
  </si>
  <si>
    <t>First Home CareTST FFApr-17</t>
  </si>
  <si>
    <t>First Home CareTST FF42826</t>
  </si>
  <si>
    <t>First Home CareTST FFMay-17</t>
  </si>
  <si>
    <t>First Home CareTST FF42856</t>
  </si>
  <si>
    <t>First Home CareTST FFJun-17</t>
  </si>
  <si>
    <t>First Home CareTST FF42887</t>
  </si>
  <si>
    <t>First Home CareTST FFJul-17</t>
  </si>
  <si>
    <t>First Home CareTST FF42917</t>
  </si>
  <si>
    <t>First Home CareTST FFAug-17</t>
  </si>
  <si>
    <t>First Home CareTST FF42948</t>
  </si>
  <si>
    <t>First Home CareTST FFSep-17</t>
  </si>
  <si>
    <t>First Home CareTST FF42979</t>
  </si>
  <si>
    <t>First Home CareTST FFOct-17</t>
  </si>
  <si>
    <t>First Home CareTST FF43009</t>
  </si>
  <si>
    <t>First Home CareTST FFNov-17</t>
  </si>
  <si>
    <t>First Home CareTST FF43040</t>
  </si>
  <si>
    <t>First Home CareTST FFDec-17</t>
  </si>
  <si>
    <t>First Home CareTST FF43070</t>
  </si>
  <si>
    <t>First Home CareTST FFJan-18</t>
  </si>
  <si>
    <t>First Home CareTST FF43101</t>
  </si>
  <si>
    <t>First Home CareTST FFFeb-18</t>
  </si>
  <si>
    <t>First Home CareTST FF43132</t>
  </si>
  <si>
    <t>First Home CareTST FFMar-18</t>
  </si>
  <si>
    <t>First Home CareTST FF43160</t>
  </si>
  <si>
    <t>First Home CareTST FFApr-18</t>
  </si>
  <si>
    <t>First Home CareTST FF43191</t>
  </si>
  <si>
    <t>First Home CareTST FFMay-18</t>
  </si>
  <si>
    <t>First Home CareTST FF43221</t>
  </si>
  <si>
    <t>First Home CareTST FFJun-18</t>
  </si>
  <si>
    <t>First Home CareTST FF43252</t>
  </si>
  <si>
    <t>First Home CareTST FFJul-18</t>
  </si>
  <si>
    <t>First Home CareTST FF43282</t>
  </si>
  <si>
    <t>First Home CareTST FFAug-18</t>
  </si>
  <si>
    <t>First Home CareTST FF43313</t>
  </si>
  <si>
    <t>First Home CareTST FFSep-18</t>
  </si>
  <si>
    <t>First Home CareTST FF43344</t>
  </si>
  <si>
    <t>First Home CareTST FFOct-18</t>
  </si>
  <si>
    <t>First Home CareTST FF43374</t>
  </si>
  <si>
    <t>First Home CareTST FFNov-18</t>
  </si>
  <si>
    <t>First Home CareTST FF43405</t>
  </si>
  <si>
    <t>First Home CareTST FFDec-18</t>
  </si>
  <si>
    <t>First Home CareTST FF43435</t>
  </si>
  <si>
    <t>First Home CareTST FFJan-19</t>
  </si>
  <si>
    <t>First Home CareTST FF43466</t>
  </si>
  <si>
    <t>First Home CareTST FFFeb-19</t>
  </si>
  <si>
    <t>First Home CareTST FF43497</t>
  </si>
  <si>
    <t>First Home CareTST FFMar-19</t>
  </si>
  <si>
    <t>First Home CareTST FF43525</t>
  </si>
  <si>
    <t>First Home CareTST FFApr-19</t>
  </si>
  <si>
    <t>First Home CareTST FF43556</t>
  </si>
  <si>
    <t>First Home CareTST FFMay-19</t>
  </si>
  <si>
    <t>First Home CareTST FF43586</t>
  </si>
  <si>
    <t>First Home CareTST FFJun-19</t>
  </si>
  <si>
    <t>First Home CareTST FF43617</t>
  </si>
  <si>
    <t>First Home CareTST FFJul-19</t>
  </si>
  <si>
    <t>First Home CareTST FF43647</t>
  </si>
  <si>
    <t>First Home CareTIP FFApr-12</t>
  </si>
  <si>
    <t>First Home CareTIP FF41000</t>
  </si>
  <si>
    <t>First Home CareTIP FFJun-12</t>
  </si>
  <si>
    <t>First Home CareTIP FF41030</t>
  </si>
  <si>
    <t>First Home CareTIP FF41061</t>
  </si>
  <si>
    <t>First Home CareTIP FFJul-12</t>
  </si>
  <si>
    <t>First Home CareTIP FF41091</t>
  </si>
  <si>
    <t>First Home CareTIP FFAug-12</t>
  </si>
  <si>
    <t>First Home CareTIP FF41122</t>
  </si>
  <si>
    <t>First Home CareTIP FFSep-12</t>
  </si>
  <si>
    <t>First Home CareTIP FF41153</t>
  </si>
  <si>
    <t>First Home CareTIP FFOct-12</t>
  </si>
  <si>
    <t>First Home CareTIP FF41183</t>
  </si>
  <si>
    <t>First Home CareTIP FFNov-12</t>
  </si>
  <si>
    <t>First Home CareTIP FF41214</t>
  </si>
  <si>
    <t>First Home CareTIP FFDec-12</t>
  </si>
  <si>
    <t>First Home CareTIP FF41244</t>
  </si>
  <si>
    <t>First Home CareTIP FFJan-13</t>
  </si>
  <si>
    <t>First Home CareTIP FF41275</t>
  </si>
  <si>
    <t>First Home CareTIP FFFeb-13</t>
  </si>
  <si>
    <t>First Home CareTIP FF41306</t>
  </si>
  <si>
    <t>First Home CareTIP FFMar-13</t>
  </si>
  <si>
    <t>First Home CareTIP FF41334</t>
  </si>
  <si>
    <t>First Home CareTIP FFApr-13</t>
  </si>
  <si>
    <t>First Home CareTIP FF41365</t>
  </si>
  <si>
    <t>First Home CareTIP FFMay-13</t>
  </si>
  <si>
    <t>First Home CareTIP FF41395</t>
  </si>
  <si>
    <t>First Home CareTIP FFJun-13</t>
  </si>
  <si>
    <t>First Home CareTIP FF41426</t>
  </si>
  <si>
    <t>First Home CareTIP FFJul-13</t>
  </si>
  <si>
    <t>First Home CareTIP FF41456</t>
  </si>
  <si>
    <t>First Home CareTIP FFAug-13</t>
  </si>
  <si>
    <t>First Home CareTIP FF41487</t>
  </si>
  <si>
    <t>First Home CareTIP FFSep-13</t>
  </si>
  <si>
    <t>First Home CareTIP FF41518</t>
  </si>
  <si>
    <t>First Home CareTIP FFOct-13</t>
  </si>
  <si>
    <t>First Home CareTIP FF41548</t>
  </si>
  <si>
    <t>First Home CareTIP FFNov-13</t>
  </si>
  <si>
    <t>First Home CareTIP FF41579</t>
  </si>
  <si>
    <t>First Home CareTIP FFDec-13</t>
  </si>
  <si>
    <t>First Home CareTIP FF41609</t>
  </si>
  <si>
    <t>First Home CareTIP FFJan-14</t>
  </si>
  <si>
    <t>First Home CareTIP FF41640</t>
  </si>
  <si>
    <t>First Home CareTIP FFFeb-14</t>
  </si>
  <si>
    <t>First Home CareTIP FF41671</t>
  </si>
  <si>
    <t>First Home CareTIP FFMar-14</t>
  </si>
  <si>
    <t>First Home CareTIP FF41699</t>
  </si>
  <si>
    <t>First Home CareTIP FFApr-14</t>
  </si>
  <si>
    <t>First Home CareTIP FF41730</t>
  </si>
  <si>
    <t>First Home CareTIP FFMay-14</t>
  </si>
  <si>
    <t>First Home CareTIP FF41760</t>
  </si>
  <si>
    <t>First Home CareTIP FFJun-14</t>
  </si>
  <si>
    <t>First Home CareTIP FF41791</t>
  </si>
  <si>
    <t>First Home CareTIP FFJul-14</t>
  </si>
  <si>
    <t>First Home CareTIP FF41821</t>
  </si>
  <si>
    <t>First Home CareTIP FFAug-14</t>
  </si>
  <si>
    <t>First Home CareTIP FF41852</t>
  </si>
  <si>
    <t>First Home CareTIP FFSep-14</t>
  </si>
  <si>
    <t>First Home CareTIP FF41883</t>
  </si>
  <si>
    <t>First Home CareTIP FFOct-14</t>
  </si>
  <si>
    <t>First Home CareTIP FF41913</t>
  </si>
  <si>
    <t>First Home CareTIP FFNov-14</t>
  </si>
  <si>
    <t>First Home CareTIP FF41944</t>
  </si>
  <si>
    <t>First Home CareTIP FFDec-14</t>
  </si>
  <si>
    <t>First Home CareTIP FF41974</t>
  </si>
  <si>
    <t>First Home CareTF-CBT FFApr-12</t>
  </si>
  <si>
    <t>First Home CareTF-CBT FF41000</t>
  </si>
  <si>
    <t>First Home CareTF-CBT FFJun-12</t>
  </si>
  <si>
    <t>First Home CareTF-CBT FF41030</t>
  </si>
  <si>
    <t>Community ConnectionsTF-CBT FF41061</t>
  </si>
  <si>
    <t>First Home CareTF-CBT FFJul-12</t>
  </si>
  <si>
    <t>First Home CareTF-CBT FF41091</t>
  </si>
  <si>
    <t>First Home CareTF-CBT FFAug-12</t>
  </si>
  <si>
    <t>First Home CareTF-CBT FF41122</t>
  </si>
  <si>
    <t>First Home CareTF-CBT FFSep-12</t>
  </si>
  <si>
    <t>First Home CareTF-CBT FF41153</t>
  </si>
  <si>
    <t>First Home CareTF-CBT FFOct-12</t>
  </si>
  <si>
    <t>First Home CareTF-CBT FF41183</t>
  </si>
  <si>
    <t>First Home CareTF-CBT FFNov-12</t>
  </si>
  <si>
    <t>First Home CareTF-CBT FF41214</t>
  </si>
  <si>
    <t>First Home CareTF-CBT FFDec-12</t>
  </si>
  <si>
    <t>First Home CareTF-CBT FF41244</t>
  </si>
  <si>
    <t>First Home CareTF-CBT FFJan-13</t>
  </si>
  <si>
    <t>First Home CareTF-CBT FF41275</t>
  </si>
  <si>
    <t>First Home CareTF-CBT FFFeb-13</t>
  </si>
  <si>
    <t>First Home CareTF-CBT FF41306</t>
  </si>
  <si>
    <t>First Home CareTF-CBT FFMar-13</t>
  </si>
  <si>
    <t>First Home CareTF-CBT FF41334</t>
  </si>
  <si>
    <t>First Home CareTF-CBT FFApr-13</t>
  </si>
  <si>
    <t>First Home CareTF-CBT FF41365</t>
  </si>
  <si>
    <t>First Home CareTF-CBT FFMay-13</t>
  </si>
  <si>
    <t>First Home CareTF-CBT FF41395</t>
  </si>
  <si>
    <t>First Home CareTF-CBT FFJun-13</t>
  </si>
  <si>
    <t>First Home CareTF-CBT FF41426</t>
  </si>
  <si>
    <t>First Home CareTF-CBT FFJul-13</t>
  </si>
  <si>
    <t>First Home CareTF-CBT FF41456</t>
  </si>
  <si>
    <t>First Home CareTF-CBT FFAug-13</t>
  </si>
  <si>
    <t>First Home CareTF-CBT FF41487</t>
  </si>
  <si>
    <t>First Home CareTF-CBT FFSep-13</t>
  </si>
  <si>
    <t>First Home CareTF-CBT FF41518</t>
  </si>
  <si>
    <t>First Home CareTF-CBT FFOct-13</t>
  </si>
  <si>
    <t>First Home CareTF-CBT FF41548</t>
  </si>
  <si>
    <t>First Home CareTF-CBT FFNov-13</t>
  </si>
  <si>
    <t>First Home CareTF-CBT FF41579</t>
  </si>
  <si>
    <t>First Home CareTF-CBT FFDec-13</t>
  </si>
  <si>
    <t>First Home CareTF-CBT FF41609</t>
  </si>
  <si>
    <t>First Home CareTF-CBT FFJan-14</t>
  </si>
  <si>
    <t>First Home CareTF-CBT FF41640</t>
  </si>
  <si>
    <t>First Home CareTF-CBT FFFeb-14</t>
  </si>
  <si>
    <t>First Home CareTF-CBT FF41671</t>
  </si>
  <si>
    <t>First Home CareTF-CBT FFMar-14</t>
  </si>
  <si>
    <t>First Home CareTF-CBT FF41699</t>
  </si>
  <si>
    <t>First Home CareTF-CBT FFApr-14</t>
  </si>
  <si>
    <t>First Home CareTF-CBT FF41730</t>
  </si>
  <si>
    <t>First Home CareTF-CBT FFMay-14</t>
  </si>
  <si>
    <t>First Home CareTF-CBT FF41760</t>
  </si>
  <si>
    <t>First Home CareTF-CBT FFJun-14</t>
  </si>
  <si>
    <t>First Home CareTF-CBT FF41791</t>
  </si>
  <si>
    <t>First Home CareTF-CBT FFJul-14</t>
  </si>
  <si>
    <t>First Home CareTF-CBT FF41821</t>
  </si>
  <si>
    <t>First Home CareTF-CBT FFAug-14</t>
  </si>
  <si>
    <t>First Home CareTF-CBT FF41852</t>
  </si>
  <si>
    <t>First Home CareTF-CBT FFSep-14</t>
  </si>
  <si>
    <t>First Home CareTF-CBT FF41883</t>
  </si>
  <si>
    <t>First Home CareTF-CBT FFOct-14</t>
  </si>
  <si>
    <t>First Home CareTF-CBT FF41913</t>
  </si>
  <si>
    <t>First Home CareTF-CBT FFNov-14</t>
  </si>
  <si>
    <t>First Home CareTF-CBT FF41944</t>
  </si>
  <si>
    <t>First Home CareTF-CBT FFDec-14</t>
  </si>
  <si>
    <t>First Home CareTF-CBT FF41974</t>
  </si>
  <si>
    <t>First Home CareTF-CBT FFJan-15</t>
  </si>
  <si>
    <t>First Home CareTF-CBT FF42005</t>
  </si>
  <si>
    <t>First Home CareTF-CBT FFFeb-15</t>
  </si>
  <si>
    <t>First Home CareTF-CBT FF42036</t>
  </si>
  <si>
    <t>First Home CareTF-CBT FFMar-15</t>
  </si>
  <si>
    <t>First Home CareTF-CBT FF42064</t>
  </si>
  <si>
    <t>First Home CareTF-CBT FFApr-15</t>
  </si>
  <si>
    <t>First Home CareTF-CBT FF42095</t>
  </si>
  <si>
    <t>First Home CareTF-CBT FFMay-15</t>
  </si>
  <si>
    <t>First Home CareTF-CBT FF42125</t>
  </si>
  <si>
    <t>First Home CareTF-CBT FFJun-15</t>
  </si>
  <si>
    <t>First Home CareTF-CBT FF42156</t>
  </si>
  <si>
    <t>First Home CareTF-CBT FFJul-15</t>
  </si>
  <si>
    <t>First Home CareTF-CBT FF42186</t>
  </si>
  <si>
    <t>First Home CareTF-CBT FFAug-15</t>
  </si>
  <si>
    <t>First Home CareTF-CBT FF42217</t>
  </si>
  <si>
    <t>First Home CareTF-CBT FFSep-15</t>
  </si>
  <si>
    <t>First Home CareTF-CBT FF42248</t>
  </si>
  <si>
    <t>First Home CareTF-CBT FFOct-15</t>
  </si>
  <si>
    <t>First Home CareTF-CBT FF42278</t>
  </si>
  <si>
    <t>First Home CareTF-CBT FFNov-15</t>
  </si>
  <si>
    <t>First Home CareTF-CBT FF42309</t>
  </si>
  <si>
    <t>First Home CareTF-CBT FFDec-15</t>
  </si>
  <si>
    <t>First Home CareTF-CBT FF42339</t>
  </si>
  <si>
    <t>First Home CareTF-CBT FFJan-16</t>
  </si>
  <si>
    <t>First Home CareTF-CBT FF42370</t>
  </si>
  <si>
    <t>First Home CareTF-CBT FFFeb-16</t>
  </si>
  <si>
    <t>First Home CareTF-CBT FF42401</t>
  </si>
  <si>
    <t>First Home CareTF-CBT FFMar-16</t>
  </si>
  <si>
    <t>First Home CareTF-CBT FF42430</t>
  </si>
  <si>
    <t>First Home CareTF-CBT FFApr-16</t>
  </si>
  <si>
    <t>First Home CareTF-CBT FF42461</t>
  </si>
  <si>
    <t>First Home CareTF-CBT FFMay-16</t>
  </si>
  <si>
    <t>First Home CareTF-CBT FF42491</t>
  </si>
  <si>
    <t>First Home CareTF-CBT FFJun-16</t>
  </si>
  <si>
    <t>First Home CareTF-CBT FF42522</t>
  </si>
  <si>
    <t>First Home CareTF-CBT FFJul-16</t>
  </si>
  <si>
    <t>First Home CareTF-CBT FF42552</t>
  </si>
  <si>
    <t>First Home CareTF-CBT FFAug-16</t>
  </si>
  <si>
    <t>First Home CareTF-CBT FF42583</t>
  </si>
  <si>
    <t>First Home CareTF-CBT FFSep-16</t>
  </si>
  <si>
    <t>First Home CareTF-CBT FF42614</t>
  </si>
  <si>
    <t>First Home CareTF-CBT FFOct-16</t>
  </si>
  <si>
    <t>First Home CareTF-CBT FF42644</t>
  </si>
  <si>
    <t>First Home CareTF-CBT FFNov-16</t>
  </si>
  <si>
    <t>First Home CareTF-CBT FF42675</t>
  </si>
  <si>
    <t>First Home CareTF-CBT FFDec-16</t>
  </si>
  <si>
    <t>First Home CareTF-CBT FF42705</t>
  </si>
  <si>
    <t>First Home CareTF-CBT FFJan-17</t>
  </si>
  <si>
    <t>First Home CareTF-CBT FF42736</t>
  </si>
  <si>
    <t>First Home CareTF-CBT FFFeb-17</t>
  </si>
  <si>
    <t>First Home CareTF-CBT FF42767</t>
  </si>
  <si>
    <t>First Home CareTF-CBT FFMar-17</t>
  </si>
  <si>
    <t>First Home CareTF-CBT FF42795</t>
  </si>
  <si>
    <t>First Home CareTF-CBT FFApr-17</t>
  </si>
  <si>
    <t>First Home CareTF-CBT FF42826</t>
  </si>
  <si>
    <t>First Home CareTF-CBT FFMay-17</t>
  </si>
  <si>
    <t>First Home CareTF-CBT FF42856</t>
  </si>
  <si>
    <t>First Home CareTF-CBT FFJun-17</t>
  </si>
  <si>
    <t>First Home CareTF-CBT FF42887</t>
  </si>
  <si>
    <t>First Home CareTF-CBT FFJul-17</t>
  </si>
  <si>
    <t>First Home CareTF-CBT FF42917</t>
  </si>
  <si>
    <t>First Home CareTF-CBT FFAug-17</t>
  </si>
  <si>
    <t>First Home CareTF-CBT FF42948</t>
  </si>
  <si>
    <t>First Home CareTF-CBT FFSep-17</t>
  </si>
  <si>
    <t>First Home CareTF-CBT FF42979</t>
  </si>
  <si>
    <t>First Home CareTF-CBT FFOct-17</t>
  </si>
  <si>
    <t>First Home CareTF-CBT FF43009</t>
  </si>
  <si>
    <t>First Home CareTF-CBT FFNov-17</t>
  </si>
  <si>
    <t>First Home CareTF-CBT FF43040</t>
  </si>
  <si>
    <t>First Home CareTF-CBT FFDec-17</t>
  </si>
  <si>
    <t>First Home CareTF-CBT FF43070</t>
  </si>
  <si>
    <t>First Home CareTF-CBT FFJan-18</t>
  </si>
  <si>
    <t>First Home CareTF-CBT FF43101</t>
  </si>
  <si>
    <t>First Home CareTF-CBT FFFeb-18</t>
  </si>
  <si>
    <t>First Home CareTF-CBT FF43132</t>
  </si>
  <si>
    <t>First Home CareTF-CBT FFMar-18</t>
  </si>
  <si>
    <t>First Home CareTF-CBT FF43160</t>
  </si>
  <si>
    <t>First Home CareTF-CBT FFApr-18</t>
  </si>
  <si>
    <t>First Home CareTF-CBT FF43191</t>
  </si>
  <si>
    <t>First Home CareTF-CBT FFMay-18</t>
  </si>
  <si>
    <t>First Home CareTF-CBT FF43221</t>
  </si>
  <si>
    <t>First Home CareTF-CBT FFJun-18</t>
  </si>
  <si>
    <t>First Home CareTF-CBT FF43252</t>
  </si>
  <si>
    <t>First Home CareTF-CBT FFJul-18</t>
  </si>
  <si>
    <t>First Home CareTF-CBT FF43282</t>
  </si>
  <si>
    <t>First Home CareTF-CBT FFAug-18</t>
  </si>
  <si>
    <t>First Home CareTF-CBT FF43313</t>
  </si>
  <si>
    <t>First Home CareTF-CBT FFSep-18</t>
  </si>
  <si>
    <t>First Home CareTF-CBT FF43344</t>
  </si>
  <si>
    <t>First Home CareTF-CBT FFOct-18</t>
  </si>
  <si>
    <t>First Home CareTF-CBT FF43374</t>
  </si>
  <si>
    <t>First Home CareTF-CBT FFNov-18</t>
  </si>
  <si>
    <t>First Home CareTF-CBT FF43405</t>
  </si>
  <si>
    <t>First Home CareTF-CBT FFDec-18</t>
  </si>
  <si>
    <t>First Home CareTF-CBT FF43435</t>
  </si>
  <si>
    <t>First Home CareTF-CBT FFJan-19</t>
  </si>
  <si>
    <t>First Home CareTF-CBT FF43466</t>
  </si>
  <si>
    <t>First Home CareTF-CBT FFFeb-19</t>
  </si>
  <si>
    <t>First Home CareTF-CBT FF43497</t>
  </si>
  <si>
    <t>First Home CareTF-CBT FFMar-19</t>
  </si>
  <si>
    <t>First Home CareTF-CBT FF43525</t>
  </si>
  <si>
    <t>First Home CareTF-CBT FFApr-19</t>
  </si>
  <si>
    <t>First Home CareTF-CBT FF43556</t>
  </si>
  <si>
    <t>First Home CareTF-CBT FFMay-19</t>
  </si>
  <si>
    <t>First Home CareTF-CBT FF43586</t>
  </si>
  <si>
    <t>First Home CareTF-CBT FFJun-19</t>
  </si>
  <si>
    <t>First Home CareTF-CBT FF43617</t>
  </si>
  <si>
    <t>First Home CareTF-CBT FFJul-19</t>
  </si>
  <si>
    <t>First Home CareTF-CBT FF43647</t>
  </si>
  <si>
    <t>First Home CareTF-CBT FF41061</t>
  </si>
  <si>
    <t>First Home CareFFT FFApr-12</t>
  </si>
  <si>
    <t>First Home CareFFT FF41000</t>
  </si>
  <si>
    <t>First Home CareFFT FFJun-12</t>
  </si>
  <si>
    <t>First Home CareFFT FF41030</t>
  </si>
  <si>
    <t>First Home CareFFT FF41061</t>
  </si>
  <si>
    <t>First Home CareFFT FFJul-12</t>
  </si>
  <si>
    <t>First Home CareFFT FF41091</t>
  </si>
  <si>
    <t>First Home CareFFT FFAug-12</t>
  </si>
  <si>
    <t>First Home CareFFT FF41122</t>
  </si>
  <si>
    <t>First Home CareFFT FFSep-12</t>
  </si>
  <si>
    <t>First Home CareFFT FF41153</t>
  </si>
  <si>
    <t>First Home CareFFT FFOct-12</t>
  </si>
  <si>
    <t>First Home CareFFT FF41183</t>
  </si>
  <si>
    <t>First Home CareFFT FFNov-12</t>
  </si>
  <si>
    <t>First Home CareFFT FF41214</t>
  </si>
  <si>
    <t>First Home CareFFT FFDec-12</t>
  </si>
  <si>
    <t>First Home CareFFT FF41244</t>
  </si>
  <si>
    <t>First Home CareFFT FFJan-13</t>
  </si>
  <si>
    <t>First Home CareFFT FF41275</t>
  </si>
  <si>
    <t>First Home CareFFT FFFeb-13</t>
  </si>
  <si>
    <t>First Home CareFFT FF41306</t>
  </si>
  <si>
    <t>First Home CareFFT FFMar-13</t>
  </si>
  <si>
    <t>First Home CareFFT FF41334</t>
  </si>
  <si>
    <t>First Home CareFFT FFApr-13</t>
  </si>
  <si>
    <t>First Home CareFFT FF41365</t>
  </si>
  <si>
    <t>First Home CareFFT FFMay-13</t>
  </si>
  <si>
    <t>First Home CareFFT FF41395</t>
  </si>
  <si>
    <t>First Home CareFFT FFJun-13</t>
  </si>
  <si>
    <t>First Home CareFFT FF41426</t>
  </si>
  <si>
    <t>First Home CareFFT FFJul-13</t>
  </si>
  <si>
    <t>First Home CareFFT FF41456</t>
  </si>
  <si>
    <t>First Home CareFFT FFAug-13</t>
  </si>
  <si>
    <t>First Home CareFFT FF41487</t>
  </si>
  <si>
    <t>First Home CareFFT FFSep-13</t>
  </si>
  <si>
    <t>First Home CareFFT FF41518</t>
  </si>
  <si>
    <t>First Home CareFFT FFOct-13</t>
  </si>
  <si>
    <t>First Home CareFFT FF41548</t>
  </si>
  <si>
    <t>First Home CareFFT FFNov-13</t>
  </si>
  <si>
    <t>First Home CareFFT FF41579</t>
  </si>
  <si>
    <t>First Home CareFFT FFDec-13</t>
  </si>
  <si>
    <t>First Home CareFFT FF41609</t>
  </si>
  <si>
    <t>First Home CareFFT FFJan-14</t>
  </si>
  <si>
    <t>First Home CareFFT FF41640</t>
  </si>
  <si>
    <t>First Home CareFFT FFFeb-14</t>
  </si>
  <si>
    <t>First Home CareFFT FF41671</t>
  </si>
  <si>
    <t>First Home CareFFT FFMar-14</t>
  </si>
  <si>
    <t>First Home CareFFT FF41699</t>
  </si>
  <si>
    <t>First Home CareFFT FFApr-14</t>
  </si>
  <si>
    <t>First Home CareFFT FF41730</t>
  </si>
  <si>
    <t>First Home CareFFT FFMay-14</t>
  </si>
  <si>
    <t>First Home CareFFT FF41760</t>
  </si>
  <si>
    <t>First Home CareFFT FFJun-14</t>
  </si>
  <si>
    <t>First Home CareFFT FF41791</t>
  </si>
  <si>
    <t>First Home CareFFT FFJul-14</t>
  </si>
  <si>
    <t>First Home CareFFT FF41821</t>
  </si>
  <si>
    <t>First Home CareFFT FFAug-14</t>
  </si>
  <si>
    <t>First Home CareFFT FF41852</t>
  </si>
  <si>
    <t>First Home CareFFT FFSep-14</t>
  </si>
  <si>
    <t>First Home CareFFT FF41883</t>
  </si>
  <si>
    <t>First Home CareFFT FFOct-14</t>
  </si>
  <si>
    <t>First Home CareFFT FF41913</t>
  </si>
  <si>
    <t>First Home CareFFT FFNov-14</t>
  </si>
  <si>
    <t>First Home CareFFT FF41944</t>
  </si>
  <si>
    <t>First Home CareFFT FFDec-14</t>
  </si>
  <si>
    <t>First Home CareFFT FF41974</t>
  </si>
  <si>
    <t>First Home CareFFT FFJan-15</t>
  </si>
  <si>
    <t>First Home CareFFT FF42005</t>
  </si>
  <si>
    <t>First Home CareFFT FFFeb-15</t>
  </si>
  <si>
    <t>First Home CareFFT FF42036</t>
  </si>
  <si>
    <t>First Home CareFFT FFMar-15</t>
  </si>
  <si>
    <t>First Home CareFFT FF42064</t>
  </si>
  <si>
    <t>First Home CareFFT FFApr-15</t>
  </si>
  <si>
    <t>First Home CareFFT FF42095</t>
  </si>
  <si>
    <t>First Home CareFFT FFMay-15</t>
  </si>
  <si>
    <t>First Home CareFFT FF42125</t>
  </si>
  <si>
    <t>First Home CareFFT FFJun-15</t>
  </si>
  <si>
    <t>First Home CareFFT FF42156</t>
  </si>
  <si>
    <t>First Home CareFFT FFJul-15</t>
  </si>
  <si>
    <t>First Home CareFFT FF42186</t>
  </si>
  <si>
    <t>First Home CareFFT FFAug-15</t>
  </si>
  <si>
    <t>First Home CareFFT FF42217</t>
  </si>
  <si>
    <t>First Home CareFFT FFSep-15</t>
  </si>
  <si>
    <t>First Home CareFFT FF42248</t>
  </si>
  <si>
    <t>First Home CareFFT FFOct-15</t>
  </si>
  <si>
    <t>First Home CareFFT FF42278</t>
  </si>
  <si>
    <t>First Home CareFFT FFNov-15</t>
  </si>
  <si>
    <t>First Home CareFFT FF42309</t>
  </si>
  <si>
    <t>First Home CareFFT FFDec-15</t>
  </si>
  <si>
    <t>First Home CareFFT FF42339</t>
  </si>
  <si>
    <t>First Home CareFFT FFJan-16</t>
  </si>
  <si>
    <t>First Home CareFFT FF42370</t>
  </si>
  <si>
    <t>First Home CareFFT FFFeb-16</t>
  </si>
  <si>
    <t>First Home CareFFT FF42401</t>
  </si>
  <si>
    <t>First Home CareFFT FFMar-16</t>
  </si>
  <si>
    <t>First Home CareFFT FF42430</t>
  </si>
  <si>
    <t>First Home CareFFT FFApr-16</t>
  </si>
  <si>
    <t>First Home CareFFT FF42461</t>
  </si>
  <si>
    <t>First Home CareFFT FFMay-16</t>
  </si>
  <si>
    <t>First Home CareFFT FF42491</t>
  </si>
  <si>
    <t>First Home CareFFT FFJun-16</t>
  </si>
  <si>
    <t>First Home CareFFT FF42522</t>
  </si>
  <si>
    <t>First Home CareFFT FFJul-16</t>
  </si>
  <si>
    <t>First Home CareFFT FF42552</t>
  </si>
  <si>
    <t>First Home CareFFT FFAug-16</t>
  </si>
  <si>
    <t>First Home CareFFT FF42583</t>
  </si>
  <si>
    <t>First Home CareFFT FFSep-16</t>
  </si>
  <si>
    <t>First Home CareFFT FF42614</t>
  </si>
  <si>
    <t>First Home CareFFT FFOct-16</t>
  </si>
  <si>
    <t>First Home CareFFT FF42644</t>
  </si>
  <si>
    <t>First Home CareFFT FFNov-16</t>
  </si>
  <si>
    <t>First Home CareFFT FF42675</t>
  </si>
  <si>
    <t>First Home CareFFT FFDec-16</t>
  </si>
  <si>
    <t>First Home CareFFT FF42705</t>
  </si>
  <si>
    <t>First Home CareFFT FFJan-17</t>
  </si>
  <si>
    <t>First Home CareFFT FF42736</t>
  </si>
  <si>
    <t>First Home CareFFT FFFeb-17</t>
  </si>
  <si>
    <t>First Home CareFFT FF42767</t>
  </si>
  <si>
    <t>First Home CareFFT FFMar-17</t>
  </si>
  <si>
    <t>First Home CareFFT FF42795</t>
  </si>
  <si>
    <t>First Home CareFFT FFApr-17</t>
  </si>
  <si>
    <t>First Home CareFFT FF42826</t>
  </si>
  <si>
    <t>First Home CareFFT FFMay-17</t>
  </si>
  <si>
    <t>First Home CareFFT FF42856</t>
  </si>
  <si>
    <t>First Home CareFFT FFJun-17</t>
  </si>
  <si>
    <t>First Home CareFFT FF42887</t>
  </si>
  <si>
    <t>First Home CareFFT FFJul-17</t>
  </si>
  <si>
    <t>First Home CareFFT FF42917</t>
  </si>
  <si>
    <t>First Home CareFFT FFAug-17</t>
  </si>
  <si>
    <t>First Home CareFFT FF42948</t>
  </si>
  <si>
    <t>First Home CareFFT FFSep-17</t>
  </si>
  <si>
    <t>First Home CareFFT FF42979</t>
  </si>
  <si>
    <t>First Home CareFFT FFOct-17</t>
  </si>
  <si>
    <t>First Home CareFFT FF43009</t>
  </si>
  <si>
    <t>First Home CareFFT FFNov-17</t>
  </si>
  <si>
    <t>First Home CareFFT FF43040</t>
  </si>
  <si>
    <t>First Home CareFFT FFDec-17</t>
  </si>
  <si>
    <t>First Home CareFFT FF43070</t>
  </si>
  <si>
    <t>First Home CareFFT FFJan-18</t>
  </si>
  <si>
    <t>First Home CareFFT FF43101</t>
  </si>
  <si>
    <t>First Home CareFFT FFFeb-18</t>
  </si>
  <si>
    <t>First Home CareFFT FF43132</t>
  </si>
  <si>
    <t>First Home CareFFT FFMar-18</t>
  </si>
  <si>
    <t>First Home CareFFT FF43160</t>
  </si>
  <si>
    <t>First Home CareFFT FFApr-18</t>
  </si>
  <si>
    <t>First Home CareFFT FF43191</t>
  </si>
  <si>
    <t>First Home CareFFT FFMay-18</t>
  </si>
  <si>
    <t>First Home CareFFT FF43221</t>
  </si>
  <si>
    <t>First Home CareFFT FFJun-18</t>
  </si>
  <si>
    <t>First Home CareFFT FF43252</t>
  </si>
  <si>
    <t>First Home CareFFT FFJul-18</t>
  </si>
  <si>
    <t>First Home CareFFT FF43282</t>
  </si>
  <si>
    <t>First Home CareFFT FFAug-18</t>
  </si>
  <si>
    <t>First Home CareFFT FF43313</t>
  </si>
  <si>
    <t>First Home CareFFT FFSep-18</t>
  </si>
  <si>
    <t>First Home CareFFT FF43344</t>
  </si>
  <si>
    <t>First Home CareFFT FFOct-18</t>
  </si>
  <si>
    <t>First Home CareFFT FF43374</t>
  </si>
  <si>
    <t>First Home CareFFT FFNov-18</t>
  </si>
  <si>
    <t>First Home CareFFT FF43405</t>
  </si>
  <si>
    <t>First Home CareFFT FFDec-18</t>
  </si>
  <si>
    <t>First Home CareFFT FF43435</t>
  </si>
  <si>
    <t>First Home CareFFT FFJan-19</t>
  </si>
  <si>
    <t>First Home CareFFT FF43466</t>
  </si>
  <si>
    <t>First Home CareFFT FFFeb-19</t>
  </si>
  <si>
    <t>First Home CareFFT FF43497</t>
  </si>
  <si>
    <t>First Home CareFFT FFMar-19</t>
  </si>
  <si>
    <t>First Home CareFFT FF43525</t>
  </si>
  <si>
    <t>First Home CareFFT FFApr-19</t>
  </si>
  <si>
    <t>First Home CareFFT FF43556</t>
  </si>
  <si>
    <t>First Home CareFFT FFMay-19</t>
  </si>
  <si>
    <t>First Home CareFFT FF43586</t>
  </si>
  <si>
    <t>First Home CareFFT FFJun-19</t>
  </si>
  <si>
    <t>First Home CareFFT FF43617</t>
  </si>
  <si>
    <t>First Home CareFFT FFJul-19</t>
  </si>
  <si>
    <t>First Home CareFFT FF43647</t>
  </si>
  <si>
    <t>First Home CareAll CombinedApr-12</t>
  </si>
  <si>
    <t>First Home CareAll Combined41000</t>
  </si>
  <si>
    <t>First Home CareAll CombinedJun-12</t>
  </si>
  <si>
    <t>First Home CareAll Combined41030</t>
  </si>
  <si>
    <t>First Home CareAll Combined41061</t>
  </si>
  <si>
    <t>First Home CareAll CombinedJul-12</t>
  </si>
  <si>
    <t>First Home CareAll Combined41091</t>
  </si>
  <si>
    <t>First Home CareAll CombinedAug-12</t>
  </si>
  <si>
    <t>First Home CareAll Combined41122</t>
  </si>
  <si>
    <t>First Home CareAll CombinedSep-12</t>
  </si>
  <si>
    <t>First Home CareAll Combined41153</t>
  </si>
  <si>
    <t>First Home CareAll CombinedOct-12</t>
  </si>
  <si>
    <t>First Home CareAll Combined41183</t>
  </si>
  <si>
    <t>First Home CareAll CombinedNov-12</t>
  </si>
  <si>
    <t>First Home CareAll Combined41214</t>
  </si>
  <si>
    <t>First Home CareAll CombinedDec-12</t>
  </si>
  <si>
    <t>First Home CareAll Combined41244</t>
  </si>
  <si>
    <t>First Home CareAll CombinedJan-13</t>
  </si>
  <si>
    <t>First Home CareAll Combined41275</t>
  </si>
  <si>
    <t>First Home CareAll CombinedFeb-13</t>
  </si>
  <si>
    <t>First Home CareAll Combined41306</t>
  </si>
  <si>
    <t>First Home CareAll CombinedMar-13</t>
  </si>
  <si>
    <t>First Home CareAll Combined41334</t>
  </si>
  <si>
    <t>First Home CareAll CombinedApr-13</t>
  </si>
  <si>
    <t>First Home CareAll Combined41365</t>
  </si>
  <si>
    <t>First Home CareAll CombinedMay-13</t>
  </si>
  <si>
    <t>First Home CareAll Combined41395</t>
  </si>
  <si>
    <t>First Home CareAll CombinedJun-13</t>
  </si>
  <si>
    <t>First Home CareAll Combined41426</t>
  </si>
  <si>
    <t>First Home CareAll CombinedJul-13</t>
  </si>
  <si>
    <t>First Home CareAll Combined41456</t>
  </si>
  <si>
    <t>First Home CareAll CombinedAug-13</t>
  </si>
  <si>
    <t>First Home CareAll Combined41487</t>
  </si>
  <si>
    <t>First Home CareAll CombinedSep-13</t>
  </si>
  <si>
    <t>First Home CareAll Combined41518</t>
  </si>
  <si>
    <t>First Home CareAll CombinedOct-13</t>
  </si>
  <si>
    <t>First Home CareAll Combined41548</t>
  </si>
  <si>
    <t>First Home CareAll CombinedNov-13</t>
  </si>
  <si>
    <t>First Home CareAll Combined41579</t>
  </si>
  <si>
    <t>First Home CareAll CombinedDec-13</t>
  </si>
  <si>
    <t>First Home CareAll Combined41609</t>
  </si>
  <si>
    <t>First Home CareAll CombinedJan-14</t>
  </si>
  <si>
    <t>First Home CareAll Combined41640</t>
  </si>
  <si>
    <t>First Home CareAll CombinedFeb-14</t>
  </si>
  <si>
    <t>First Home CareAll Combined41671</t>
  </si>
  <si>
    <t>First Home CareAll CombinedMar-14</t>
  </si>
  <si>
    <t>First Home CareAll Combined41699</t>
  </si>
  <si>
    <t>First Home CareAll CombinedApr-14</t>
  </si>
  <si>
    <t>First Home CareAll Combined41730</t>
  </si>
  <si>
    <t>First Home CareAll CombinedMay-14</t>
  </si>
  <si>
    <t>First Home CareAll Combined41760</t>
  </si>
  <si>
    <t>First Home CareAll CombinedJun-14</t>
  </si>
  <si>
    <t>First Home CareAll Combined41791</t>
  </si>
  <si>
    <t>First Home CareAll CombinedJul-14</t>
  </si>
  <si>
    <t>First Home CareAll Combined41821</t>
  </si>
  <si>
    <t>First Home CareAll CombinedAug-14</t>
  </si>
  <si>
    <t>First Home CareAll Combined41852</t>
  </si>
  <si>
    <t>First Home CareAll CombinedSep-14</t>
  </si>
  <si>
    <t>First Home CareAll Combined41883</t>
  </si>
  <si>
    <t>First Home CareAll CombinedOct-14</t>
  </si>
  <si>
    <t>First Home CareAll Combined41913</t>
  </si>
  <si>
    <t>First Home CareAll CombinedNov-14</t>
  </si>
  <si>
    <t>First Home CareAll Combined41944</t>
  </si>
  <si>
    <t>First Home CareAll CombinedDec-14</t>
  </si>
  <si>
    <t>First Home CareAll Combined41974</t>
  </si>
  <si>
    <t>First Home CareAll CombinedJan-15</t>
  </si>
  <si>
    <t>First Home CareAll Combined42005</t>
  </si>
  <si>
    <t>First Home CareAll CombinedFeb-15</t>
  </si>
  <si>
    <t>First Home CareAll Combined42036</t>
  </si>
  <si>
    <t>First Home CareAll CombinedMar-15</t>
  </si>
  <si>
    <t>First Home CareAll Combined42064</t>
  </si>
  <si>
    <t>First Home CareAll CombinedApr-15</t>
  </si>
  <si>
    <t>First Home CareAll Combined42095</t>
  </si>
  <si>
    <t>First Home CareAll CombinedMay-15</t>
  </si>
  <si>
    <t>First Home CareAll Combined42125</t>
  </si>
  <si>
    <t>First Home CareAll CombinedJun-15</t>
  </si>
  <si>
    <t>First Home CareAll Combined42156</t>
  </si>
  <si>
    <t>First Home CareAll CombinedJul-15</t>
  </si>
  <si>
    <t>First Home CareAll Combined42186</t>
  </si>
  <si>
    <t>First Home CareAll CombinedAug-15</t>
  </si>
  <si>
    <t>First Home CareAll Combined42217</t>
  </si>
  <si>
    <t>First Home CareAll CombinedSep-15</t>
  </si>
  <si>
    <t>First Home CareAll Combined42248</t>
  </si>
  <si>
    <t>First Home CareAll CombinedOct-15</t>
  </si>
  <si>
    <t>First Home CareAll Combined42278</t>
  </si>
  <si>
    <t>First Home CareAll CombinedNov-15</t>
  </si>
  <si>
    <t>First Home CareAll Combined42309</t>
  </si>
  <si>
    <t>First Home CareAll CombinedDec-15</t>
  </si>
  <si>
    <t>First Home CareAll Combined42339</t>
  </si>
  <si>
    <t>First Home CareAll CombinedJan-16</t>
  </si>
  <si>
    <t>First Home CareAll Combined42370</t>
  </si>
  <si>
    <t>First Home CareAll CombinedFeb-16</t>
  </si>
  <si>
    <t>First Home CareAll Combined42401</t>
  </si>
  <si>
    <t>First Home CareAll CombinedMar-16</t>
  </si>
  <si>
    <t>First Home CareAll Combined42430</t>
  </si>
  <si>
    <t>First Home CareAll CombinedApr-16</t>
  </si>
  <si>
    <t>First Home CareAll Combined42461</t>
  </si>
  <si>
    <t>First Home CareAll CombinedMay-16</t>
  </si>
  <si>
    <t>First Home CareAll Combined42491</t>
  </si>
  <si>
    <t>First Home CareAll CombinedJun-16</t>
  </si>
  <si>
    <t>First Home CareAll Combined42522</t>
  </si>
  <si>
    <t>First Home CareAll CombinedJul-16</t>
  </si>
  <si>
    <t>First Home CareAll Combined42552</t>
  </si>
  <si>
    <t>First Home CareAll CombinedAug-16</t>
  </si>
  <si>
    <t>First Home CareAll Combined42583</t>
  </si>
  <si>
    <t>First Home CareAll CombinedSep-16</t>
  </si>
  <si>
    <t>First Home CareAll Combined42614</t>
  </si>
  <si>
    <t>First Home CareAll CombinedOct-16</t>
  </si>
  <si>
    <t>First Home CareAll Combined42644</t>
  </si>
  <si>
    <t>First Home CareAll CombinedNov-16</t>
  </si>
  <si>
    <t>First Home CareAll Combined42675</t>
  </si>
  <si>
    <t>First Home CareAll CombinedDec-16</t>
  </si>
  <si>
    <t>First Home CareAll Combined42710</t>
  </si>
  <si>
    <t>First Home CareAll CombinedJan-17</t>
  </si>
  <si>
    <t>First Home CareAll Combined42736</t>
  </si>
  <si>
    <t>First Home CareAll CombinedFeb-17</t>
  </si>
  <si>
    <t>First Home CareAll Combined42767</t>
  </si>
  <si>
    <t>First Home CareAll CombinedMar-17</t>
  </si>
  <si>
    <t>First Home CareAll Combined42795</t>
  </si>
  <si>
    <t>First Home CareAll CombinedApr-17</t>
  </si>
  <si>
    <t>First Home CareAll Combined42826</t>
  </si>
  <si>
    <t>First Home CareAll CombinedMay-17</t>
  </si>
  <si>
    <t>First Home CareAll Combined42856</t>
  </si>
  <si>
    <t>First Home CareAll CombinedJun-17</t>
  </si>
  <si>
    <t>First Home CareAll Combined42887</t>
  </si>
  <si>
    <t>First Home CareAll CombinedJul-17</t>
  </si>
  <si>
    <t>First Home CareAll Combined42917</t>
  </si>
  <si>
    <t>First Home CareAll CombinedAug-17</t>
  </si>
  <si>
    <t>First Home CareAll Combined42948</t>
  </si>
  <si>
    <t>First Home CareAll CombinedSep-17</t>
  </si>
  <si>
    <t>First Home CareAll Combined42979</t>
  </si>
  <si>
    <t>First Home CareAll CombinedOct-17</t>
  </si>
  <si>
    <t>First Home CareAll Combined43009</t>
  </si>
  <si>
    <t>First Home CareAll CombinedNov-17</t>
  </si>
  <si>
    <t>First Home CareAll Combined43040</t>
  </si>
  <si>
    <t>First Home CareAll CombinedDec-17</t>
  </si>
  <si>
    <t>First Home CareAll Combined43070</t>
  </si>
  <si>
    <t>First Home CareAll CombinedJan-18</t>
  </si>
  <si>
    <t>First Home CareAll Combined43101</t>
  </si>
  <si>
    <t>First Home CareAll CombinedFeb-18</t>
  </si>
  <si>
    <t>First Home CareAll Combined43132</t>
  </si>
  <si>
    <t>First Home CareAll CombinedMar-18</t>
  </si>
  <si>
    <t>First Home CareAll Combined43160</t>
  </si>
  <si>
    <t>First Home CareAll CombinedApr-18</t>
  </si>
  <si>
    <t>First Home CareAll Combined43191</t>
  </si>
  <si>
    <t>First Home CareAll CombinedMay-18</t>
  </si>
  <si>
    <t>First Home CareAll Combined43221</t>
  </si>
  <si>
    <t>First Home CareAll CombinedJun-18</t>
  </si>
  <si>
    <t>First Home CareAll Combined43252</t>
  </si>
  <si>
    <t>First Home CareAll CombinedJul-18</t>
  </si>
  <si>
    <t>First Home CareAll Combined43282</t>
  </si>
  <si>
    <t>First Home CareAll CombinedAug-18</t>
  </si>
  <si>
    <t>First Home CareAll Combined43313</t>
  </si>
  <si>
    <t>First Home CareAll CombinedSep-18</t>
  </si>
  <si>
    <t>First Home CareAll Combined43344</t>
  </si>
  <si>
    <t>First Home CareAll CombinedOct-18</t>
  </si>
  <si>
    <t>First Home CareAll Combined43374</t>
  </si>
  <si>
    <t>First Home CareAll CombinedNov-18</t>
  </si>
  <si>
    <t>First Home CareAll Combined43405</t>
  </si>
  <si>
    <t>First Home CareAll CombinedDec-18</t>
  </si>
  <si>
    <t>First Home CareAll Combined43435</t>
  </si>
  <si>
    <t>First Home CareAll CombinedJan-19</t>
  </si>
  <si>
    <t>First Home CareAll Combined43466</t>
  </si>
  <si>
    <t>First Home CareAll CombinedFeb-19</t>
  </si>
  <si>
    <t>First Home CareAll Combined43497</t>
  </si>
  <si>
    <t>First Home CareAll CombinedMar-19</t>
  </si>
  <si>
    <t>First Home CareAll Combined43525</t>
  </si>
  <si>
    <t>First Home CareAll CombinedApr-19</t>
  </si>
  <si>
    <t>First Home CareAll Combined43556</t>
  </si>
  <si>
    <t>First Home CareAll CombinedMay-19</t>
  </si>
  <si>
    <t>First Home CareAll Combined43586</t>
  </si>
  <si>
    <t>First Home CareAll CombinedJun-19</t>
  </si>
  <si>
    <t>First Home CareAll Combined43617</t>
  </si>
  <si>
    <t>First Home CareAll CombinedJul-19</t>
  </si>
  <si>
    <t>First Home CareAll Combined43647</t>
  </si>
  <si>
    <t>Federal CityAll CombinedApr-12</t>
  </si>
  <si>
    <t>Federal CityAll Combined41000</t>
  </si>
  <si>
    <t>Federal CityAll CombinedJun-12</t>
  </si>
  <si>
    <t>Federal CityAll Combined41030</t>
  </si>
  <si>
    <t>Federal CityAll Combined41061</t>
  </si>
  <si>
    <t>Federal CityAll CombinedJul-12</t>
  </si>
  <si>
    <t>Federal CityAll Combined41091</t>
  </si>
  <si>
    <t>Federal CityAll CombinedAug-12</t>
  </si>
  <si>
    <t>Federal CityAll Combined41122</t>
  </si>
  <si>
    <t>Federal CityAll CombinedSep-12</t>
  </si>
  <si>
    <t>Federal CityAll Combined41153</t>
  </si>
  <si>
    <t>Federal CityAll CombinedOct-12</t>
  </si>
  <si>
    <t>Federal CityAll Combined41183</t>
  </si>
  <si>
    <t>Federal CityAll CombinedNov-12</t>
  </si>
  <si>
    <t>Federal CityAll Combined41214</t>
  </si>
  <si>
    <t>Federal CityAll CombinedDec-12</t>
  </si>
  <si>
    <t>Federal CityAll Combined41244</t>
  </si>
  <si>
    <t>Federal CityAll CombinedJan-13</t>
  </si>
  <si>
    <t>Federal CityAll Combined41275</t>
  </si>
  <si>
    <t>Federal CityAll CombinedFeb-13</t>
  </si>
  <si>
    <t>Federal CityAll Combined41306</t>
  </si>
  <si>
    <t>Federal CityAll CombinedMar-13</t>
  </si>
  <si>
    <t>Federal CityAll Combined41334</t>
  </si>
  <si>
    <t>Federal CityAll CombinedApr-13</t>
  </si>
  <si>
    <t>Federal CityAll Combined41365</t>
  </si>
  <si>
    <t>Federal CityAll CombinedMay-13</t>
  </si>
  <si>
    <t>Federal CityAll Combined41395</t>
  </si>
  <si>
    <t>Federal CityAll CombinedJun-13</t>
  </si>
  <si>
    <t>Federal CityAll Combined41426</t>
  </si>
  <si>
    <t>Federal CityAll CombinedJul-13</t>
  </si>
  <si>
    <t>Federal CityAll Combined41456</t>
  </si>
  <si>
    <t>Federal CityAll CombinedAug-13</t>
  </si>
  <si>
    <t>Federal CityAll Combined41487</t>
  </si>
  <si>
    <t>Federal CityAll CombinedSep-13</t>
  </si>
  <si>
    <t>Federal CityAll Combined41518</t>
  </si>
  <si>
    <t>Federal CityAll CombinedOct-13</t>
  </si>
  <si>
    <t>Federal CityAll Combined41548</t>
  </si>
  <si>
    <t>Federal CityAll CombinedNov-13</t>
  </si>
  <si>
    <t>Federal CityAll Combined41579</t>
  </si>
  <si>
    <t>Federal CityAll CombinedDec-13</t>
  </si>
  <si>
    <t>Federal CityAll Combined41609</t>
  </si>
  <si>
    <t>Federal CityAll CombinedJan-14</t>
  </si>
  <si>
    <t>Federal CityAll Combined41640</t>
  </si>
  <si>
    <t>Federal CityAll CombinedFeb-14</t>
  </si>
  <si>
    <t>Federal CityAll Combined41671</t>
  </si>
  <si>
    <t>Federal CityAll CombinedMar-14</t>
  </si>
  <si>
    <t>Federal CityAll Combined41699</t>
  </si>
  <si>
    <t>Federal CityAll CombinedApr-14</t>
  </si>
  <si>
    <t>Federal CityAll Combined41730</t>
  </si>
  <si>
    <t>Federal CityAll CombinedMay-14</t>
  </si>
  <si>
    <t>Federal CityAll Combined41760</t>
  </si>
  <si>
    <t>Federal CityAll CombinedJun-14</t>
  </si>
  <si>
    <t>Federal CityAll Combined41791</t>
  </si>
  <si>
    <t>Federal CityAll CombinedJul-14</t>
  </si>
  <si>
    <t>Federal CityAll Combined41821</t>
  </si>
  <si>
    <t>Federal CityAll CombinedAug-14</t>
  </si>
  <si>
    <t>Federal CityAll Combined41852</t>
  </si>
  <si>
    <t>Federal CityAll CombinedSep-14</t>
  </si>
  <si>
    <t>Federal CityAll Combined41883</t>
  </si>
  <si>
    <t>Federal CityAll CombinedOct-14</t>
  </si>
  <si>
    <t>Federal CityAll Combined41913</t>
  </si>
  <si>
    <t>Federal CityAll CombinedNov-14</t>
  </si>
  <si>
    <t>Federal CityAll Combined41944</t>
  </si>
  <si>
    <t>Federal CityAll CombinedDec-14</t>
  </si>
  <si>
    <t>Federal CityAll Combined41974</t>
  </si>
  <si>
    <t>Federal CityAll CombinedJan-15</t>
  </si>
  <si>
    <t>Federal CityAll Combined42005</t>
  </si>
  <si>
    <t>Federal CityAll CombinedFeb-15</t>
  </si>
  <si>
    <t>Federal CityAll Combined42036</t>
  </si>
  <si>
    <t>Federal CityAll CombinedMar-15</t>
  </si>
  <si>
    <t>Federal CityAll Combined42064</t>
  </si>
  <si>
    <t>Federal CityAll CombinedApr-15</t>
  </si>
  <si>
    <t>Federal CityAll Combined42095</t>
  </si>
  <si>
    <t>Federal CityAll CombinedMay-15</t>
  </si>
  <si>
    <t>Federal CityAll Combined42125</t>
  </si>
  <si>
    <t>Federal CityAll CombinedJun-15</t>
  </si>
  <si>
    <t>Federal CityAll Combined42156</t>
  </si>
  <si>
    <t>Federal CityAll CombinedJul-15</t>
  </si>
  <si>
    <t>Federal CityAll Combined42186</t>
  </si>
  <si>
    <t>Federal CityAll CombinedAug-15</t>
  </si>
  <si>
    <t>Federal CityAll Combined42217</t>
  </si>
  <si>
    <t>Federal CityAll CombinedSep-15</t>
  </si>
  <si>
    <t>Federal CityAll Combined42248</t>
  </si>
  <si>
    <t>Federal CityAll CombinedOct-15</t>
  </si>
  <si>
    <t>Federal CityAll Combined42278</t>
  </si>
  <si>
    <t>Federal CityAll CombinedNov-15</t>
  </si>
  <si>
    <t>Federal CityAll Combined42309</t>
  </si>
  <si>
    <t>Federal CityAll CombinedDec-15</t>
  </si>
  <si>
    <t>Federal CityAll Combined42339</t>
  </si>
  <si>
    <t>Federal CityAll CombinedJan-16</t>
  </si>
  <si>
    <t>Federal CityAll Combined42370</t>
  </si>
  <si>
    <t>Federal CityAll CombinedFeb-16</t>
  </si>
  <si>
    <t>Federal CityAll Combined42401</t>
  </si>
  <si>
    <t>Federal CityAll CombinedMar-16</t>
  </si>
  <si>
    <t>Federal CityAll Combined42430</t>
  </si>
  <si>
    <t>Federal CityAll CombinedApr-16</t>
  </si>
  <si>
    <t>Federal CityAll Combined42461</t>
  </si>
  <si>
    <t>Federal CityAll CombinedMay-16</t>
  </si>
  <si>
    <t>Federal CityAll Combined42491</t>
  </si>
  <si>
    <t>Federal CityAll CombinedJun-16</t>
  </si>
  <si>
    <t>Federal CityAll Combined42522</t>
  </si>
  <si>
    <t>Federal CityAll CombinedJul-16</t>
  </si>
  <si>
    <t>Federal CityAll Combined42552</t>
  </si>
  <si>
    <t>Federal CityAll CombinedAug-16</t>
  </si>
  <si>
    <t>Federal CityAll Combined42583</t>
  </si>
  <si>
    <t>Federal CityAll CombinedSep-16</t>
  </si>
  <si>
    <t>Federal CityAll Combined42614</t>
  </si>
  <si>
    <t>Federal CityAll CombinedOct-16</t>
  </si>
  <si>
    <t>Federal CityAll Combined42644</t>
  </si>
  <si>
    <t>Federal CityAll CombinedNov-16</t>
  </si>
  <si>
    <t>Federal CityAll Combined42675</t>
  </si>
  <si>
    <t>Federal CityAll CombinedDec-16</t>
  </si>
  <si>
    <t>Federal CityAll Combined42709</t>
  </si>
  <si>
    <t>Federal CityAll CombinedJan-17</t>
  </si>
  <si>
    <t>Federal CityAll Combined42736</t>
  </si>
  <si>
    <t>Federal CityAll CombinedFeb-17</t>
  </si>
  <si>
    <t>Federal CityAll Combined42767</t>
  </si>
  <si>
    <t>Federal CityAll CombinedMar-17</t>
  </si>
  <si>
    <t>Federal CityAll Combined42795</t>
  </si>
  <si>
    <t>Federal CityAll CombinedApr-17</t>
  </si>
  <si>
    <t>Federal CityAll Combined42826</t>
  </si>
  <si>
    <t>Federal CityAll CombinedMay-17</t>
  </si>
  <si>
    <t>Federal CityAll Combined42856</t>
  </si>
  <si>
    <t>Federal CityAll CombinedJun-17</t>
  </si>
  <si>
    <t>Federal CityAll Combined42887</t>
  </si>
  <si>
    <t>Federal CityAll CombinedJul-17</t>
  </si>
  <si>
    <t>Federal CityAll Combined42917</t>
  </si>
  <si>
    <t>Federal CityAll CombinedAug-17</t>
  </si>
  <si>
    <t>Federal CityAll Combined42948</t>
  </si>
  <si>
    <t>Federal CityAll CombinedSep-17</t>
  </si>
  <si>
    <t>Federal CityAll Combined42979</t>
  </si>
  <si>
    <t>Federal CityAll CombinedOct-17</t>
  </si>
  <si>
    <t>Federal CityAll Combined43009</t>
  </si>
  <si>
    <t>Federal CityAll CombinedNov-17</t>
  </si>
  <si>
    <t>Federal CityAll Combined43040</t>
  </si>
  <si>
    <t>Federal CityAll CombinedDec-17</t>
  </si>
  <si>
    <t>Federal CityAll Combined43070</t>
  </si>
  <si>
    <t>Federal CityAll CombinedJan-18</t>
  </si>
  <si>
    <t>Federal CityAll Combined43101</t>
  </si>
  <si>
    <t>Federal CityAll CombinedFeb-18</t>
  </si>
  <si>
    <t>Federal CityAll Combined43132</t>
  </si>
  <si>
    <t>Federal CityAll CombinedMar-18</t>
  </si>
  <si>
    <t>Federal CityAll Combined43160</t>
  </si>
  <si>
    <t>Federal CityAll CombinedApr-18</t>
  </si>
  <si>
    <t>Federal CityAll Combined43191</t>
  </si>
  <si>
    <t>Federal CityAll CombinedMay-18</t>
  </si>
  <si>
    <t>Federal CityAll Combined43221</t>
  </si>
  <si>
    <t>Federal CityAll CombinedJun-18</t>
  </si>
  <si>
    <t>Federal CityAll Combined43252</t>
  </si>
  <si>
    <t>Federal CityAll CombinedJul-18</t>
  </si>
  <si>
    <t>Federal CityAll Combined43282</t>
  </si>
  <si>
    <t>Federal CityAll CombinedAug-18</t>
  </si>
  <si>
    <t>Federal CityAll Combined43313</t>
  </si>
  <si>
    <t>Federal CityAll CombinedSep-18</t>
  </si>
  <si>
    <t>Federal CityAll Combined43344</t>
  </si>
  <si>
    <t>Federal CityAll CombinedOct-18</t>
  </si>
  <si>
    <t>Federal CityAll Combined43374</t>
  </si>
  <si>
    <t>Federal CityAll CombinedNov-18</t>
  </si>
  <si>
    <t>Federal CityAll Combined43405</t>
  </si>
  <si>
    <t>Federal CityAll CombinedDec-18</t>
  </si>
  <si>
    <t>Federal CityAll Combined43435</t>
  </si>
  <si>
    <t>Federal CityAll CombinedJan-19</t>
  </si>
  <si>
    <t>Federal CityAll Combined43466</t>
  </si>
  <si>
    <t>Federal CityAll CombinedFeb-19</t>
  </si>
  <si>
    <t>Federal CityAll Combined43497</t>
  </si>
  <si>
    <t>Federal CityAll CombinedMar-19</t>
  </si>
  <si>
    <t>Federal CityAll Combined43525</t>
  </si>
  <si>
    <t>Federal CityAll CombinedApr-19</t>
  </si>
  <si>
    <t>Federal CityAll Combined43556</t>
  </si>
  <si>
    <t>Federal CityAll CombinedMay-19</t>
  </si>
  <si>
    <t>Federal CityAll Combined43586</t>
  </si>
  <si>
    <t>Federal CityAll CombinedJun-19</t>
  </si>
  <si>
    <t>Federal CityAll Combined43617</t>
  </si>
  <si>
    <t>Federal CityAll CombinedJul-19</t>
  </si>
  <si>
    <t>Federal CityAll Combined43647</t>
  </si>
  <si>
    <t>Federal CityA-CRA FFApr-12</t>
  </si>
  <si>
    <t>Federal CityA-CRA FF41000</t>
  </si>
  <si>
    <t>Federal CityA-CRA FFJun-12</t>
  </si>
  <si>
    <t>Federal CityA-CRA FF41030</t>
  </si>
  <si>
    <t>Federal CityA-CRA FF41061</t>
  </si>
  <si>
    <t>Federal CityA-CRA FFJul-12</t>
  </si>
  <si>
    <t>Federal CityA-CRA FF41091</t>
  </si>
  <si>
    <t>Federal CityA-CRA FFAug-12</t>
  </si>
  <si>
    <t>Federal CityA-CRA FF41122</t>
  </si>
  <si>
    <t>Federal CityA-CRA FFSep-12</t>
  </si>
  <si>
    <t>Federal CityA-CRA FF41153</t>
  </si>
  <si>
    <t>Federal CityA-CRA FFOct-12</t>
  </si>
  <si>
    <t>Federal CityA-CRA FF41183</t>
  </si>
  <si>
    <t>Federal CityA-CRA FFNov-12</t>
  </si>
  <si>
    <t>Federal CityA-CRA FF41214</t>
  </si>
  <si>
    <t>Federal CityA-CRA FFDec-12</t>
  </si>
  <si>
    <t>Federal CityA-CRA FF41244</t>
  </si>
  <si>
    <t>Federal CityA-CRA FFJan-13</t>
  </si>
  <si>
    <t>Federal CityA-CRA FF41275</t>
  </si>
  <si>
    <t>Federal CityA-CRA FFFeb-13</t>
  </si>
  <si>
    <t>Federal CityA-CRA FF41306</t>
  </si>
  <si>
    <t>Federal CityA-CRA FFMar-13</t>
  </si>
  <si>
    <t>Federal CityA-CRA FF41334</t>
  </si>
  <si>
    <t>Federal CityA-CRA FFApr-13</t>
  </si>
  <si>
    <t>Federal CityA-CRA FF41365</t>
  </si>
  <si>
    <t>Federal CityA-CRA FFMay-13</t>
  </si>
  <si>
    <t>Federal CityA-CRA FF41395</t>
  </si>
  <si>
    <t>Federal CityA-CRA FFJun-13</t>
  </si>
  <si>
    <t>Federal CityA-CRA FF41426</t>
  </si>
  <si>
    <t>Federal CityA-CRA FFJul-13</t>
  </si>
  <si>
    <t>Federal CityA-CRA FF41456</t>
  </si>
  <si>
    <t>Federal CityA-CRA FFAug-13</t>
  </si>
  <si>
    <t>Federal CityA-CRA FF41487</t>
  </si>
  <si>
    <t>Federal CityA-CRA FFSep-13</t>
  </si>
  <si>
    <t>Federal CityA-CRA FF41518</t>
  </si>
  <si>
    <t>Federal CityA-CRA FFOct-13</t>
  </si>
  <si>
    <t>Federal CityA-CRA FF41548</t>
  </si>
  <si>
    <t>Federal CityA-CRA FFNov-13</t>
  </si>
  <si>
    <t>Federal CityA-CRA FF41579</t>
  </si>
  <si>
    <t>Federal CityA-CRA FFDec-13</t>
  </si>
  <si>
    <t>Federal CityA-CRA FF41609</t>
  </si>
  <si>
    <t>Federal CityA-CRA FFJan-14</t>
  </si>
  <si>
    <t>Federal CityA-CRA FF41640</t>
  </si>
  <si>
    <t>Federal CityA-CRA FFFeb-14</t>
  </si>
  <si>
    <t>Federal CityA-CRA FF41671</t>
  </si>
  <si>
    <t>Federal CityA-CRA FFMar-14</t>
  </si>
  <si>
    <t>Federal CityA-CRA FF41699</t>
  </si>
  <si>
    <t>Federal CityA-CRA FFApr-14</t>
  </si>
  <si>
    <t>Federal CityA-CRA FF41730</t>
  </si>
  <si>
    <t>Federal CityA-CRA FFMay-14</t>
  </si>
  <si>
    <t>Federal CityA-CRA FF41760</t>
  </si>
  <si>
    <t>Federal CityA-CRA FFJun-14</t>
  </si>
  <si>
    <t>Federal CityA-CRA FF41791</t>
  </si>
  <si>
    <t>Federal CityA-CRA FFJul-14</t>
  </si>
  <si>
    <t>Federal CityA-CRA FF41821</t>
  </si>
  <si>
    <t>Federal CityA-CRA FFAug-14</t>
  </si>
  <si>
    <t>Federal CityA-CRA FF41852</t>
  </si>
  <si>
    <t>Federal CityA-CRA FFSep-14</t>
  </si>
  <si>
    <t>Federal CityA-CRA FF41883</t>
  </si>
  <si>
    <t>Federal CityA-CRA FFOct-14</t>
  </si>
  <si>
    <t>Federal CityA-CRA FF41913</t>
  </si>
  <si>
    <t>Federal CityA-CRA FFNov-14</t>
  </si>
  <si>
    <t>Federal CityA-CRA FF41944</t>
  </si>
  <si>
    <t>Federal CityA-CRA FFDec-14</t>
  </si>
  <si>
    <t>Federal CityA-CRA FF41974</t>
  </si>
  <si>
    <t>Federal CityA-CRA FFJan-15</t>
  </si>
  <si>
    <t>Federal CityA-CRA FF42005</t>
  </si>
  <si>
    <t>Federal CityA-CRA FFFeb-15</t>
  </si>
  <si>
    <t>Federal CityA-CRA FF42036</t>
  </si>
  <si>
    <t>Federal CityA-CRA FFMar-15</t>
  </si>
  <si>
    <t>Federal CityA-CRA FF42064</t>
  </si>
  <si>
    <t>Federal CityA-CRA FFApr-15</t>
  </si>
  <si>
    <t>Federal CityA-CRA FF42095</t>
  </si>
  <si>
    <t>Federal CityA-CRA FFJan-16</t>
  </si>
  <si>
    <t>Federal CityA-CRA FF42370</t>
  </si>
  <si>
    <t>Federal CityA-CRA FFFeb-16</t>
  </si>
  <si>
    <t>Federal CityA-CRA FF42401</t>
  </si>
  <si>
    <t>Federal CityA-CRA FFMar-16</t>
  </si>
  <si>
    <t>Federal CityA-CRA FF42430</t>
  </si>
  <si>
    <t>Federal CityA-CRA FFApr-16</t>
  </si>
  <si>
    <t>Federal CityA-CRA FF42461</t>
  </si>
  <si>
    <t>Federal CityA-CRA FFMay-16</t>
  </si>
  <si>
    <t>Federal CityA-CRA FF42491</t>
  </si>
  <si>
    <t>Federal CityA-CRA FFJun-16</t>
  </si>
  <si>
    <t>Federal CityA-CRA FF42522</t>
  </si>
  <si>
    <t>Federal CityA-CRA FFJul-16</t>
  </si>
  <si>
    <t>Federal CityA-CRA FF42552</t>
  </si>
  <si>
    <t>Federal CityA-CRA FFAug-16</t>
  </si>
  <si>
    <t>Federal CityA-CRA FF42583</t>
  </si>
  <si>
    <t>Federal CityA-CRA FFSep-16</t>
  </si>
  <si>
    <t>Federal CityA-CRA FF42614</t>
  </si>
  <si>
    <t>Federal CityA-CRA FFOct-16</t>
  </si>
  <si>
    <t>Federal CityA-CRA FF42644</t>
  </si>
  <si>
    <t>Federal CityA-CRA FFNov-16</t>
  </si>
  <si>
    <t>Federal CityA-CRA FF42675</t>
  </si>
  <si>
    <t>Federal CityA-CRA FFDec-16</t>
  </si>
  <si>
    <t>Federal CityA-CRA FF42705</t>
  </si>
  <si>
    <t>Federal CityA-CRA FFJan-17</t>
  </si>
  <si>
    <t>Federal CityA-CRA FF42736</t>
  </si>
  <si>
    <t>Federal CityA-CRA FFFeb-17</t>
  </si>
  <si>
    <t>Federal CityA-CRA FF42767</t>
  </si>
  <si>
    <t>Federal CityA-CRA FFMar-17</t>
  </si>
  <si>
    <t>Federal CityA-CRA FF42795</t>
  </si>
  <si>
    <t>Federal CityA-CRA FFApr-17</t>
  </si>
  <si>
    <t>Federal CityA-CRA FF42826</t>
  </si>
  <si>
    <t>Federal CityA-CRA FFMay-17</t>
  </si>
  <si>
    <t>Federal CityA-CRA FF42856</t>
  </si>
  <si>
    <t>Federal CityA-CRA FFJun-17</t>
  </si>
  <si>
    <t>Federal CityA-CRA FF42887</t>
  </si>
  <si>
    <t>Federal CityA-CRA FFJul-17</t>
  </si>
  <si>
    <t>Federal CityA-CRA FF42917</t>
  </si>
  <si>
    <t>Federal CityA-CRA FFAug-17</t>
  </si>
  <si>
    <t>Federal CityA-CRA FF42948</t>
  </si>
  <si>
    <t>Federal CityA-CRA FFSep-17</t>
  </si>
  <si>
    <t>Federal CityA-CRA FF42979</t>
  </si>
  <si>
    <t>Federal CityA-CRA FFOct-17</t>
  </si>
  <si>
    <t>Federal CityA-CRA FF43009</t>
  </si>
  <si>
    <t>Federal CityA-CRA FFNov-17</t>
  </si>
  <si>
    <t>Federal CityA-CRA FF43040</t>
  </si>
  <si>
    <t>Federal CityA-CRA FFDec-17</t>
  </si>
  <si>
    <t>Federal CityA-CRA FF43070</t>
  </si>
  <si>
    <t>Federal CityA-CRA FFJan-18</t>
  </si>
  <si>
    <t>Federal CityA-CRA FF43101</t>
  </si>
  <si>
    <t>Federal CityA-CRA FFFeb-18</t>
  </si>
  <si>
    <t>Federal CityA-CRA FF43132</t>
  </si>
  <si>
    <t>Federal CityA-CRA FFMar-18</t>
  </si>
  <si>
    <t>Federal CityA-CRA FF43160</t>
  </si>
  <si>
    <t>Federal CityA-CRA FFApr-18</t>
  </si>
  <si>
    <t>Federal CityA-CRA FF43191</t>
  </si>
  <si>
    <t>Federal CityA-CRA FFMay-18</t>
  </si>
  <si>
    <t>Federal CityA-CRA FF43221</t>
  </si>
  <si>
    <t>Federal CityA-CRA FFJun-18</t>
  </si>
  <si>
    <t>Federal CityA-CRA FF43252</t>
  </si>
  <si>
    <t>Federal CityA-CRA FFJul-18</t>
  </si>
  <si>
    <t>Federal CityA-CRA FF43282</t>
  </si>
  <si>
    <t>Federal CityA-CRA FFAug-18</t>
  </si>
  <si>
    <t>Federal CityA-CRA FF43313</t>
  </si>
  <si>
    <t>Federal CityA-CRA FFSep-18</t>
  </si>
  <si>
    <t>Federal CityA-CRA FF43344</t>
  </si>
  <si>
    <t>Federal CityA-CRA FFOct-18</t>
  </si>
  <si>
    <t>Federal CityA-CRA FF43374</t>
  </si>
  <si>
    <t>Federal CityA-CRA FFNov-18</t>
  </si>
  <si>
    <t>Federal CityA-CRA FF43405</t>
  </si>
  <si>
    <t>Federal CityA-CRA FFDec-18</t>
  </si>
  <si>
    <t>Federal CityA-CRA FF43435</t>
  </si>
  <si>
    <t>Federal CityA-CRA FFJan-19</t>
  </si>
  <si>
    <t>Federal CityA-CRA FF43466</t>
  </si>
  <si>
    <t>Federal CityA-CRA FFFeb-19</t>
  </si>
  <si>
    <t>Federal CityA-CRA FF43497</t>
  </si>
  <si>
    <t>Federal CityA-CRA FFMar-19</t>
  </si>
  <si>
    <t>Federal CityA-CRA FF43525</t>
  </si>
  <si>
    <t>Federal CityA-CRA FFApr-19</t>
  </si>
  <si>
    <t>Federal CityA-CRA FF43556</t>
  </si>
  <si>
    <t>Federal CityA-CRA FFMay-19</t>
  </si>
  <si>
    <t>Federal CityA-CRA FF43586</t>
  </si>
  <si>
    <t>Federal CityA-CRA FFJun-19</t>
  </si>
  <si>
    <t>Federal CityA-CRA FF43617</t>
  </si>
  <si>
    <t>Federal CityA-CRA FFJul-19</t>
  </si>
  <si>
    <t>Federal CityA-CRA FF43647</t>
  </si>
  <si>
    <t>Family MattersTST FFJul-16</t>
  </si>
  <si>
    <t>Family MattersTST FF42552</t>
  </si>
  <si>
    <t>Family MattersTST FFAug-16</t>
  </si>
  <si>
    <t>Family MattersTST FF42583</t>
  </si>
  <si>
    <t>Family MattersTST FFSep-16</t>
  </si>
  <si>
    <t>Family MattersTST FF42614</t>
  </si>
  <si>
    <t>Family MattersTST FFOct-16</t>
  </si>
  <si>
    <t>Family MattersTST FF42644</t>
  </si>
  <si>
    <t>Family MattersTST FFNov-16</t>
  </si>
  <si>
    <t>Family MattersTST FF42675</t>
  </si>
  <si>
    <t>Family MattersTST FFDec-16</t>
  </si>
  <si>
    <t>Family MattersTST FF42705</t>
  </si>
  <si>
    <t>Family MattersTST FFJan-17</t>
  </si>
  <si>
    <t>Family MattersTST FF42736</t>
  </si>
  <si>
    <t>Family MattersTST FFFeb-17</t>
  </si>
  <si>
    <t>Family MattersTST FF42767</t>
  </si>
  <si>
    <t>Family MattersTST FFMar-17</t>
  </si>
  <si>
    <t>Family MattersTST FF42795</t>
  </si>
  <si>
    <t>Family MattersTST FFApr-17</t>
  </si>
  <si>
    <t>Family MattersTST FF42826</t>
  </si>
  <si>
    <t>Family MattersTST FFMay-17</t>
  </si>
  <si>
    <t>Family MattersTST FF42856</t>
  </si>
  <si>
    <t>Family MattersTST FFJun-17</t>
  </si>
  <si>
    <t>Family MattersTST FF42887</t>
  </si>
  <si>
    <t>Family MattersTST FFJul-17</t>
  </si>
  <si>
    <t>Family MattersTST FF42917</t>
  </si>
  <si>
    <t>Family MattersTST FFAug-17</t>
  </si>
  <si>
    <t>Family MattersTST FF42948</t>
  </si>
  <si>
    <t>Family MattersTST FFSep-17</t>
  </si>
  <si>
    <t>Family MattersTST FF42979</t>
  </si>
  <si>
    <t>Family MattersTST FFOct-17</t>
  </si>
  <si>
    <t>Family MattersTST FF43009</t>
  </si>
  <si>
    <t>Family MattersTST FFNov-17</t>
  </si>
  <si>
    <t>Family MattersTST FF43040</t>
  </si>
  <si>
    <t>Family MattersTST FFDec-17</t>
  </si>
  <si>
    <t>Family MattersTST FF43070</t>
  </si>
  <si>
    <t>Family MattersTST FFJan-18</t>
  </si>
  <si>
    <t>Family MattersTST FF43101</t>
  </si>
  <si>
    <t>Family MattersTST FFFeb-18</t>
  </si>
  <si>
    <t>Family MattersTST FF43132</t>
  </si>
  <si>
    <t>Family MattersTST FFMar-18</t>
  </si>
  <si>
    <t>Family MattersTST FF43160</t>
  </si>
  <si>
    <t>Family MattersTST FFApr-18</t>
  </si>
  <si>
    <t>Family MattersTST FF43191</t>
  </si>
  <si>
    <t>Family MattersTST FFMay-18</t>
  </si>
  <si>
    <t>Family MattersTST FF43221</t>
  </si>
  <si>
    <t>Family MattersTST FFJun-18</t>
  </si>
  <si>
    <t>Family MattersTST FF43252</t>
  </si>
  <si>
    <t>Family MattersTST FFJul-18</t>
  </si>
  <si>
    <t>Family MattersTST FF43282</t>
  </si>
  <si>
    <t>Family MattersTST FFAug-18</t>
  </si>
  <si>
    <t>Family MattersTST FF43313</t>
  </si>
  <si>
    <t>Family MattersTST FFSep-18</t>
  </si>
  <si>
    <t>Family MattersTST FF43344</t>
  </si>
  <si>
    <t>Family MattersTST FFOct-18</t>
  </si>
  <si>
    <t>Family MattersTST FF43374</t>
  </si>
  <si>
    <t>Family MattersTST FFNov-18</t>
  </si>
  <si>
    <t>Family MattersTST FF43405</t>
  </si>
  <si>
    <t>Family MattersTST FFDec-18</t>
  </si>
  <si>
    <t>Family MattersTST FF43435</t>
  </si>
  <si>
    <t>Family MattersTST FFJan-19</t>
  </si>
  <si>
    <t>Family MattersTST FF43466</t>
  </si>
  <si>
    <t>Family MattersTST FFFeb-19</t>
  </si>
  <si>
    <t>Family MattersTST FF43497</t>
  </si>
  <si>
    <t>Family MattersTST FFMar-19</t>
  </si>
  <si>
    <t>Family MattersTST FF43525</t>
  </si>
  <si>
    <t>Family MattersTST FFApr-19</t>
  </si>
  <si>
    <t>Family MattersTST FF43556</t>
  </si>
  <si>
    <t>Family MattersTST FFMay-19</t>
  </si>
  <si>
    <t>Family MattersTST FF43586</t>
  </si>
  <si>
    <t>Family MattersTST FFJun-19</t>
  </si>
  <si>
    <t>Family MattersTST FF43617</t>
  </si>
  <si>
    <t>Family MattersTST FFJul-19</t>
  </si>
  <si>
    <t>Family MattersTST FF43647</t>
  </si>
  <si>
    <t>Adoptions TogetherTST FFJul-16</t>
  </si>
  <si>
    <t>Adoptions TogetherTST FF42552</t>
  </si>
  <si>
    <t>ContemporaryTST FFJul-16</t>
  </si>
  <si>
    <t>ContemporaryTST FF42552</t>
  </si>
  <si>
    <t>Adoptions TogetherTST FFAug-16</t>
  </si>
  <si>
    <t>Adoptions TogetherTST FF42583</t>
  </si>
  <si>
    <t>ContemporaryTST FFAug-16</t>
  </si>
  <si>
    <t>ContemporaryTST FF42583</t>
  </si>
  <si>
    <t>Adoptions TogetherTST FFSep-16</t>
  </si>
  <si>
    <t>Adoptions TogetherTST FF42614</t>
  </si>
  <si>
    <t>ContemporaryTST FFSep-16</t>
  </si>
  <si>
    <t>ContemporaryTST FF42614</t>
  </si>
  <si>
    <t>Adoptions TogetherTST FFOct-16</t>
  </si>
  <si>
    <t>Adoptions TogetherTST FF42644</t>
  </si>
  <si>
    <t>ContemporaryTST FFOct-16</t>
  </si>
  <si>
    <t>ContemporaryTST FF42644</t>
  </si>
  <si>
    <t>Adoptions TogetherTST FFNov-16</t>
  </si>
  <si>
    <t>Adoptions TogetherTST FF42675</t>
  </si>
  <si>
    <t>ContemporaryTST FFNov-16</t>
  </si>
  <si>
    <t>ContemporaryTST FF42675</t>
  </si>
  <si>
    <t>Adoptions TogetherTST FFDec-16</t>
  </si>
  <si>
    <t>Adoptions TogetherTST FF42705</t>
  </si>
  <si>
    <t>ContemporaryTST FFDec-16</t>
  </si>
  <si>
    <t>ContemporaryTST FF42705</t>
  </si>
  <si>
    <t>Adoptions TogetherTST FFJan-17</t>
  </si>
  <si>
    <t>Adoptions TogetherTST FF42736</t>
  </si>
  <si>
    <t>ContemporaryTST FFJan-17</t>
  </si>
  <si>
    <t>ContemporaryTST FF42736</t>
  </si>
  <si>
    <t>Adoptions TogetherTST FFFeb-17</t>
  </si>
  <si>
    <t>Adoptions TogetherTST FF42767</t>
  </si>
  <si>
    <t>ContemporaryTST FFFeb-17</t>
  </si>
  <si>
    <t>ContemporaryTST FF42767</t>
  </si>
  <si>
    <t>Adoptions TogetherTST FFMar-17</t>
  </si>
  <si>
    <t>Adoptions TogetherTST FF42795</t>
  </si>
  <si>
    <t>ContemporaryTST FFMar-17</t>
  </si>
  <si>
    <t>ContemporaryTST FF42795</t>
  </si>
  <si>
    <t>Adoptions TogetherTST FFApr-17</t>
  </si>
  <si>
    <t>Adoptions TogetherTST FF42826</t>
  </si>
  <si>
    <t>ContemporaryTST FFApr-17</t>
  </si>
  <si>
    <t>ContemporaryTST FF42826</t>
  </si>
  <si>
    <t>Adoptions TogetherTST FFMay-17</t>
  </si>
  <si>
    <t>Adoptions TogetherTST FF42856</t>
  </si>
  <si>
    <t>ContemporaryTST FFMay-17</t>
  </si>
  <si>
    <t>ContemporaryTST FF42856</t>
  </si>
  <si>
    <t>Adoptions TogetherTST FFJun-17</t>
  </si>
  <si>
    <t>Adoptions TogetherTST FF42887</t>
  </si>
  <si>
    <t>ContemporaryTST FFJun-17</t>
  </si>
  <si>
    <t>ContemporaryTST FF42887</t>
  </si>
  <si>
    <t>Adoptions TogetherTST FFJul-17</t>
  </si>
  <si>
    <t>Adoptions TogetherTST FF42917</t>
  </si>
  <si>
    <t>ContemporaryTST FFJul-17</t>
  </si>
  <si>
    <t>ContemporaryTST FF42917</t>
  </si>
  <si>
    <t>Adoptions TogetherTST FFAug-17</t>
  </si>
  <si>
    <t>Adoptions TogetherTST FF42948</t>
  </si>
  <si>
    <t>ContemporaryTST FFAug-17</t>
  </si>
  <si>
    <t>ContemporaryTST FF42948</t>
  </si>
  <si>
    <t>Adoptions TogetherTST FFSep-17</t>
  </si>
  <si>
    <t>Adoptions TogetherTST FF42979</t>
  </si>
  <si>
    <t>ContemporaryTST FFSep-17</t>
  </si>
  <si>
    <t>ContemporaryTST FF42979</t>
  </si>
  <si>
    <t>Adoptions TogetherTST FFOct-17</t>
  </si>
  <si>
    <t>Adoptions TogetherTST FF43009</t>
  </si>
  <si>
    <t>ContemporaryTST FFOct-17</t>
  </si>
  <si>
    <t>ContemporaryTST FF43009</t>
  </si>
  <si>
    <t>Adoptions TogetherTST FFNov-17</t>
  </si>
  <si>
    <t>Adoptions TogetherTST FF43040</t>
  </si>
  <si>
    <t>ContemporaryTST FFNov-17</t>
  </si>
  <si>
    <t>ContemporaryTST FF43040</t>
  </si>
  <si>
    <t>Adoptions TogetherTST FFDec-17</t>
  </si>
  <si>
    <t>Adoptions TogetherTST FF43070</t>
  </si>
  <si>
    <t>ContemporaryTST FFDec-17</t>
  </si>
  <si>
    <t>ContemporaryTST FF43070</t>
  </si>
  <si>
    <t>Adoptions TogetherTST FFJan-18</t>
  </si>
  <si>
    <t>Adoptions TogetherTST FF43101</t>
  </si>
  <si>
    <t>ContemporaryTST FFJan-18</t>
  </si>
  <si>
    <t>ContemporaryTST FF43101</t>
  </si>
  <si>
    <t>Adoptions TogetherTST FFFeb-18</t>
  </si>
  <si>
    <t>Adoptions TogetherTST FF43132</t>
  </si>
  <si>
    <t>ContemporaryTST FFFeb-18</t>
  </si>
  <si>
    <t>ContemporaryTST FF43132</t>
  </si>
  <si>
    <t>Adoptions TogetherTST FFMar-18</t>
  </si>
  <si>
    <t>Adoptions TogetherTST FF43160</t>
  </si>
  <si>
    <t>ContemporaryTST FFMar-18</t>
  </si>
  <si>
    <t>ContemporaryTST FF43160</t>
  </si>
  <si>
    <t>Adoptions TogetherTST FFApr-18</t>
  </si>
  <si>
    <t>Adoptions TogetherTST FF43191</t>
  </si>
  <si>
    <t>ContemporaryTST FFApr-18</t>
  </si>
  <si>
    <t>ContemporaryTST FF43191</t>
  </si>
  <si>
    <t>Adoptions TogetherTST FFMay-18</t>
  </si>
  <si>
    <t>Adoptions TogetherTST FF43221</t>
  </si>
  <si>
    <t>ContemporaryTST FFMay-18</t>
  </si>
  <si>
    <t>ContemporaryTST FF43221</t>
  </si>
  <si>
    <t>Adoptions TogetherTST FFJun-18</t>
  </si>
  <si>
    <t>Adoptions TogetherTST FF43252</t>
  </si>
  <si>
    <t>ContemporaryTST FFJun-18</t>
  </si>
  <si>
    <t>ContemporaryTST FF43252</t>
  </si>
  <si>
    <t>Adoptions TogetherTST FFJul-18</t>
  </si>
  <si>
    <t>Adoptions TogetherTST FF43282</t>
  </si>
  <si>
    <t>ContemporaryTST FFJul-18</t>
  </si>
  <si>
    <t>ContemporaryTST FF43282</t>
  </si>
  <si>
    <t>Adoptions TogetherTST FFAug-18</t>
  </si>
  <si>
    <t>Adoptions TogetherTST FF43313</t>
  </si>
  <si>
    <t>ContemporaryTST FFAug-18</t>
  </si>
  <si>
    <t>ContemporaryTST FF43313</t>
  </si>
  <si>
    <t>Adoptions TogetherTST FFSep-18</t>
  </si>
  <si>
    <t>Adoptions TogetherTST FF43344</t>
  </si>
  <si>
    <t>ContemporaryTST FFSep-18</t>
  </si>
  <si>
    <t>ContemporaryTST FF43344</t>
  </si>
  <si>
    <t>Adoptions TogetherTST FFOct-18</t>
  </si>
  <si>
    <t>Adoptions TogetherTST FF43374</t>
  </si>
  <si>
    <t>ContemporaryTST FFOct-18</t>
  </si>
  <si>
    <t>ContemporaryTST FF43374</t>
  </si>
  <si>
    <t>Adoptions TogetherTST FFNov-18</t>
  </si>
  <si>
    <t>Adoptions TogetherTST FF43405</t>
  </si>
  <si>
    <t>ContemporaryTST FFNov-18</t>
  </si>
  <si>
    <t>ContemporaryTST FF43405</t>
  </si>
  <si>
    <t>Adoptions TogetherTST FFDec-18</t>
  </si>
  <si>
    <t>Adoptions TogetherTST FF43435</t>
  </si>
  <si>
    <t>ContemporaryTST FFDec-18</t>
  </si>
  <si>
    <t>ContemporaryTST FF43435</t>
  </si>
  <si>
    <t>Adoptions TogetherTST FFJan-19</t>
  </si>
  <si>
    <t>Adoptions TogetherTST FF43466</t>
  </si>
  <si>
    <t>ContemporaryTST FFJan-19</t>
  </si>
  <si>
    <t>ContemporaryTST FF43466</t>
  </si>
  <si>
    <t>Adoptions TogetherTST FFFeb-19</t>
  </si>
  <si>
    <t>Adoptions TogetherTST FF43497</t>
  </si>
  <si>
    <t>ContemporaryTST FFFeb-19</t>
  </si>
  <si>
    <t>ContemporaryTST FF43497</t>
  </si>
  <si>
    <t>Adoptions TogetherTST FFMar-19</t>
  </si>
  <si>
    <t>Adoptions TogetherTST FF43525</t>
  </si>
  <si>
    <t>ContemporaryTST FFMar-19</t>
  </si>
  <si>
    <t>ContemporaryTST FF43525</t>
  </si>
  <si>
    <t>Adoptions TogetherTST FFApr-19</t>
  </si>
  <si>
    <t>Adoptions TogetherTST FF43556</t>
  </si>
  <si>
    <t>ContemporaryTST FFApr-19</t>
  </si>
  <si>
    <t>ContemporaryTST FF43556</t>
  </si>
  <si>
    <t>Adoptions TogetherTST FFMay-19</t>
  </si>
  <si>
    <t>Adoptions TogetherTST FF43586</t>
  </si>
  <si>
    <t>ContemporaryTST FFMay-19</t>
  </si>
  <si>
    <t>ContemporaryTST FF43586</t>
  </si>
  <si>
    <t>Adoptions TogetherTST FFJun-19</t>
  </si>
  <si>
    <t>Adoptions TogetherTST FF43617</t>
  </si>
  <si>
    <t>ContemporaryTST FFJun-19</t>
  </si>
  <si>
    <t>ContemporaryTST FF43617</t>
  </si>
  <si>
    <t>Adoptions TogetherTST FFJul-19</t>
  </si>
  <si>
    <t>Adoptions TogetherTST FF43647</t>
  </si>
  <si>
    <t>ContemporaryTST FFJul-19</t>
  </si>
  <si>
    <t>ContemporaryTST FF43647</t>
  </si>
  <si>
    <t>Community ConnectionsFFT FFApr-12</t>
  </si>
  <si>
    <t>Community ConnectionsFFT FF41000</t>
  </si>
  <si>
    <t>Community ConnectionsFFT FFJun-12</t>
  </si>
  <si>
    <t>Community ConnectionsFFT FF41030</t>
  </si>
  <si>
    <t>Community ConnectionsFFT FF41061</t>
  </si>
  <si>
    <t>Community ConnectionsFFT FFJul-12</t>
  </si>
  <si>
    <t>Community ConnectionsFFT FF41091</t>
  </si>
  <si>
    <t>Community ConnectionsFFT FFAug-12</t>
  </si>
  <si>
    <t>Community ConnectionsFFT FF41122</t>
  </si>
  <si>
    <t>Community ConnectionsFFT FFSep-12</t>
  </si>
  <si>
    <t>Community ConnectionsFFT FF41153</t>
  </si>
  <si>
    <t>Community ConnectionsFFT FFOct-12</t>
  </si>
  <si>
    <t>Community ConnectionsFFT FF41183</t>
  </si>
  <si>
    <t>Community ConnectionsFFT FFNov-12</t>
  </si>
  <si>
    <t>Community ConnectionsFFT FF41214</t>
  </si>
  <si>
    <t>Community ConnectionsFFT FFDec-12</t>
  </si>
  <si>
    <t>Community ConnectionsFFT FF41244</t>
  </si>
  <si>
    <t>Community ConnectionsFFT FFJan-13</t>
  </si>
  <si>
    <t>Community ConnectionsFFT FF41275</t>
  </si>
  <si>
    <t>Community ConnectionsFFT FFFeb-13</t>
  </si>
  <si>
    <t>Community ConnectionsFFT FF41306</t>
  </si>
  <si>
    <t>Community ConnectionsFFT FFMar-13</t>
  </si>
  <si>
    <t>Community ConnectionsFFT FF41334</t>
  </si>
  <si>
    <t>Community ConnectionsFFT FFApr-13</t>
  </si>
  <si>
    <t>Community ConnectionsFFT FF41365</t>
  </si>
  <si>
    <t>Community ConnectionsFFT FFMay-13</t>
  </si>
  <si>
    <t>Community ConnectionsFFT FF41395</t>
  </si>
  <si>
    <t>Community ConnectionsFFT FFJun-13</t>
  </si>
  <si>
    <t>Community ConnectionsFFT FF41426</t>
  </si>
  <si>
    <t>Community ConnectionsFFT FFJul-13</t>
  </si>
  <si>
    <t>Community ConnectionsFFT FF41456</t>
  </si>
  <si>
    <t>Community ConnectionsFFT FFAug-13</t>
  </si>
  <si>
    <t>Community ConnectionsFFT FF41487</t>
  </si>
  <si>
    <t>Community ConnectionsFFT FFSep-13</t>
  </si>
  <si>
    <t>Community ConnectionsFFT FF41518</t>
  </si>
  <si>
    <t>Community ConnectionsFFT FFOct-13</t>
  </si>
  <si>
    <t>Community ConnectionsFFT FF41548</t>
  </si>
  <si>
    <t>Community ConnectionsFFT FFNov-13</t>
  </si>
  <si>
    <t>Community ConnectionsFFT FF41579</t>
  </si>
  <si>
    <t>Community ConnectionsFFT FFDec-13</t>
  </si>
  <si>
    <t>Community ConnectionsFFT FF41609</t>
  </si>
  <si>
    <t>Community ConnectionsFFT FFJan-14</t>
  </si>
  <si>
    <t>Community ConnectionsFFT FF41640</t>
  </si>
  <si>
    <t>Community ConnectionsFFT FFFeb-14</t>
  </si>
  <si>
    <t>Community ConnectionsFFT FF41671</t>
  </si>
  <si>
    <t>Community ConnectionsFFT FFMar-14</t>
  </si>
  <si>
    <t>Community ConnectionsFFT FF41699</t>
  </si>
  <si>
    <t>Community ConnectionsFFT FFApr-14</t>
  </si>
  <si>
    <t>Community ConnectionsFFT FF41730</t>
  </si>
  <si>
    <t>Community ConnectionsFFT FFMay-14</t>
  </si>
  <si>
    <t>Community ConnectionsFFT FF41760</t>
  </si>
  <si>
    <t>Community ConnectionsFFT FFJun-14</t>
  </si>
  <si>
    <t>Community ConnectionsFFT FF41791</t>
  </si>
  <si>
    <t>Community ConnectionsFFT FFJul-14</t>
  </si>
  <si>
    <t>Community ConnectionsFFT FF41821</t>
  </si>
  <si>
    <t>Community ConnectionsFFT FFAug-14</t>
  </si>
  <si>
    <t>Community ConnectionsFFT FF41852</t>
  </si>
  <si>
    <t>Community ConnectionsFFT FFSep-14</t>
  </si>
  <si>
    <t>Community ConnectionsFFT FF41883</t>
  </si>
  <si>
    <t>Community ConnectionsFFT FFOct-14</t>
  </si>
  <si>
    <t>Community ConnectionsFFT FF41913</t>
  </si>
  <si>
    <t>Community ConnectionsFFT FFNov-14</t>
  </si>
  <si>
    <t>Community ConnectionsFFT FF41944</t>
  </si>
  <si>
    <t>Community ConnectionsFFT FFDec-14</t>
  </si>
  <si>
    <t>Community ConnectionsFFT FF41974</t>
  </si>
  <si>
    <t>CatholicFFT FFDec-18</t>
  </si>
  <si>
    <t>CatholicFFT FF43435</t>
  </si>
  <si>
    <t>CatholicFFT FFJan-19</t>
  </si>
  <si>
    <t>CatholicFFT FF43466</t>
  </si>
  <si>
    <t>CatholicFFT FFFeb-19</t>
  </si>
  <si>
    <t>CatholicFFT FF43497</t>
  </si>
  <si>
    <t>CatholicFFT FFMar-19</t>
  </si>
  <si>
    <t>CatholicFFT FF43525</t>
  </si>
  <si>
    <t>CatholicFFT FFApr-19</t>
  </si>
  <si>
    <t>CatholicFFT FF43556</t>
  </si>
  <si>
    <t>CatholicFFT FFMay-19</t>
  </si>
  <si>
    <t>CatholicFFT FF43586</t>
  </si>
  <si>
    <t>CatholicFFT FFJun-19</t>
  </si>
  <si>
    <t>CatholicFFT FF43617</t>
  </si>
  <si>
    <t>CatholicFFT FFJul-19</t>
  </si>
  <si>
    <t>CatholicFFT FF43647</t>
  </si>
  <si>
    <t>Adoptions TogetherAll CombinedApr-12</t>
  </si>
  <si>
    <t>Adoptions TogetherAll Combined41000</t>
  </si>
  <si>
    <t>Community ConnectionsAll CombinedApr-12</t>
  </si>
  <si>
    <t>Community ConnectionsAll Combined41000</t>
  </si>
  <si>
    <t>Adoptions TogetherAll CombinedJun-12</t>
  </si>
  <si>
    <t>Adoptions TogetherAll Combined41030</t>
  </si>
  <si>
    <t>Community ConnectionsAll CombinedJun-12</t>
  </si>
  <si>
    <t>Community ConnectionsAll Combined41030</t>
  </si>
  <si>
    <t>Adoptions TogetherAll Combined41061</t>
  </si>
  <si>
    <t>Community ConnectionsAll Combined41061</t>
  </si>
  <si>
    <t>Adoptions TogetherAll CombinedJul-12</t>
  </si>
  <si>
    <t>Adoptions TogetherAll Combined41091</t>
  </si>
  <si>
    <t>Community ConnectionsAll CombinedJul-12</t>
  </si>
  <si>
    <t>Community ConnectionsAll Combined41091</t>
  </si>
  <si>
    <t>Adoptions TogetherAll CombinedAug-12</t>
  </si>
  <si>
    <t>Adoptions TogetherAll Combined41122</t>
  </si>
  <si>
    <t>Community ConnectionsAll CombinedAug-12</t>
  </si>
  <si>
    <t>Community ConnectionsAll Combined41122</t>
  </si>
  <si>
    <t>Adoptions TogetherAll CombinedSep-12</t>
  </si>
  <si>
    <t>Adoptions TogetherAll Combined41153</t>
  </si>
  <si>
    <t>Community ConnectionsAll CombinedSep-12</t>
  </si>
  <si>
    <t>Community ConnectionsAll Combined41153</t>
  </si>
  <si>
    <t>Adoptions TogetherAll CombinedOct-12</t>
  </si>
  <si>
    <t>Adoptions TogetherAll Combined41183</t>
  </si>
  <si>
    <t>Community ConnectionsAll CombinedOct-12</t>
  </si>
  <si>
    <t>Community ConnectionsAll Combined41183</t>
  </si>
  <si>
    <t>Adoptions TogetherAll CombinedNov-12</t>
  </si>
  <si>
    <t>Adoptions TogetherAll Combined41214</t>
  </si>
  <si>
    <t>Community ConnectionsAll CombinedNov-12</t>
  </si>
  <si>
    <t>Community ConnectionsAll Combined41214</t>
  </si>
  <si>
    <t>Adoptions TogetherAll CombinedDec-12</t>
  </si>
  <si>
    <t>Adoptions TogetherAll Combined41244</t>
  </si>
  <si>
    <t>Community ConnectionsAll CombinedDec-12</t>
  </si>
  <si>
    <t>Community ConnectionsAll Combined41244</t>
  </si>
  <si>
    <t>Adoptions TogetherAll CombinedJan-13</t>
  </si>
  <si>
    <t>Adoptions TogetherAll Combined41275</t>
  </si>
  <si>
    <t>Community ConnectionsAll CombinedJan-13</t>
  </si>
  <si>
    <t>Community ConnectionsAll Combined41275</t>
  </si>
  <si>
    <t>Adoptions TogetherAll CombinedFeb-13</t>
  </si>
  <si>
    <t>Adoptions TogetherAll Combined41306</t>
  </si>
  <si>
    <t>Community ConnectionsAll CombinedFeb-13</t>
  </si>
  <si>
    <t>Community ConnectionsAll Combined41306</t>
  </si>
  <si>
    <t>Adoptions TogetherAll CombinedMar-13</t>
  </si>
  <si>
    <t>Adoptions TogetherAll Combined41334</t>
  </si>
  <si>
    <t>Community ConnectionsAll CombinedMar-13</t>
  </si>
  <si>
    <t>Community ConnectionsAll Combined41334</t>
  </si>
  <si>
    <t>Adoptions TogetherAll CombinedApr-13</t>
  </si>
  <si>
    <t>Adoptions TogetherAll Combined41365</t>
  </si>
  <si>
    <t>Community ConnectionsAll CombinedApr-13</t>
  </si>
  <si>
    <t>Community ConnectionsAll Combined41365</t>
  </si>
  <si>
    <t>Adoptions TogetherAll CombinedMay-13</t>
  </si>
  <si>
    <t>Adoptions TogetherAll Combined41395</t>
  </si>
  <si>
    <t>Community ConnectionsAll CombinedMay-13</t>
  </si>
  <si>
    <t>Community ConnectionsAll Combined41395</t>
  </si>
  <si>
    <t>Adoptions TogetherAll CombinedJun-13</t>
  </si>
  <si>
    <t>Adoptions TogetherAll Combined41426</t>
  </si>
  <si>
    <t>Community ConnectionsAll CombinedJun-13</t>
  </si>
  <si>
    <t>Community ConnectionsAll Combined41426</t>
  </si>
  <si>
    <t>Adoptions TogetherAll CombinedJul-13</t>
  </si>
  <si>
    <t>Adoptions TogetherAll Combined41456</t>
  </si>
  <si>
    <t>Community ConnectionsAll CombinedJul-13</t>
  </si>
  <si>
    <t>Community ConnectionsAll Combined41456</t>
  </si>
  <si>
    <t>Adoptions TogetherAll CombinedAug-13</t>
  </si>
  <si>
    <t>Adoptions TogetherAll Combined41487</t>
  </si>
  <si>
    <t>Community ConnectionsAll CombinedAug-13</t>
  </si>
  <si>
    <t>Community ConnectionsAll Combined41487</t>
  </si>
  <si>
    <t>Adoptions TogetherAll CombinedSep-13</t>
  </si>
  <si>
    <t>Adoptions TogetherAll Combined41518</t>
  </si>
  <si>
    <t>Community ConnectionsAll CombinedSep-13</t>
  </si>
  <si>
    <t>Community ConnectionsAll Combined41518</t>
  </si>
  <si>
    <t>Adoptions TogetherAll CombinedOct-13</t>
  </si>
  <si>
    <t>Adoptions TogetherAll Combined41548</t>
  </si>
  <si>
    <t>Community ConnectionsAll CombinedOct-13</t>
  </si>
  <si>
    <t>Community ConnectionsAll Combined41548</t>
  </si>
  <si>
    <t>Adoptions TogetherAll CombinedNov-13</t>
  </si>
  <si>
    <t>Adoptions TogetherAll Combined41579</t>
  </si>
  <si>
    <t>Community ConnectionsAll CombinedNov-13</t>
  </si>
  <si>
    <t>Community ConnectionsAll Combined41579</t>
  </si>
  <si>
    <t>Adoptions TogetherAll CombinedDec-13</t>
  </si>
  <si>
    <t>Adoptions TogetherAll Combined41609</t>
  </si>
  <si>
    <t>Community ConnectionsAll CombinedDec-13</t>
  </si>
  <si>
    <t>Community ConnectionsAll Combined41609</t>
  </si>
  <si>
    <t>Adoptions TogetherAll CombinedJan-14</t>
  </si>
  <si>
    <t>Adoptions TogetherAll Combined41640</t>
  </si>
  <si>
    <t>Community ConnectionsAll CombinedJan-14</t>
  </si>
  <si>
    <t>Community ConnectionsAll Combined41640</t>
  </si>
  <si>
    <t>Adoptions TogetherAll CombinedFeb-14</t>
  </si>
  <si>
    <t>Adoptions TogetherAll Combined41671</t>
  </si>
  <si>
    <t>Community ConnectionsAll CombinedFeb-14</t>
  </si>
  <si>
    <t>Community ConnectionsAll Combined41671</t>
  </si>
  <si>
    <t>Adoptions TogetherAll CombinedMar-14</t>
  </si>
  <si>
    <t>Adoptions TogetherAll Combined41699</t>
  </si>
  <si>
    <t>Community ConnectionsAll CombinedMar-14</t>
  </si>
  <si>
    <t>Community ConnectionsAll Combined41699</t>
  </si>
  <si>
    <t>Adoptions TogetherAll CombinedApr-14</t>
  </si>
  <si>
    <t>Adoptions TogetherAll Combined41730</t>
  </si>
  <si>
    <t>Community ConnectionsAll CombinedApr-14</t>
  </si>
  <si>
    <t>Community ConnectionsAll Combined41730</t>
  </si>
  <si>
    <t>Adoptions TogetherAll CombinedMay-14</t>
  </si>
  <si>
    <t>Adoptions TogetherAll Combined41760</t>
  </si>
  <si>
    <t>Community ConnectionsAll CombinedMay-14</t>
  </si>
  <si>
    <t>Community ConnectionsAll Combined41760</t>
  </si>
  <si>
    <t>Adoptions TogetherAll CombinedJun-14</t>
  </si>
  <si>
    <t>Adoptions TogetherAll Combined41791</t>
  </si>
  <si>
    <t>Community ConnectionsAll CombinedJun-14</t>
  </si>
  <si>
    <t>Community ConnectionsAll Combined41791</t>
  </si>
  <si>
    <t>Adoptions TogetherAll CombinedJul-14</t>
  </si>
  <si>
    <t>Adoptions TogetherAll Combined41821</t>
  </si>
  <si>
    <t>Community ConnectionsAll CombinedJul-14</t>
  </si>
  <si>
    <t>Community ConnectionsAll Combined41821</t>
  </si>
  <si>
    <t>Adoptions TogetherAll CombinedAug-14</t>
  </si>
  <si>
    <t>Adoptions TogetherAll Combined41852</t>
  </si>
  <si>
    <t>Community ConnectionsAll CombinedAug-14</t>
  </si>
  <si>
    <t>Community ConnectionsAll Combined41852</t>
  </si>
  <si>
    <t>Adoptions TogetherAll CombinedSep-14</t>
  </si>
  <si>
    <t>Adoptions TogetherAll Combined41883</t>
  </si>
  <si>
    <t>Community ConnectionsAll CombinedSep-14</t>
  </si>
  <si>
    <t>Community ConnectionsAll Combined41883</t>
  </si>
  <si>
    <t>Adoptions TogetherAll CombinedOct-14</t>
  </si>
  <si>
    <t>Adoptions TogetherAll Combined41913</t>
  </si>
  <si>
    <t>Community ConnectionsAll CombinedOct-14</t>
  </si>
  <si>
    <t>Community ConnectionsAll Combined41913</t>
  </si>
  <si>
    <t>Adoptions TogetherAll CombinedNov-14</t>
  </si>
  <si>
    <t>Adoptions TogetherAll Combined41944</t>
  </si>
  <si>
    <t>Community ConnectionsAll CombinedNov-14</t>
  </si>
  <si>
    <t>Community ConnectionsAll Combined41944</t>
  </si>
  <si>
    <t>Adoptions TogetherAll CombinedDec-14</t>
  </si>
  <si>
    <t>Adoptions TogetherAll Combined41974</t>
  </si>
  <si>
    <t>Community ConnectionsAll CombinedDec-14</t>
  </si>
  <si>
    <t>Community ConnectionsAll Combined41974</t>
  </si>
  <si>
    <t>Adoptions TogetherAll CombinedJan-15</t>
  </si>
  <si>
    <t>Adoptions TogetherAll Combined42005</t>
  </si>
  <si>
    <t>Community ConnectionsAll CombinedJan-15</t>
  </si>
  <si>
    <t>Community ConnectionsAll Combined42005</t>
  </si>
  <si>
    <t>Community ConnectionsAll CombinedFeb-15</t>
  </si>
  <si>
    <t>Community ConnectionsAll Combined42036</t>
  </si>
  <si>
    <t>Adoptions TogetherAll CombinedFeb-15</t>
  </si>
  <si>
    <t>Adoptions TogetherAll Combined42036</t>
  </si>
  <si>
    <t>Community ConnectionsAll CombinedMar-15</t>
  </si>
  <si>
    <t>Community ConnectionsAll Combined42064</t>
  </si>
  <si>
    <t>Adoptions TogetherAll CombinedMar-15</t>
  </si>
  <si>
    <t>Adoptions TogetherAll Combined42064</t>
  </si>
  <si>
    <t>Community ConnectionsAll CombinedApr-15</t>
  </si>
  <si>
    <t>Community ConnectionsAll Combined42095</t>
  </si>
  <si>
    <t>Adoptions TogetherAll CombinedApr-15</t>
  </si>
  <si>
    <t>Adoptions TogetherAll Combined42095</t>
  </si>
  <si>
    <t>Community ConnectionsAll CombinedMay-15</t>
  </si>
  <si>
    <t>Community ConnectionsAll Combined42125</t>
  </si>
  <si>
    <t>Adoptions TogetherAll CombinedMay-15</t>
  </si>
  <si>
    <t>Adoptions TogetherAll Combined42125</t>
  </si>
  <si>
    <t>Community ConnectionsAll CombinedJun-15</t>
  </si>
  <si>
    <t>Community ConnectionsAll Combined42156</t>
  </si>
  <si>
    <t>Adoptions TogetherAll CombinedJun-15</t>
  </si>
  <si>
    <t>Adoptions TogetherAll Combined42156</t>
  </si>
  <si>
    <t>Community ConnectionsAll CombinedJul-15</t>
  </si>
  <si>
    <t>Community ConnectionsAll Combined42186</t>
  </si>
  <si>
    <t>Adoptions TogetherAll CombinedJul-15</t>
  </si>
  <si>
    <t>Adoptions TogetherAll Combined42186</t>
  </si>
  <si>
    <t>Community ConnectionsAll CombinedAug-15</t>
  </si>
  <si>
    <t>Community ConnectionsAll Combined42217</t>
  </si>
  <si>
    <t>Adoptions TogetherAll CombinedAug-15</t>
  </si>
  <si>
    <t>Adoptions TogetherAll Combined42217</t>
  </si>
  <si>
    <t>Community ConnectionsAll CombinedSep-15</t>
  </si>
  <si>
    <t>Community ConnectionsAll Combined42248</t>
  </si>
  <si>
    <t>Adoptions TogetherAll CombinedSep-15</t>
  </si>
  <si>
    <t>Adoptions TogetherAll Combined42248</t>
  </si>
  <si>
    <t>Community ConnectionsAll CombinedOct-15</t>
  </si>
  <si>
    <t>Community ConnectionsAll Combined42278</t>
  </si>
  <si>
    <t>Adoptions TogetherAll CombinedOct-15</t>
  </si>
  <si>
    <t>Adoptions TogetherAll Combined42278</t>
  </si>
  <si>
    <t>Community ConnectionsAll CombinedNov-15</t>
  </si>
  <si>
    <t>Community ConnectionsAll Combined42309</t>
  </si>
  <si>
    <t>Adoptions TogetherAll CombinedNov-15</t>
  </si>
  <si>
    <t>Adoptions TogetherAll Combined42309</t>
  </si>
  <si>
    <t>Community ConnectionsAll CombinedDec-15</t>
  </si>
  <si>
    <t>Community ConnectionsAll Combined42339</t>
  </si>
  <si>
    <t>Adoptions TogetherAll CombinedDec-15</t>
  </si>
  <si>
    <t>Adoptions TogetherAll Combined42339</t>
  </si>
  <si>
    <t>Community ConnectionsAll CombinedJan-16</t>
  </si>
  <si>
    <t>Community ConnectionsAll Combined42370</t>
  </si>
  <si>
    <t>Adoptions TogetherAll CombinedJan-16</t>
  </si>
  <si>
    <t>Adoptions TogetherAll Combined42370</t>
  </si>
  <si>
    <t>Community ConnectionsAll CombinedFeb-16</t>
  </si>
  <si>
    <t>Community ConnectionsAll Combined42401</t>
  </si>
  <si>
    <t>Adoptions TogetherAll CombinedFeb-16</t>
  </si>
  <si>
    <t>Adoptions TogetherAll Combined42401</t>
  </si>
  <si>
    <t>Community ConnectionsAll CombinedMar-16</t>
  </si>
  <si>
    <t>Community ConnectionsAll Combined42430</t>
  </si>
  <si>
    <t>Adoptions TogetherAll CombinedMar-16</t>
  </si>
  <si>
    <t>Adoptions TogetherAll Combined42430</t>
  </si>
  <si>
    <t>Community ConnectionsAll CombinedApr-16</t>
  </si>
  <si>
    <t>Community ConnectionsAll Combined42461</t>
  </si>
  <si>
    <t>ContemporaryAll CombinedApr-16</t>
  </si>
  <si>
    <t>ContemporaryAll Combined42461</t>
  </si>
  <si>
    <t>Adoptions TogetherAll CombinedApr-16</t>
  </si>
  <si>
    <t>Adoptions TogetherAll Combined42461</t>
  </si>
  <si>
    <t>Community ConnectionsAll CombinedMay-16</t>
  </si>
  <si>
    <t>Community ConnectionsAll Combined42491</t>
  </si>
  <si>
    <t>ContemporaryAll CombinedMay-16</t>
  </si>
  <si>
    <t>ContemporaryAll Combined42491</t>
  </si>
  <si>
    <t>Adoptions TogetherAll CombinedMay-16</t>
  </si>
  <si>
    <t>Adoptions TogetherAll Combined42491</t>
  </si>
  <si>
    <t>Community ConnectionsAll CombinedJun-16</t>
  </si>
  <si>
    <t>Community ConnectionsAll Combined42522</t>
  </si>
  <si>
    <t>ContemporaryAll CombinedJun-16</t>
  </si>
  <si>
    <t>ContemporaryAll Combined42522</t>
  </si>
  <si>
    <t>Adoptions TogetherAll CombinedJun-16</t>
  </si>
  <si>
    <t>Adoptions TogetherAll Combined42522</t>
  </si>
  <si>
    <t>Adoptions TogetherAll CombinedJul-16</t>
  </si>
  <si>
    <t>Adoptions TogetherAll Combined42552</t>
  </si>
  <si>
    <t>Community ConnectionsAll CombinedJul-16</t>
  </si>
  <si>
    <t>Community ConnectionsAll Combined42552</t>
  </si>
  <si>
    <t>ContemporaryAll CombinedJul-16</t>
  </si>
  <si>
    <t>ContemporaryAll Combined42552</t>
  </si>
  <si>
    <t>Adoptions TogetherAll CombinedAug-16</t>
  </si>
  <si>
    <t>Adoptions TogetherAll Combined42583</t>
  </si>
  <si>
    <t>Community ConnectionsAll CombinedAug-16</t>
  </si>
  <si>
    <t>Community ConnectionsAll Combined42583</t>
  </si>
  <si>
    <t>ContemporaryAll CombinedAug-16</t>
  </si>
  <si>
    <t>ContemporaryAll Combined42583</t>
  </si>
  <si>
    <t>Adoptions TogetherAll CombinedSep-16</t>
  </si>
  <si>
    <t>Adoptions TogetherAll Combined42614</t>
  </si>
  <si>
    <t>Community ConnectionsAll CombinedSep-16</t>
  </si>
  <si>
    <t>Community ConnectionsAll Combined42614</t>
  </si>
  <si>
    <t>ContemporaryAll CombinedSep-16</t>
  </si>
  <si>
    <t>ContemporaryAll Combined42614</t>
  </si>
  <si>
    <t>Adoptions TogetherAll CombinedOct-16</t>
  </si>
  <si>
    <t>Adoptions TogetherAll Combined42644</t>
  </si>
  <si>
    <t>Community ConnectionsAll CombinedOct-16</t>
  </si>
  <si>
    <t>Community ConnectionsAll Combined42644</t>
  </si>
  <si>
    <t>ContemporaryAll CombinedOct-16</t>
  </si>
  <si>
    <t>ContemporaryAll Combined42644</t>
  </si>
  <si>
    <t>Family MattersAll CombinedOct-16</t>
  </si>
  <si>
    <t>Family MattersAll Combined42644</t>
  </si>
  <si>
    <t>Adoptions TogetherAll CombinedNov-16</t>
  </si>
  <si>
    <t>Adoptions TogetherAll Combined42675</t>
  </si>
  <si>
    <t>Community ConnectionsAll CombinedNov-16</t>
  </si>
  <si>
    <t>Community ConnectionsAll Combined42675</t>
  </si>
  <si>
    <t>ContemporaryAll CombinedNov-16</t>
  </si>
  <si>
    <t>ContemporaryAll Combined42675</t>
  </si>
  <si>
    <t>Family MattersAll CombinedNov-16</t>
  </si>
  <si>
    <t>Family MattersAll Combined42675</t>
  </si>
  <si>
    <t>Adoptions TogetherAll CombinedDec-16</t>
  </si>
  <si>
    <t>Adoptions TogetherAll Combined42705</t>
  </si>
  <si>
    <t>Community ConnectionsAll CombinedDec-16</t>
  </si>
  <si>
    <t>Community ConnectionsAll Combined42706</t>
  </si>
  <si>
    <t>ContemporaryAll CombinedDec-16</t>
  </si>
  <si>
    <t>ContemporaryAll Combined42707</t>
  </si>
  <si>
    <t>Family MattersAll CombinedDec-16</t>
  </si>
  <si>
    <t>Family MattersAll Combined42708</t>
  </si>
  <si>
    <t>Adoptions TogetherAll CombinedJan-17</t>
  </si>
  <si>
    <t>Adoptions TogetherAll Combined42736</t>
  </si>
  <si>
    <t>Community ConnectionsAll CombinedJan-17</t>
  </si>
  <si>
    <t>Community ConnectionsAll Combined42736</t>
  </si>
  <si>
    <t>ContemporaryAll CombinedJan-17</t>
  </si>
  <si>
    <t>ContemporaryAll Combined42736</t>
  </si>
  <si>
    <t>Family MattersAll CombinedJan-17</t>
  </si>
  <si>
    <t>Family MattersAll Combined42736</t>
  </si>
  <si>
    <t>Adoptions TogetherAll CombinedFeb-17</t>
  </si>
  <si>
    <t>Adoptions TogetherAll Combined42767</t>
  </si>
  <si>
    <t>Community ConnectionsAll CombinedFeb-17</t>
  </si>
  <si>
    <t>Community ConnectionsAll Combined42767</t>
  </si>
  <si>
    <t>ContemporaryAll CombinedFeb-17</t>
  </si>
  <si>
    <t>ContemporaryAll Combined42767</t>
  </si>
  <si>
    <t>Family MattersAll CombinedFeb-17</t>
  </si>
  <si>
    <t>Family MattersAll Combined42767</t>
  </si>
  <si>
    <t>Adoptions TogetherAll CombinedMar-17</t>
  </si>
  <si>
    <t>Adoptions TogetherAll Combined42795</t>
  </si>
  <si>
    <t>Community ConnectionsAll CombinedMar-17</t>
  </si>
  <si>
    <t>Community ConnectionsAll Combined42795</t>
  </si>
  <si>
    <t>ContemporaryAll CombinedMar-17</t>
  </si>
  <si>
    <t>ContemporaryAll Combined42795</t>
  </si>
  <si>
    <t>Family MattersAll CombinedMar-17</t>
  </si>
  <si>
    <t>Family MattersAll Combined42795</t>
  </si>
  <si>
    <t>Adoptions TogetherAll CombinedApr-17</t>
  </si>
  <si>
    <t>Adoptions TogetherAll Combined42826</t>
  </si>
  <si>
    <t>Community ConnectionsAll CombinedApr-17</t>
  </si>
  <si>
    <t>Community ConnectionsAll Combined42826</t>
  </si>
  <si>
    <t>ContemporaryAll CombinedApr-17</t>
  </si>
  <si>
    <t>ContemporaryAll Combined42826</t>
  </si>
  <si>
    <t>Family MattersAll CombinedApr-17</t>
  </si>
  <si>
    <t>Family MattersAll Combined42826</t>
  </si>
  <si>
    <t>Adoptions TogetherAll CombinedMay-17</t>
  </si>
  <si>
    <t>Adoptions TogetherAll Combined42856</t>
  </si>
  <si>
    <t>Community ConnectionsAll CombinedMay-17</t>
  </si>
  <si>
    <t>Community ConnectionsAll Combined42856</t>
  </si>
  <si>
    <t>ContemporaryAll CombinedMay-17</t>
  </si>
  <si>
    <t>ContemporaryAll Combined42856</t>
  </si>
  <si>
    <t>Family MattersAll CombinedMay-17</t>
  </si>
  <si>
    <t>Family MattersAll Combined42856</t>
  </si>
  <si>
    <t>Adoptions TogetherAll CombinedJun-17</t>
  </si>
  <si>
    <t>Adoptions TogetherAll Combined42887</t>
  </si>
  <si>
    <t>Community ConnectionsAll CombinedJun-17</t>
  </si>
  <si>
    <t>Community ConnectionsAll Combined42887</t>
  </si>
  <si>
    <t>ContemporaryAll CombinedJun-17</t>
  </si>
  <si>
    <t>ContemporaryAll Combined42887</t>
  </si>
  <si>
    <t>Family MattersAll CombinedJun-17</t>
  </si>
  <si>
    <t>Family MattersAll Combined42887</t>
  </si>
  <si>
    <t>Adoptions TogetherAll CombinedJul-17</t>
  </si>
  <si>
    <t>Adoptions TogetherAll Combined42917</t>
  </si>
  <si>
    <t>Community ConnectionsAll CombinedJul-17</t>
  </si>
  <si>
    <t>Community ConnectionsAll Combined42917</t>
  </si>
  <si>
    <t>ContemporaryAll CombinedJul-17</t>
  </si>
  <si>
    <t>ContemporaryAll Combined42917</t>
  </si>
  <si>
    <t>Family MattersAll CombinedJul-17</t>
  </si>
  <si>
    <t>Family MattersAll Combined42917</t>
  </si>
  <si>
    <t>Adoptions TogetherAll CombinedAug-17</t>
  </si>
  <si>
    <t>Adoptions TogetherAll Combined42948</t>
  </si>
  <si>
    <t>Community ConnectionsAll CombinedAug-17</t>
  </si>
  <si>
    <t>Community ConnectionsAll Combined42948</t>
  </si>
  <si>
    <t>ContemporaryAll CombinedAug-17</t>
  </si>
  <si>
    <t>ContemporaryAll Combined42948</t>
  </si>
  <si>
    <t>Family MattersAll CombinedAug-17</t>
  </si>
  <si>
    <t>Family MattersAll Combined42948</t>
  </si>
  <si>
    <t>Adoptions TogetherAll CombinedSep-17</t>
  </si>
  <si>
    <t>Adoptions TogetherAll Combined42979</t>
  </si>
  <si>
    <t>Community ConnectionsAll CombinedSep-17</t>
  </si>
  <si>
    <t>Community ConnectionsAll Combined42979</t>
  </si>
  <si>
    <t>ContemporaryAll CombinedSep-17</t>
  </si>
  <si>
    <t>ContemporaryAll Combined42979</t>
  </si>
  <si>
    <t>Family MattersAll CombinedSep-17</t>
  </si>
  <si>
    <t>Family MattersAll Combined42979</t>
  </si>
  <si>
    <t>Adoptions TogetherAll CombinedOct-17</t>
  </si>
  <si>
    <t>Adoptions TogetherAll Combined43009</t>
  </si>
  <si>
    <t>Community ConnectionsAll CombinedOct-17</t>
  </si>
  <si>
    <t>Community ConnectionsAll Combined43009</t>
  </si>
  <si>
    <t>ContemporaryAll CombinedOct-17</t>
  </si>
  <si>
    <t>ContemporaryAll Combined43009</t>
  </si>
  <si>
    <t>Family MattersAll CombinedOct-17</t>
  </si>
  <si>
    <t>Family MattersAll Combined43009</t>
  </si>
  <si>
    <t>Adoptions TogetherAll CombinedNov-17</t>
  </si>
  <si>
    <t>Adoptions TogetherAll Combined43040</t>
  </si>
  <si>
    <t>Community ConnectionsAll CombinedNov-17</t>
  </si>
  <si>
    <t>Community ConnectionsAll Combined43040</t>
  </si>
  <si>
    <t>ContemporaryAll CombinedNov-17</t>
  </si>
  <si>
    <t>ContemporaryAll Combined43040</t>
  </si>
  <si>
    <t>Family MattersAll CombinedNov-17</t>
  </si>
  <si>
    <t>Family MattersAll Combined43040</t>
  </si>
  <si>
    <t>Adoptions TogetherAll CombinedDec-17</t>
  </si>
  <si>
    <t>Adoptions TogetherAll Combined43070</t>
  </si>
  <si>
    <t>Community ConnectionsAll CombinedDec-17</t>
  </si>
  <si>
    <t>Community ConnectionsAll Combined43070</t>
  </si>
  <si>
    <t>ContemporaryAll CombinedDec-17</t>
  </si>
  <si>
    <t>ContemporaryAll Combined43070</t>
  </si>
  <si>
    <t>Family MattersAll CombinedDec-17</t>
  </si>
  <si>
    <t>Family MattersAll Combined43070</t>
  </si>
  <si>
    <t>Adoptions TogetherAll CombinedJan-18</t>
  </si>
  <si>
    <t>Adoptions TogetherAll Combined43101</t>
  </si>
  <si>
    <t>Community ConnectionsAll CombinedJan-18</t>
  </si>
  <si>
    <t>Community ConnectionsAll Combined43101</t>
  </si>
  <si>
    <t>ContemporaryAll CombinedJan-18</t>
  </si>
  <si>
    <t>ContemporaryAll Combined43101</t>
  </si>
  <si>
    <t>Family MattersAll CombinedJan-18</t>
  </si>
  <si>
    <t>Family MattersAll Combined43101</t>
  </si>
  <si>
    <t>Adoptions TogetherAll CombinedFeb-18</t>
  </si>
  <si>
    <t>Adoptions TogetherAll Combined43132</t>
  </si>
  <si>
    <t>Community ConnectionsAll CombinedFeb-18</t>
  </si>
  <si>
    <t>Community ConnectionsAll Combined43132</t>
  </si>
  <si>
    <t>ContemporaryAll CombinedFeb-18</t>
  </si>
  <si>
    <t>ContemporaryAll Combined43132</t>
  </si>
  <si>
    <t>Family MattersAll CombinedFeb-18</t>
  </si>
  <si>
    <t>Family MattersAll Combined43132</t>
  </si>
  <si>
    <t>Adoptions TogetherAll CombinedMar-18</t>
  </si>
  <si>
    <t>Adoptions TogetherAll Combined43160</t>
  </si>
  <si>
    <t>Community ConnectionsAll CombinedMar-18</t>
  </si>
  <si>
    <t>Community ConnectionsAll Combined43160</t>
  </si>
  <si>
    <t>ContemporaryAll CombinedMar-18</t>
  </si>
  <si>
    <t>ContemporaryAll Combined43160</t>
  </si>
  <si>
    <t>Family MattersAll CombinedMar-18</t>
  </si>
  <si>
    <t>Family MattersAll Combined43160</t>
  </si>
  <si>
    <t>Adoptions TogetherAll CombinedApr-18</t>
  </si>
  <si>
    <t>Adoptions TogetherAll Combined43191</t>
  </si>
  <si>
    <t>Community ConnectionsAll CombinedApr-18</t>
  </si>
  <si>
    <t>Community ConnectionsAll Combined43191</t>
  </si>
  <si>
    <t>ContemporaryAll CombinedApr-18</t>
  </si>
  <si>
    <t>ContemporaryAll Combined43191</t>
  </si>
  <si>
    <t>Family MattersAll CombinedApr-18</t>
  </si>
  <si>
    <t>Family MattersAll Combined43191</t>
  </si>
  <si>
    <t>Adoptions TogetherAll CombinedMay-18</t>
  </si>
  <si>
    <t>Adoptions TogetherAll Combined43221</t>
  </si>
  <si>
    <t>Community ConnectionsAll CombinedMay-18</t>
  </si>
  <si>
    <t>Community ConnectionsAll Combined43221</t>
  </si>
  <si>
    <t>ContemporaryAll CombinedMay-18</t>
  </si>
  <si>
    <t>ContemporaryAll Combined43221</t>
  </si>
  <si>
    <t>Family MattersAll CombinedMay-18</t>
  </si>
  <si>
    <t>Family MattersAll Combined43221</t>
  </si>
  <si>
    <t>Adoptions TogetherAll CombinedJun-18</t>
  </si>
  <si>
    <t>Adoptions TogetherAll Combined43252</t>
  </si>
  <si>
    <t>Community ConnectionsAll CombinedJun-18</t>
  </si>
  <si>
    <t>Community ConnectionsAll Combined43252</t>
  </si>
  <si>
    <t>ContemporaryAll CombinedJun-18</t>
  </si>
  <si>
    <t>ContemporaryAll Combined43252</t>
  </si>
  <si>
    <t>Family MattersAll CombinedJun-18</t>
  </si>
  <si>
    <t>Family MattersAll Combined43252</t>
  </si>
  <si>
    <t>Adoptions TogetherAll CombinedJul-18</t>
  </si>
  <si>
    <t>Adoptions TogetherAll Combined43282</t>
  </si>
  <si>
    <t>Community ConnectionsAll CombinedJul-18</t>
  </si>
  <si>
    <t>Community ConnectionsAll Combined43282</t>
  </si>
  <si>
    <t>ContemporaryAll CombinedJul-18</t>
  </si>
  <si>
    <t>ContemporaryAll Combined43282</t>
  </si>
  <si>
    <t>Family MattersAll CombinedJul-18</t>
  </si>
  <si>
    <t>Family MattersAll Combined43282</t>
  </si>
  <si>
    <t>Adoptions TogetherAll CombinedAug-18</t>
  </si>
  <si>
    <t>Adoptions TogetherAll Combined43313</t>
  </si>
  <si>
    <t>Community ConnectionsAll CombinedAug-18</t>
  </si>
  <si>
    <t>Community ConnectionsAll Combined43313</t>
  </si>
  <si>
    <t>ContemporaryAll CombinedAug-18</t>
  </si>
  <si>
    <t>ContemporaryAll Combined43313</t>
  </si>
  <si>
    <t>Family MattersAll CombinedAug-18</t>
  </si>
  <si>
    <t>Family MattersAll Combined43313</t>
  </si>
  <si>
    <t>Adoptions TogetherAll CombinedSep-18</t>
  </si>
  <si>
    <t>Adoptions TogetherAll Combined43344</t>
  </si>
  <si>
    <t>Community ConnectionsAll CombinedSep-18</t>
  </si>
  <si>
    <t>Community ConnectionsAll Combined43344</t>
  </si>
  <si>
    <t>ContemporaryAll CombinedSep-18</t>
  </si>
  <si>
    <t>ContemporaryAll Combined43344</t>
  </si>
  <si>
    <t>Family MattersAll CombinedSep-18</t>
  </si>
  <si>
    <t>Family MattersAll Combined43344</t>
  </si>
  <si>
    <t>Adoptions TogetherAll CombinedOct-18</t>
  </si>
  <si>
    <t>Adoptions TogetherAll Combined43374</t>
  </si>
  <si>
    <t>Community ConnectionsAll CombinedOct-18</t>
  </si>
  <si>
    <t>Community ConnectionsAll Combined43374</t>
  </si>
  <si>
    <t>ContemporaryAll CombinedOct-18</t>
  </si>
  <si>
    <t>ContemporaryAll Combined43374</t>
  </si>
  <si>
    <t>Family MattersAll CombinedOct-18</t>
  </si>
  <si>
    <t>Family MattersAll Combined43374</t>
  </si>
  <si>
    <t>Adoptions TogetherAll CombinedNov-18</t>
  </si>
  <si>
    <t>Adoptions TogetherAll Combined43405</t>
  </si>
  <si>
    <t>Community ConnectionsAll CombinedNov-18</t>
  </si>
  <si>
    <t>Community ConnectionsAll Combined43405</t>
  </si>
  <si>
    <t>ContemporaryAll CombinedNov-18</t>
  </si>
  <si>
    <t>ContemporaryAll Combined43405</t>
  </si>
  <si>
    <t>Family MattersAll CombinedNov-18</t>
  </si>
  <si>
    <t>Family MattersAll Combined43405</t>
  </si>
  <si>
    <t>Adoptions TogetherAll CombinedDec-18</t>
  </si>
  <si>
    <t>Adoptions TogetherAll Combined43435</t>
  </si>
  <si>
    <t>CatholicAll CombinedDec-18</t>
  </si>
  <si>
    <t>CatholicAll Combined43435</t>
  </si>
  <si>
    <t>Community ConnectionsAll CombinedDec-18</t>
  </si>
  <si>
    <t>Community ConnectionsAll Combined43435</t>
  </si>
  <si>
    <t>ContemporaryAll CombinedDec-18</t>
  </si>
  <si>
    <t>ContemporaryAll Combined43435</t>
  </si>
  <si>
    <t>Family MattersAll CombinedDec-18</t>
  </si>
  <si>
    <t>Family MattersAll Combined43435</t>
  </si>
  <si>
    <t>Adoptions TogetherAll CombinedJan-19</t>
  </si>
  <si>
    <t>Adoptions TogetherAll Combined43466</t>
  </si>
  <si>
    <t>CatholicAll CombinedJan-19</t>
  </si>
  <si>
    <t>CatholicAll Combined43466</t>
  </si>
  <si>
    <t>Community ConnectionsAll CombinedJan-19</t>
  </si>
  <si>
    <t>Community ConnectionsAll Combined43466</t>
  </si>
  <si>
    <t>ContemporaryAll CombinedJan-19</t>
  </si>
  <si>
    <t>ContemporaryAll Combined43466</t>
  </si>
  <si>
    <t>Family MattersAll CombinedJan-19</t>
  </si>
  <si>
    <t>Family MattersAll Combined43466</t>
  </si>
  <si>
    <t>Adoptions TogetherAll CombinedFeb-19</t>
  </si>
  <si>
    <t>Adoptions TogetherAll Combined43497</t>
  </si>
  <si>
    <t>CatholicAll CombinedFeb-19</t>
  </si>
  <si>
    <t>CatholicAll Combined43497</t>
  </si>
  <si>
    <t>Community ConnectionsAll CombinedFeb-19</t>
  </si>
  <si>
    <t>Community ConnectionsAll Combined43497</t>
  </si>
  <si>
    <t>ContemporaryAll CombinedFeb-19</t>
  </si>
  <si>
    <t>ContemporaryAll Combined43497</t>
  </si>
  <si>
    <t>Family MattersAll CombinedFeb-19</t>
  </si>
  <si>
    <t>Family MattersAll Combined43497</t>
  </si>
  <si>
    <t>Adoptions TogetherAll CombinedMar-19</t>
  </si>
  <si>
    <t>Adoptions TogetherAll Combined43525</t>
  </si>
  <si>
    <t>CatholicAll CombinedMar-19</t>
  </si>
  <si>
    <t>CatholicAll Combined43525</t>
  </si>
  <si>
    <t>Community ConnectionsAll CombinedMar-19</t>
  </si>
  <si>
    <t>Community ConnectionsAll Combined43525</t>
  </si>
  <si>
    <t>ContemporaryAll CombinedMar-19</t>
  </si>
  <si>
    <t>ContemporaryAll Combined43525</t>
  </si>
  <si>
    <t>Family MattersAll CombinedMar-19</t>
  </si>
  <si>
    <t>Family MattersAll Combined43525</t>
  </si>
  <si>
    <t>Adoptions TogetherAll CombinedApr-19</t>
  </si>
  <si>
    <t>Adoptions TogetherAll Combined43556</t>
  </si>
  <si>
    <t>CatholicAll CombinedApr-19</t>
  </si>
  <si>
    <t>CatholicAll Combined43556</t>
  </si>
  <si>
    <t>Community ConnectionsAll CombinedApr-19</t>
  </si>
  <si>
    <t>Community ConnectionsAll Combined43556</t>
  </si>
  <si>
    <t>ContemporaryAll CombinedApr-19</t>
  </si>
  <si>
    <t>ContemporaryAll Combined43556</t>
  </si>
  <si>
    <t>Family MattersAll CombinedApr-19</t>
  </si>
  <si>
    <t>Family MattersAll Combined43556</t>
  </si>
  <si>
    <t>Adoptions TogetherAll CombinedMay-19</t>
  </si>
  <si>
    <t>Adoptions TogetherAll Combined43586</t>
  </si>
  <si>
    <t>CatholicAll CombinedMay-19</t>
  </si>
  <si>
    <t>CatholicAll Combined43586</t>
  </si>
  <si>
    <t>Community ConnectionsAll CombinedMay-19</t>
  </si>
  <si>
    <t>Community ConnectionsAll Combined43586</t>
  </si>
  <si>
    <t>ContemporaryAll CombinedMay-19</t>
  </si>
  <si>
    <t>ContemporaryAll Combined43586</t>
  </si>
  <si>
    <t>Family MattersAll CombinedMay-19</t>
  </si>
  <si>
    <t>Family MattersAll Combined43586</t>
  </si>
  <si>
    <t>Adoptions TogetherAll CombinedJun-19</t>
  </si>
  <si>
    <t>Adoptions TogetherAll Combined43617</t>
  </si>
  <si>
    <t>CatholicAll CombinedJun-19</t>
  </si>
  <si>
    <t>CatholicAll Combined43617</t>
  </si>
  <si>
    <t>Community ConnectionsAll CombinedJun-19</t>
  </si>
  <si>
    <t>Community ConnectionsAll Combined43617</t>
  </si>
  <si>
    <t>ContemporaryAll CombinedJun-19</t>
  </si>
  <si>
    <t>ContemporaryAll Combined43617</t>
  </si>
  <si>
    <t>Family MattersAll CombinedJun-19</t>
  </si>
  <si>
    <t>Family MattersAll Combined43617</t>
  </si>
  <si>
    <t>Adoptions TogetherAll CombinedJul-19</t>
  </si>
  <si>
    <t>Adoptions TogetherAll Combined43647</t>
  </si>
  <si>
    <t>CatholicAll CombinedJul-19</t>
  </si>
  <si>
    <t>CatholicAll Combined43647</t>
  </si>
  <si>
    <t>Community ConnectionsAll CombinedJul-19</t>
  </si>
  <si>
    <t>Community ConnectionsAll Combined43647</t>
  </si>
  <si>
    <t>ContemporaryAll CombinedJul-19</t>
  </si>
  <si>
    <t>ContemporaryAll Combined43647</t>
  </si>
  <si>
    <t>Family MattersAll CombinedJul-19</t>
  </si>
  <si>
    <t>Family MattersAll Combined43647</t>
  </si>
  <si>
    <t>Adoptions TogetherCPP-FV FFApr-12</t>
  </si>
  <si>
    <t>Adoptions TogetherCPP-FV FF41000</t>
  </si>
  <si>
    <t>Adoptions TogetherCPP-FV FFJun-12</t>
  </si>
  <si>
    <t>Adoptions TogetherCPP-FV FF41030</t>
  </si>
  <si>
    <t>Adoptions TogetherCPP-FV FF41061</t>
  </si>
  <si>
    <t>Adoptions TogetherCPP-FV FFJul-12</t>
  </si>
  <si>
    <t>Adoptions TogetherCPP-FV FF41091</t>
  </si>
  <si>
    <t>Adoptions TogetherCPP-FV FFAug-12</t>
  </si>
  <si>
    <t>Adoptions TogetherCPP-FV FF41122</t>
  </si>
  <si>
    <t>Adoptions TogetherCPP-FV FFSep-12</t>
  </si>
  <si>
    <t>Adoptions TogetherCPP-FV FF41153</t>
  </si>
  <si>
    <t>Adoptions TogetherCPP-FV FFOct-12</t>
  </si>
  <si>
    <t>Adoptions TogetherCPP-FV FF41183</t>
  </si>
  <si>
    <t>Adoptions TogetherCPP-FV FFNov-12</t>
  </si>
  <si>
    <t>Adoptions TogetherCPP-FV FF41214</t>
  </si>
  <si>
    <t>Adoptions TogetherCPP-FV FFDec-12</t>
  </si>
  <si>
    <t>Adoptions TogetherCPP-FV FF41244</t>
  </si>
  <si>
    <t>Adoptions TogetherCPP-FV FFJan-13</t>
  </si>
  <si>
    <t>Adoptions TogetherCPP-FV FF41275</t>
  </si>
  <si>
    <t>Adoptions TogetherCPP-FV FFFeb-13</t>
  </si>
  <si>
    <t>Adoptions TogetherCPP-FV FF41306</t>
  </si>
  <si>
    <t>Adoptions TogetherCPP-FV FFMar-13</t>
  </si>
  <si>
    <t>Adoptions TogetherCPP-FV FF41334</t>
  </si>
  <si>
    <t>Adoptions TogetherCPP-FV FFApr-13</t>
  </si>
  <si>
    <t>Adoptions TogetherCPP-FV FF41365</t>
  </si>
  <si>
    <t>Adoptions TogetherCPP-FV FFMay-13</t>
  </si>
  <si>
    <t>Adoptions TogetherCPP-FV FF41395</t>
  </si>
  <si>
    <t>Adoptions TogetherCPP-FV FFJun-13</t>
  </si>
  <si>
    <t>Adoptions TogetherCPP-FV FF41426</t>
  </si>
  <si>
    <t>Adoptions TogetherCPP-FV FFJul-13</t>
  </si>
  <si>
    <t>Adoptions TogetherCPP-FV FF41456</t>
  </si>
  <si>
    <t>Adoptions TogetherCPP-FV FFAug-13</t>
  </si>
  <si>
    <t>Adoptions TogetherCPP-FV FF41487</t>
  </si>
  <si>
    <t>Adoptions TogetherCPP-FV FFSep-13</t>
  </si>
  <si>
    <t>Adoptions TogetherCPP-FV FF41518</t>
  </si>
  <si>
    <t>Adoptions TogetherCPP-FV FFOct-13</t>
  </si>
  <si>
    <t>Adoptions TogetherCPP-FV FF41548</t>
  </si>
  <si>
    <t>Adoptions TogetherCPP-FV FFNov-13</t>
  </si>
  <si>
    <t>Adoptions TogetherCPP-FV FF41579</t>
  </si>
  <si>
    <t>Adoptions TogetherCPP-FV FFDec-13</t>
  </si>
  <si>
    <t>Adoptions TogetherCPP-FV FF41609</t>
  </si>
  <si>
    <t>Adoptions TogetherCPP-FV FFJan-14</t>
  </si>
  <si>
    <t>Adoptions TogetherCPP-FV FF41640</t>
  </si>
  <si>
    <t>Adoptions TogetherCPP-FV FFFeb-14</t>
  </si>
  <si>
    <t>Adoptions TogetherCPP-FV FF41671</t>
  </si>
  <si>
    <t>Adoptions TogetherCPP-FV FFMar-14</t>
  </si>
  <si>
    <t>Adoptions TogetherCPP-FV FF41699</t>
  </si>
  <si>
    <t>Adoptions TogetherCPP-FV FFApr-14</t>
  </si>
  <si>
    <t>Adoptions TogetherCPP-FV FF41730</t>
  </si>
  <si>
    <t>Adoptions TogetherCPP-FV FFMay-14</t>
  </si>
  <si>
    <t>Adoptions TogetherCPP-FV FF41760</t>
  </si>
  <si>
    <t>Adoptions TogetherCPP-FV FFJun-14</t>
  </si>
  <si>
    <t>Adoptions TogetherCPP-FV FF41791</t>
  </si>
  <si>
    <t>Adoptions TogetherCPP-FV FFJul-14</t>
  </si>
  <si>
    <t>Adoptions TogetherCPP-FV FF41821</t>
  </si>
  <si>
    <t>Adoptions TogetherCPP-FV FFAug-14</t>
  </si>
  <si>
    <t>Adoptions TogetherCPP-FV FF41852</t>
  </si>
  <si>
    <t>Adoptions TogetherCPP-FV FFSep-14</t>
  </si>
  <si>
    <t>Adoptions TogetherCPP-FV FF41883</t>
  </si>
  <si>
    <t>Adoptions TogetherCPP-FV FFOct-14</t>
  </si>
  <si>
    <t>Adoptions TogetherCPP-FV FF41913</t>
  </si>
  <si>
    <t>Adoptions TogetherCPP-FV FFNov-14</t>
  </si>
  <si>
    <t>Adoptions TogetherCPP-FV FF41944</t>
  </si>
  <si>
    <t>Adoptions TogetherCPP-FV FFDec-14</t>
  </si>
  <si>
    <t>Adoptions TogetherCPP-FV FF41974</t>
  </si>
  <si>
    <t>Adoptions TogetherCPP-FV FFJan-15</t>
  </si>
  <si>
    <t>Adoptions TogetherCPP-FV FF42005</t>
  </si>
  <si>
    <t>Adoptions TogetherCPP-FV FFFeb-15</t>
  </si>
  <si>
    <t>Adoptions TogetherCPP-FV FF42036</t>
  </si>
  <si>
    <t>Adoptions TogetherCPP-FV FFMar-15</t>
  </si>
  <si>
    <t>Adoptions TogetherCPP-FV FF42064</t>
  </si>
  <si>
    <t>Adoptions TogetherCPP-FV FFApr-15</t>
  </si>
  <si>
    <t>Adoptions TogetherCPP-FV FF42095</t>
  </si>
  <si>
    <t>Adoptions TogetherCPP-FV FFMay-15</t>
  </si>
  <si>
    <t>Adoptions TogetherCPP-FV FF42125</t>
  </si>
  <si>
    <t>Adoptions TogetherCPP-FV FFJun-15</t>
  </si>
  <si>
    <t>Adoptions TogetherCPP-FV FF42156</t>
  </si>
  <si>
    <t>Adoptions TogetherCPP-FV FFJul-15</t>
  </si>
  <si>
    <t>Adoptions TogetherCPP-FV FF42186</t>
  </si>
  <si>
    <t>Adoptions TogetherCPP-FV FFAug-15</t>
  </si>
  <si>
    <t>Adoptions TogetherCPP-FV FF42217</t>
  </si>
  <si>
    <t>Adoptions TogetherCPP-FV FFSep-15</t>
  </si>
  <si>
    <t>Adoptions TogetherCPP-FV FF42248</t>
  </si>
  <si>
    <t>Adoptions TogetherCPP-FV FFOct-15</t>
  </si>
  <si>
    <t>Adoptions TogetherCPP-FV FF42278</t>
  </si>
  <si>
    <t>Adoptions TogetherCPP-FV FFNov-15</t>
  </si>
  <si>
    <t>Adoptions TogetherCPP-FV FF42309</t>
  </si>
  <si>
    <t>Adoptions TogetherCPP-FV FFDec-15</t>
  </si>
  <si>
    <t>Adoptions TogetherCPP-FV FF42339</t>
  </si>
  <si>
    <t>Adoptions TogetherCPP-FV FFJan-16</t>
  </si>
  <si>
    <t>Adoptions TogetherCPP-FV FF42370</t>
  </si>
  <si>
    <t>Adoptions TogetherCPP-FV FFFeb-16</t>
  </si>
  <si>
    <t>Adoptions TogetherCPP-FV FF42401</t>
  </si>
  <si>
    <t>Adoptions TogetherCPP-FV FFMar-16</t>
  </si>
  <si>
    <t>Adoptions TogetherCPP-FV FF42430</t>
  </si>
  <si>
    <t>Adoptions TogetherCPP-FV FFApr-16</t>
  </si>
  <si>
    <t>Adoptions TogetherCPP-FV FF42461</t>
  </si>
  <si>
    <t>Adoptions TogetherCPP-FV FFMay-16</t>
  </si>
  <si>
    <t>Adoptions TogetherCPP-FV FF42491</t>
  </si>
  <si>
    <t>Adoptions TogetherCPP-FV FFJun-16</t>
  </si>
  <si>
    <t>Adoptions TogetherCPP-FV FF42522</t>
  </si>
  <si>
    <t>Adoptions TogetherCPP-FV FFJul-16</t>
  </si>
  <si>
    <t>Adoptions TogetherCPP-FV FF42552</t>
  </si>
  <si>
    <t>Adoptions TogetherCPP-FV FFAug-16</t>
  </si>
  <si>
    <t>Adoptions TogetherCPP-FV FF42583</t>
  </si>
  <si>
    <t>Adoptions TogetherCPP-FV FFSep-16</t>
  </si>
  <si>
    <t>Adoptions TogetherCPP-FV FF42614</t>
  </si>
  <si>
    <t>Adoptions TogetherCPP-FV FFOct-16</t>
  </si>
  <si>
    <t>Adoptions TogetherCPP-FV FF42644</t>
  </si>
  <si>
    <t>Adoptions TogetherCPP-FV FFNov-16</t>
  </si>
  <si>
    <t>Adoptions TogetherCPP-FV FF42675</t>
  </si>
  <si>
    <t>Adoptions TogetherCPP-FV FFDec-16</t>
  </si>
  <si>
    <t>Adoptions TogetherCPP-FV FF42705</t>
  </si>
  <si>
    <t>Adoptions TogetherCPP-FV FFJan-17</t>
  </si>
  <si>
    <t>Adoptions TogetherCPP-FV FF42736</t>
  </si>
  <si>
    <t>Adoptions TogetherCPP-FV FFFeb-17</t>
  </si>
  <si>
    <t>Adoptions TogetherCPP-FV FF42767</t>
  </si>
  <si>
    <t>Adoptions TogetherCPP-FV FFMar-17</t>
  </si>
  <si>
    <t>Adoptions TogetherCPP-FV FF42795</t>
  </si>
  <si>
    <t>Adoptions TogetherCPP-FV FFApr-17</t>
  </si>
  <si>
    <t>Adoptions TogetherCPP-FV FF42826</t>
  </si>
  <si>
    <t>Adoptions TogetherCPP-FV FFMay-17</t>
  </si>
  <si>
    <t>Adoptions TogetherCPP-FV FF42856</t>
  </si>
  <si>
    <t>Adoptions TogetherCPP-FV FFJun-17</t>
  </si>
  <si>
    <t>Adoptions TogetherCPP-FV FF42887</t>
  </si>
  <si>
    <t>Adoptions TogetherCPP-FV FFJul-17</t>
  </si>
  <si>
    <t>Adoptions TogetherCPP-FV FF42917</t>
  </si>
  <si>
    <t>Adoptions TogetherCPP-FV FFAug-17</t>
  </si>
  <si>
    <t>Adoptions TogetherCPP-FV FF42948</t>
  </si>
  <si>
    <t>Adoptions TogetherCPP-FV FFSep-17</t>
  </si>
  <si>
    <t>Adoptions TogetherCPP-FV FF42979</t>
  </si>
  <si>
    <t>Adoptions TogetherCPP-FV FFOct-17</t>
  </si>
  <si>
    <t>Adoptions TogetherCPP-FV FF43009</t>
  </si>
  <si>
    <t>Adoptions TogetherCPP-FV FFNov-17</t>
  </si>
  <si>
    <t>Adoptions TogetherCPP-FV FF43040</t>
  </si>
  <si>
    <t>Adoptions TogetherCPP-FV FFDec-17</t>
  </si>
  <si>
    <t>Adoptions TogetherCPP-FV FF43070</t>
  </si>
  <si>
    <t>Adoptions TogetherCPP-FV FFJan-18</t>
  </si>
  <si>
    <t>Adoptions TogetherCPP-FV FF43101</t>
  </si>
  <si>
    <t>Adoptions TogetherCPP-FV FFFeb-18</t>
  </si>
  <si>
    <t>Adoptions TogetherCPP-FV FF43132</t>
  </si>
  <si>
    <t>Adoptions TogetherCPP-FV FFMar-18</t>
  </si>
  <si>
    <t>Adoptions TogetherCPP-FV FF43160</t>
  </si>
  <si>
    <t>Adoptions TogetherCPP-FV FFApr-18</t>
  </si>
  <si>
    <t>Adoptions TogetherCPP-FV FF43191</t>
  </si>
  <si>
    <t>Adoptions TogetherCPP-FV FFMay-18</t>
  </si>
  <si>
    <t>Adoptions TogetherCPP-FV FF43221</t>
  </si>
  <si>
    <t>Adoptions TogetherCPP-FV FFJun-18</t>
  </si>
  <si>
    <t>Adoptions TogetherCPP-FV FF43252</t>
  </si>
  <si>
    <t>Adoptions TogetherCPP-FV FFJul-18</t>
  </si>
  <si>
    <t>Adoptions TogetherCPP-FV FF43282</t>
  </si>
  <si>
    <t>Adoptions TogetherCPP-FV FFAug-18</t>
  </si>
  <si>
    <t>Adoptions TogetherCPP-FV FF43313</t>
  </si>
  <si>
    <t>Adoptions TogetherCPP-FV FFSep-18</t>
  </si>
  <si>
    <t>Adoptions TogetherCPP-FV FF43344</t>
  </si>
  <si>
    <t>Adoptions TogetherCPP-FV FFOct-18</t>
  </si>
  <si>
    <t>Adoptions TogetherCPP-FV FF43374</t>
  </si>
  <si>
    <t>Adoptions TogetherCPP-FV FFNov-18</t>
  </si>
  <si>
    <t>Adoptions TogetherCPP-FV FF43405</t>
  </si>
  <si>
    <t>Adoptions TogetherCPP-FV FFDec-18</t>
  </si>
  <si>
    <t>Adoptions TogetherCPP-FV FF43435</t>
  </si>
  <si>
    <t>Adoptions TogetherCPP-FV FFJan-19</t>
  </si>
  <si>
    <t>Adoptions TogetherCPP-FV FF43466</t>
  </si>
  <si>
    <t>Adoptions TogetherCPP-FV FFFeb-19</t>
  </si>
  <si>
    <t>Adoptions TogetherCPP-FV FF43497</t>
  </si>
  <si>
    <t>Adoptions TogetherCPP-FV FFMar-19</t>
  </si>
  <si>
    <t>Adoptions TogetherCPP-FV FF43525</t>
  </si>
  <si>
    <t>Adoptions TogetherCPP-FV FFApr-19</t>
  </si>
  <si>
    <t>Adoptions TogetherCPP-FV FF43556</t>
  </si>
  <si>
    <t>Adoptions TogetherCPP-FV FFMay-19</t>
  </si>
  <si>
    <t>Adoptions TogetherCPP-FV FF43586</t>
  </si>
  <si>
    <t>Adoptions TogetherCPP-FV FFJun-19</t>
  </si>
  <si>
    <t>Adoptions TogetherCPP-FV FF43617</t>
  </si>
  <si>
    <t>Adoptions TogetherCPP-FV FFJul-19</t>
  </si>
  <si>
    <t>Adoptions TogetherCPP-FV FF43647</t>
  </si>
  <si>
    <t>Community ConnectionsCPP-FV CombinedJun-18</t>
  </si>
  <si>
    <t>Community ConnectionsCPP-FV Combined43252</t>
  </si>
  <si>
    <t>Community ConnectionsCPP-FV CombinedJul-18</t>
  </si>
  <si>
    <t>Community ConnectionsCPP-FV Combined43282</t>
  </si>
  <si>
    <t>Community ConnectionsCPP-FV CombinedAug-18</t>
  </si>
  <si>
    <t>Community ConnectionsCPP-FV Combined43313</t>
  </si>
  <si>
    <t>Community ConnectionsCPP-FV CombinedSep-18</t>
  </si>
  <si>
    <t>Community ConnectionsCPP-FV Combined43344</t>
  </si>
  <si>
    <t>Community ConnectionsCPP-FV CombinedOct-18</t>
  </si>
  <si>
    <t>Community ConnectionsCPP-FV Combined43374</t>
  </si>
  <si>
    <t>Community ConnectionsCPP-FV CombinedNov-18</t>
  </si>
  <si>
    <t>Community ConnectionsCPP-FV Combined43405</t>
  </si>
  <si>
    <t>Community ConnectionsCPP-FV CombinedDec-18</t>
  </si>
  <si>
    <t>Community ConnectionsCPP-FV Combined43435</t>
  </si>
  <si>
    <t>Community ConnectionsCPP-FV CombinedJan-19</t>
  </si>
  <si>
    <t>Community ConnectionsCPP-FV Combined43466</t>
  </si>
  <si>
    <t>Community ConnectionsCPP-FV CombinedFeb-19</t>
  </si>
  <si>
    <t>Community ConnectionsCPP-FV Combined43497</t>
  </si>
  <si>
    <t>Community ConnectionsCPP-FV CombinedMar-19</t>
  </si>
  <si>
    <t>Community ConnectionsCPP-FV Combined43525</t>
  </si>
  <si>
    <t>Community ConnectionsCPP-FV CombinedApr-19</t>
  </si>
  <si>
    <t>Community ConnectionsCPP-FV Combined43556</t>
  </si>
  <si>
    <t>Community ConnectionsCPP-FV CombinedMay-19</t>
  </si>
  <si>
    <t>Community ConnectionsCPP-FV Combined43586</t>
  </si>
  <si>
    <t>Community ConnectionsCPP-FV CombinedJun-19</t>
  </si>
  <si>
    <t>Community ConnectionsCPP-FV Combined43617</t>
  </si>
  <si>
    <t>Community ConnectionsCPP-FV CombinedJul-19</t>
  </si>
  <si>
    <t>Community ConnectionsCPP-FV Combined43647</t>
  </si>
  <si>
    <t>Community ConnectionsTF-CBT FFApr-12</t>
  </si>
  <si>
    <t>Community ConnectionsTF-CBT FF41000</t>
  </si>
  <si>
    <t>Community ConnectionsTF-CBT FFJun-12</t>
  </si>
  <si>
    <t>Community ConnectionsTF-CBT FF41030</t>
  </si>
  <si>
    <t>Community ConnectionsTF-CBT FFJul-12</t>
  </si>
  <si>
    <t>Community ConnectionsTF-CBT FF41091</t>
  </si>
  <si>
    <t>Community ConnectionsTF-CBT FFAug-12</t>
  </si>
  <si>
    <t>Community ConnectionsTF-CBT FF41122</t>
  </si>
  <si>
    <t>Community ConnectionsTF-CBT FFSep-12</t>
  </si>
  <si>
    <t>Community ConnectionsTF-CBT FF41153</t>
  </si>
  <si>
    <t>Community ConnectionsTF-CBT FFOct-12</t>
  </si>
  <si>
    <t>Community ConnectionsTF-CBT FF41183</t>
  </si>
  <si>
    <t>Community ConnectionsTF-CBT FFNov-12</t>
  </si>
  <si>
    <t>Community ConnectionsTF-CBT FF41214</t>
  </si>
  <si>
    <t>Community ConnectionsTF-CBT FFDec-12</t>
  </si>
  <si>
    <t>Community ConnectionsTF-CBT FF41244</t>
  </si>
  <si>
    <t>Community ConnectionsTF-CBT FFJan-13</t>
  </si>
  <si>
    <t>Community ConnectionsTF-CBT FF41275</t>
  </si>
  <si>
    <t>Community ConnectionsTF-CBT FFFeb-13</t>
  </si>
  <si>
    <t>Community ConnectionsTF-CBT FF41306</t>
  </si>
  <si>
    <t>Community ConnectionsTF-CBT FFMar-13</t>
  </si>
  <si>
    <t>Community ConnectionsTF-CBT FF41334</t>
  </si>
  <si>
    <t>Community ConnectionsTF-CBT FFApr-13</t>
  </si>
  <si>
    <t>Community ConnectionsTF-CBT FF41365</t>
  </si>
  <si>
    <t>Community ConnectionsTF-CBT FFMay-13</t>
  </si>
  <si>
    <t>Community ConnectionsTF-CBT FF41395</t>
  </si>
  <si>
    <t>Community ConnectionsTF-CBT FFJun-13</t>
  </si>
  <si>
    <t>Community ConnectionsTF-CBT FF41426</t>
  </si>
  <si>
    <t>Community ConnectionsTF-CBT FFJul-13</t>
  </si>
  <si>
    <t>Community ConnectionsTF-CBT FF41456</t>
  </si>
  <si>
    <t>Community ConnectionsTF-CBT FFAug-13</t>
  </si>
  <si>
    <t>Community ConnectionsTF-CBT FF41487</t>
  </si>
  <si>
    <t>Community ConnectionsTF-CBT FFSep-13</t>
  </si>
  <si>
    <t>Community ConnectionsTF-CBT FF41518</t>
  </si>
  <si>
    <t>Community ConnectionsTF-CBT FFOct-13</t>
  </si>
  <si>
    <t>Community ConnectionsTF-CBT FF41548</t>
  </si>
  <si>
    <t>Community ConnectionsTF-CBT FFNov-13</t>
  </si>
  <si>
    <t>Community ConnectionsTF-CBT FF41579</t>
  </si>
  <si>
    <t>Community ConnectionsTF-CBT FFDec-13</t>
  </si>
  <si>
    <t>Community ConnectionsTF-CBT FF41609</t>
  </si>
  <si>
    <t>Community ConnectionsTF-CBT FFJan-14</t>
  </si>
  <si>
    <t>Community ConnectionsTF-CBT FF41640</t>
  </si>
  <si>
    <t>Community ConnectionsTF-CBT FFFeb-14</t>
  </si>
  <si>
    <t>Community ConnectionsTF-CBT FF41671</t>
  </si>
  <si>
    <t>Community ConnectionsTF-CBT FFMar-14</t>
  </si>
  <si>
    <t>Community ConnectionsTF-CBT FF41699</t>
  </si>
  <si>
    <t>Community ConnectionsTF-CBT FFApr-14</t>
  </si>
  <si>
    <t>Community ConnectionsTF-CBT FF41730</t>
  </si>
  <si>
    <t>Community ConnectionsTF-CBT FFMay-14</t>
  </si>
  <si>
    <t>Community ConnectionsTF-CBT FF41760</t>
  </si>
  <si>
    <t>Community ConnectionsTF-CBT FFJun-14</t>
  </si>
  <si>
    <t>Community ConnectionsTF-CBT FF41791</t>
  </si>
  <si>
    <t>Community ConnectionsTF-CBT FFJul-14</t>
  </si>
  <si>
    <t>Community ConnectionsTF-CBT FF41821</t>
  </si>
  <si>
    <t>Community ConnectionsTF-CBT FFAug-14</t>
  </si>
  <si>
    <t>Community ConnectionsTF-CBT FF41852</t>
  </si>
  <si>
    <t>Community ConnectionsTF-CBT FFSep-14</t>
  </si>
  <si>
    <t>Community ConnectionsTF-CBT FF41883</t>
  </si>
  <si>
    <t>Community ConnectionsTF-CBT FFOct-14</t>
  </si>
  <si>
    <t>Community ConnectionsTF-CBT FF41913</t>
  </si>
  <si>
    <t>Community ConnectionsTF-CBT FFNov-14</t>
  </si>
  <si>
    <t>Community ConnectionsTF-CBT FF41944</t>
  </si>
  <si>
    <t>Community ConnectionsTF-CBT FFDec-14</t>
  </si>
  <si>
    <t>Community ConnectionsTF-CBT FF41974</t>
  </si>
  <si>
    <t>Community ConnectionsTF-CBT FFJan-15</t>
  </si>
  <si>
    <t>Community ConnectionsTF-CBT FF42005</t>
  </si>
  <si>
    <t>Community ConnectionsTF-CBT FFFeb-15</t>
  </si>
  <si>
    <t>Community ConnectionsTF-CBT FF42036</t>
  </si>
  <si>
    <t>Community ConnectionsTF-CBT FFMar-15</t>
  </si>
  <si>
    <t>Community ConnectionsTF-CBT FF42064</t>
  </si>
  <si>
    <t>Community ConnectionsTF-CBT FFApr-15</t>
  </si>
  <si>
    <t>Community ConnectionsTF-CBT FF42095</t>
  </si>
  <si>
    <t>Community ConnectionsTF-CBT FFMay-15</t>
  </si>
  <si>
    <t>Community ConnectionsTF-CBT FF42125</t>
  </si>
  <si>
    <t>Community ConnectionsTF-CBT FFJun-15</t>
  </si>
  <si>
    <t>Community ConnectionsTF-CBT FF42156</t>
  </si>
  <si>
    <t>Community ConnectionsTF-CBT FFJul-15</t>
  </si>
  <si>
    <t>Community ConnectionsTF-CBT FF42186</t>
  </si>
  <si>
    <t>Community ConnectionsTF-CBT FFAug-15</t>
  </si>
  <si>
    <t>Community ConnectionsTF-CBT FF42217</t>
  </si>
  <si>
    <t>Community ConnectionsTF-CBT FFSep-15</t>
  </si>
  <si>
    <t>Community ConnectionsTF-CBT FF42248</t>
  </si>
  <si>
    <t>Community ConnectionsTF-CBT FFOct-15</t>
  </si>
  <si>
    <t>Community ConnectionsTF-CBT FF42278</t>
  </si>
  <si>
    <t>Community ConnectionsTF-CBT FFNov-15</t>
  </si>
  <si>
    <t>Community ConnectionsTF-CBT FF42309</t>
  </si>
  <si>
    <t>Community ConnectionsTF-CBT FFDec-15</t>
  </si>
  <si>
    <t>Community ConnectionsTF-CBT FF42339</t>
  </si>
  <si>
    <t>Community ConnectionsTF-CBT FFJan-16</t>
  </si>
  <si>
    <t>Community ConnectionsTF-CBT FF42370</t>
  </si>
  <si>
    <t>Community ConnectionsTF-CBT FFFeb-16</t>
  </si>
  <si>
    <t>Community ConnectionsTF-CBT FF42401</t>
  </si>
  <si>
    <t>Community ConnectionsTF-CBT FFMar-16</t>
  </si>
  <si>
    <t>Community ConnectionsTF-CBT FF42430</t>
  </si>
  <si>
    <t>Community ConnectionsTF-CBT FFApr-16</t>
  </si>
  <si>
    <t>Community ConnectionsTF-CBT FF42461</t>
  </si>
  <si>
    <t>Community ConnectionsTF-CBT FFMay-16</t>
  </si>
  <si>
    <t>Community ConnectionsTF-CBT FF42491</t>
  </si>
  <si>
    <t>Community ConnectionsTF-CBT FFJun-16</t>
  </si>
  <si>
    <t>Community ConnectionsTF-CBT FF42522</t>
  </si>
  <si>
    <t>Community ConnectionsTF-CBT FFJul-16</t>
  </si>
  <si>
    <t>Community ConnectionsTF-CBT FF42552</t>
  </si>
  <si>
    <t>Community ConnectionsTF-CBT FFAug-16</t>
  </si>
  <si>
    <t>Community ConnectionsTF-CBT FF42583</t>
  </si>
  <si>
    <t>Community ConnectionsTF-CBT FFSep-16</t>
  </si>
  <si>
    <t>Community ConnectionsTF-CBT FF42614</t>
  </si>
  <si>
    <t>Community ConnectionsTF-CBT FFOct-16</t>
  </si>
  <si>
    <t>Community ConnectionsTF-CBT FF42644</t>
  </si>
  <si>
    <t>Community ConnectionsTF-CBT FFNov-16</t>
  </si>
  <si>
    <t>Community ConnectionsTF-CBT FF42675</t>
  </si>
  <si>
    <t>Community ConnectionsTF-CBT FFDec-16</t>
  </si>
  <si>
    <t>Community ConnectionsTF-CBT FF42705</t>
  </si>
  <si>
    <t>Community ConnectionsTF-CBT FFJan-17</t>
  </si>
  <si>
    <t>Community ConnectionsTF-CBT FF42736</t>
  </si>
  <si>
    <t>Community ConnectionsTF-CBT FFFeb-17</t>
  </si>
  <si>
    <t>Community ConnectionsTF-CBT FF42767</t>
  </si>
  <si>
    <t>Community ConnectionsTF-CBT FFMar-17</t>
  </si>
  <si>
    <t>Community ConnectionsTF-CBT FF42795</t>
  </si>
  <si>
    <t>Community ConnectionsTF-CBT FFApr-17</t>
  </si>
  <si>
    <t>Community ConnectionsTF-CBT FF42826</t>
  </si>
  <si>
    <t>Community ConnectionsTF-CBT FFMay-17</t>
  </si>
  <si>
    <t>Community ConnectionsTF-CBT FF42856</t>
  </si>
  <si>
    <t>Community ConnectionsTF-CBT FFJun-17</t>
  </si>
  <si>
    <t>Community ConnectionsTF-CBT FF42887</t>
  </si>
  <si>
    <t>Community ConnectionsTF-CBT FFJul-17</t>
  </si>
  <si>
    <t>Community ConnectionsTF-CBT FF42917</t>
  </si>
  <si>
    <t>Community ConnectionsTF-CBT FFAug-17</t>
  </si>
  <si>
    <t>Community ConnectionsTF-CBT FF42948</t>
  </si>
  <si>
    <t>Community ConnectionsTF-CBT FFSep-17</t>
  </si>
  <si>
    <t>Community ConnectionsTF-CBT FF42979</t>
  </si>
  <si>
    <t>Community ConnectionsTF-CBT FFOct-17</t>
  </si>
  <si>
    <t>Community ConnectionsTF-CBT FF43009</t>
  </si>
  <si>
    <t>Community ConnectionsTF-CBT FFNov-17</t>
  </si>
  <si>
    <t>Community ConnectionsTF-CBT FF43040</t>
  </si>
  <si>
    <t>Community ConnectionsTF-CBT FFDec-17</t>
  </si>
  <si>
    <t>Community ConnectionsTF-CBT FF43070</t>
  </si>
  <si>
    <t>Community ConnectionsTF-CBT FFJan-18</t>
  </si>
  <si>
    <t>Community ConnectionsTF-CBT FF43101</t>
  </si>
  <si>
    <t>Community ConnectionsTF-CBT FFFeb-18</t>
  </si>
  <si>
    <t>Community ConnectionsTF-CBT FF43132</t>
  </si>
  <si>
    <t>Community ConnectionsTF-CBT FFMar-18</t>
  </si>
  <si>
    <t>Community ConnectionsTF-CBT FF43160</t>
  </si>
  <si>
    <t>Community ConnectionsTF-CBT FFApr-18</t>
  </si>
  <si>
    <t>Community ConnectionsTF-CBT FF43191</t>
  </si>
  <si>
    <t>Community ConnectionsTF-CBT FFMay-18</t>
  </si>
  <si>
    <t>Community ConnectionsTF-CBT FF43221</t>
  </si>
  <si>
    <t>Community ConnectionsTF-CBT FFJun-18</t>
  </si>
  <si>
    <t>Community ConnectionsTF-CBT FF43252</t>
  </si>
  <si>
    <t>Community ConnectionsTF-CBT FFJul-18</t>
  </si>
  <si>
    <t>Community ConnectionsTF-CBT FF43282</t>
  </si>
  <si>
    <t>Community ConnectionsTF-CBT FFAug-18</t>
  </si>
  <si>
    <t>Community ConnectionsTF-CBT FF43313</t>
  </si>
  <si>
    <t>Community ConnectionsTF-CBT FFSep-18</t>
  </si>
  <si>
    <t>Community ConnectionsTF-CBT FF43344</t>
  </si>
  <si>
    <t>Community ConnectionsTF-CBT FFOct-18</t>
  </si>
  <si>
    <t>Community ConnectionsTF-CBT FF43374</t>
  </si>
  <si>
    <t>Community ConnectionsTF-CBT FFNov-18</t>
  </si>
  <si>
    <t>Community ConnectionsTF-CBT FF43405</t>
  </si>
  <si>
    <t>Community ConnectionsTF-CBT FFDec-18</t>
  </si>
  <si>
    <t>Community ConnectionsTF-CBT FF43435</t>
  </si>
  <si>
    <t>Community ConnectionsTF-CBT FFJan-19</t>
  </si>
  <si>
    <t>Community ConnectionsTF-CBT FF43466</t>
  </si>
  <si>
    <t>Community ConnectionsTF-CBT FFFeb-19</t>
  </si>
  <si>
    <t>Community ConnectionsTF-CBT FF43497</t>
  </si>
  <si>
    <t>Community ConnectionsTF-CBT FFMar-19</t>
  </si>
  <si>
    <t>Community ConnectionsTF-CBT FF43525</t>
  </si>
  <si>
    <t>Community ConnectionsTF-CBT FFApr-19</t>
  </si>
  <si>
    <t>Community ConnectionsTF-CBT FF43556</t>
  </si>
  <si>
    <t>Community ConnectionsTF-CBT FFMay-19</t>
  </si>
  <si>
    <t>Community ConnectionsTF-CBT FF43586</t>
  </si>
  <si>
    <t>Community ConnectionsTF-CBT FFJun-19</t>
  </si>
  <si>
    <t>Community ConnectionsTF-CBT FF43617</t>
  </si>
  <si>
    <t>Community ConnectionsTF-CBT FFJul-19</t>
  </si>
  <si>
    <t>Community ConnectionsTF-CBT FF43647</t>
  </si>
  <si>
    <t>Community ConnectionsCPP-FV DCSMar-18</t>
  </si>
  <si>
    <t>Community ConnectionsCPP-FV DCS43160</t>
  </si>
  <si>
    <t>Community ConnectionsCPP-FV DCSJun-18</t>
  </si>
  <si>
    <t>Community ConnectionsCPP-FV DCS43252</t>
  </si>
  <si>
    <t>Community ConnectionsCPP-FV DCSJul-18</t>
  </si>
  <si>
    <t>Community ConnectionsCPP-FV DCS43282</t>
  </si>
  <si>
    <t>Community ConnectionsCPP-FV DCSAug-18</t>
  </si>
  <si>
    <t>Community ConnectionsCPP-FV DCS43313</t>
  </si>
  <si>
    <t>Community ConnectionsCPP-FV DCSSep-18</t>
  </si>
  <si>
    <t>Community ConnectionsCPP-FV DCS43344</t>
  </si>
  <si>
    <t>Community ConnectionsCPP-FV DCSOct-18</t>
  </si>
  <si>
    <t>Community ConnectionsCPP-FV DCS43374</t>
  </si>
  <si>
    <t>Community ConnectionsCPP-FV DCSNov-18</t>
  </si>
  <si>
    <t>Community ConnectionsCPP-FV DCS43405</t>
  </si>
  <si>
    <t>Community ConnectionsCPP-FV DCSDec-18</t>
  </si>
  <si>
    <t>Community ConnectionsCPP-FV DCS43435</t>
  </si>
  <si>
    <t>Community ConnectionsCPP-FV DCSJan-19</t>
  </si>
  <si>
    <t>Community ConnectionsCPP-FV DCS43466</t>
  </si>
  <si>
    <t>Community ConnectionsCPP-FV DCSFeb-19</t>
  </si>
  <si>
    <t>Community ConnectionsCPP-FV DCS43497</t>
  </si>
  <si>
    <t>Community ConnectionsCPP-FV DCSMar-19</t>
  </si>
  <si>
    <t>Community ConnectionsCPP-FV DCS43525</t>
  </si>
  <si>
    <t>Community ConnectionsCPP-FV DCSApr-19</t>
  </si>
  <si>
    <t>Community ConnectionsCPP-FV DCS43556</t>
  </si>
  <si>
    <t>Community ConnectionsCPP-FV DCSMay-19</t>
  </si>
  <si>
    <t>Community ConnectionsCPP-FV DCS43586</t>
  </si>
  <si>
    <t>Community ConnectionsCPP-FV DCSJun-19</t>
  </si>
  <si>
    <t>Community ConnectionsCPP-FV DCS43617</t>
  </si>
  <si>
    <t>Community ConnectionsCPP-FV DCSJul-19</t>
  </si>
  <si>
    <t>Community ConnectionsCPP-FV DCS43647</t>
  </si>
  <si>
    <t>ContemporaryTIP FFApr-16</t>
  </si>
  <si>
    <t>ContemporaryTIP FF42461</t>
  </si>
  <si>
    <t>ContemporaryTIP FFMay-16</t>
  </si>
  <si>
    <t>ContemporaryTIP FF42491</t>
  </si>
  <si>
    <t>ContemporaryTIP FFJun-16</t>
  </si>
  <si>
    <t>ContemporaryTIP FF42522</t>
  </si>
  <si>
    <t>ContemporaryTIP FFJul-16</t>
  </si>
  <si>
    <t>ContemporaryTIP FF42552</t>
  </si>
  <si>
    <t>ContemporaryTIP FFAug-16</t>
  </si>
  <si>
    <t>ContemporaryTIP FF42583</t>
  </si>
  <si>
    <t>ContemporaryTIP FFSep-16</t>
  </si>
  <si>
    <t>ContemporaryTIP FF42614</t>
  </si>
  <si>
    <t>ContemporaryTIP FFOct-16</t>
  </si>
  <si>
    <t>ContemporaryTIP FF42644</t>
  </si>
  <si>
    <t>ContemporaryTIP FFNov-16</t>
  </si>
  <si>
    <t>ContemporaryTIP FF42675</t>
  </si>
  <si>
    <t>ContemporaryTIP FFDec-16</t>
  </si>
  <si>
    <t>ContemporaryTIP FF42705</t>
  </si>
  <si>
    <t>ContemporaryTIP FFJan-17</t>
  </si>
  <si>
    <t>ContemporaryTIP FF42736</t>
  </si>
  <si>
    <t>ContemporaryTIP FFFeb-17</t>
  </si>
  <si>
    <t>ContemporaryTIP FF42767</t>
  </si>
  <si>
    <t>ContemporaryTIP FFMar-17</t>
  </si>
  <si>
    <t>ContemporaryTIP FF42795</t>
  </si>
  <si>
    <t>ContemporaryTIP FFApr-17</t>
  </si>
  <si>
    <t>ContemporaryTIP FF42826</t>
  </si>
  <si>
    <t>ContemporaryTIP FFMay-17</t>
  </si>
  <si>
    <t>ContemporaryTIP FF42856</t>
  </si>
  <si>
    <t>ContemporaryTIP FFJun-17</t>
  </si>
  <si>
    <t>ContemporaryTIP FF42887</t>
  </si>
  <si>
    <t>ContemporaryTIP FFJul-17</t>
  </si>
  <si>
    <t>ContemporaryTIP FF42917</t>
  </si>
  <si>
    <t>ContemporaryTIP FFAug-17</t>
  </si>
  <si>
    <t>ContemporaryTIP FF42948</t>
  </si>
  <si>
    <t>ContemporaryTIP FFSep-17</t>
  </si>
  <si>
    <t>ContemporaryTIP FF42979</t>
  </si>
  <si>
    <t>ContemporaryTIP FFOct-17</t>
  </si>
  <si>
    <t>ContemporaryTIP FF43009</t>
  </si>
  <si>
    <t>ContemporaryTIP FFNov-17</t>
  </si>
  <si>
    <t>ContemporaryTIP FF43040</t>
  </si>
  <si>
    <t>ContemporaryTIP FFDec-17</t>
  </si>
  <si>
    <t>ContemporaryTIP FF43070</t>
  </si>
  <si>
    <t>ContemporaryTIP FFJan-18</t>
  </si>
  <si>
    <t>ContemporaryTIP FF43101</t>
  </si>
  <si>
    <t>ContemporaryTIP FFFeb-18</t>
  </si>
  <si>
    <t>ContemporaryTIP FF43132</t>
  </si>
  <si>
    <t>ContemporaryTIP FFMar-18</t>
  </si>
  <si>
    <t>ContemporaryTIP FF43160</t>
  </si>
  <si>
    <t>ContemporaryTIP FFApr-18</t>
  </si>
  <si>
    <t>ContemporaryTIP FF43191</t>
  </si>
  <si>
    <t>ContemporaryTIP FFMay-18</t>
  </si>
  <si>
    <t>ContemporaryTIP FF43221</t>
  </si>
  <si>
    <t>ContemporaryTIP FFJun-18</t>
  </si>
  <si>
    <t>ContemporaryTIP FF43252</t>
  </si>
  <si>
    <t>ContemporaryTIP FFJul-18</t>
  </si>
  <si>
    <t>ContemporaryTIP FF43282</t>
  </si>
  <si>
    <t>ContemporaryTIP FFAug-18</t>
  </si>
  <si>
    <t>ContemporaryTIP FF43313</t>
  </si>
  <si>
    <t>ContemporaryTIP FFSep-18</t>
  </si>
  <si>
    <t>ContemporaryTIP FF43344</t>
  </si>
  <si>
    <t>ContemporaryTIP FFOct-18</t>
  </si>
  <si>
    <t>ContemporaryTIP FF43374</t>
  </si>
  <si>
    <t>ContemporaryTIP FFNov-18</t>
  </si>
  <si>
    <t>ContemporaryTIP FF43405</t>
  </si>
  <si>
    <t>ContemporaryTIP FFDec-18</t>
  </si>
  <si>
    <t>ContemporaryTIP FF43435</t>
  </si>
  <si>
    <t>ContemporaryTIP FFJan-19</t>
  </si>
  <si>
    <t>ContemporaryTIP FF43466</t>
  </si>
  <si>
    <t>ContemporaryTIP FFFeb-19</t>
  </si>
  <si>
    <t>ContemporaryTIP FF43497</t>
  </si>
  <si>
    <t>ContemporaryTIP FFMar-19</t>
  </si>
  <si>
    <t>ContemporaryTIP FF43525</t>
  </si>
  <si>
    <t>ContemporaryTIP FFApr-19</t>
  </si>
  <si>
    <t>ContemporaryTIP FF43556</t>
  </si>
  <si>
    <t>ContemporaryTIP FFMay-19</t>
  </si>
  <si>
    <t>ContemporaryTIP FF43586</t>
  </si>
  <si>
    <t>ContemporaryTIP FFJun-19</t>
  </si>
  <si>
    <t>ContemporaryTIP FF43617</t>
  </si>
  <si>
    <t>ContemporaryTIP FFJul-19</t>
  </si>
  <si>
    <t>ContemporaryTIP FF43647</t>
  </si>
  <si>
    <t>Community ConnectionsTIP FFApr-12</t>
  </si>
  <si>
    <t>Community ConnectionsTIP FF41000</t>
  </si>
  <si>
    <t>Community ConnectionsTIP FFJun-12</t>
  </si>
  <si>
    <t>Community ConnectionsTIP FF41030</t>
  </si>
  <si>
    <t>Community ConnectionsTIP FF41061</t>
  </si>
  <si>
    <t>Community ConnectionsTIP FFJul-12</t>
  </si>
  <si>
    <t>Community ConnectionsTIP FF41091</t>
  </si>
  <si>
    <t>Community ConnectionsTIP FFAug-12</t>
  </si>
  <si>
    <t>Community ConnectionsTIP FF41122</t>
  </si>
  <si>
    <t>Community ConnectionsTIP FFSep-12</t>
  </si>
  <si>
    <t>Community ConnectionsTIP FF41153</t>
  </si>
  <si>
    <t>Community ConnectionsTIP FFOct-12</t>
  </si>
  <si>
    <t>Community ConnectionsTIP FF41183</t>
  </si>
  <si>
    <t>Community ConnectionsTIP FFNov-12</t>
  </si>
  <si>
    <t>Community ConnectionsTIP FF41214</t>
  </si>
  <si>
    <t>Community ConnectionsTIP FFDec-12</t>
  </si>
  <si>
    <t>Community ConnectionsTIP FF41244</t>
  </si>
  <si>
    <t>Community ConnectionsTIP FFJan-13</t>
  </si>
  <si>
    <t>Community ConnectionsTIP FF41275</t>
  </si>
  <si>
    <t>Community ConnectionsTIP FFFeb-13</t>
  </si>
  <si>
    <t>Community ConnectionsTIP FF41306</t>
  </si>
  <si>
    <t>Community ConnectionsTIP FFMar-13</t>
  </si>
  <si>
    <t>Community ConnectionsTIP FF41334</t>
  </si>
  <si>
    <t>Community ConnectionsTIP FFApr-13</t>
  </si>
  <si>
    <t>Community ConnectionsTIP FF41365</t>
  </si>
  <si>
    <t>Community ConnectionsTIP FFMay-13</t>
  </si>
  <si>
    <t>Community ConnectionsTIP FF41395</t>
  </si>
  <si>
    <t>Community ConnectionsTIP FFJun-13</t>
  </si>
  <si>
    <t>Community ConnectionsTIP FF41426</t>
  </si>
  <si>
    <t>Community ConnectionsTIP FFJul-13</t>
  </si>
  <si>
    <t>Community ConnectionsTIP FF41456</t>
  </si>
  <si>
    <t>Community ConnectionsTIP FFAug-13</t>
  </si>
  <si>
    <t>Community ConnectionsTIP FF41487</t>
  </si>
  <si>
    <t>Community ConnectionsTIP FFSep-13</t>
  </si>
  <si>
    <t>Community ConnectionsTIP FF41518</t>
  </si>
  <si>
    <t>Community ConnectionsTIP FFOct-13</t>
  </si>
  <si>
    <t>Community ConnectionsTIP FF41548</t>
  </si>
  <si>
    <t>Community ConnectionsTIP FFNov-13</t>
  </si>
  <si>
    <t>Community ConnectionsTIP FF41579</t>
  </si>
  <si>
    <t>Community ConnectionsTIP FFDec-13</t>
  </si>
  <si>
    <t>Community ConnectionsTIP FF41609</t>
  </si>
  <si>
    <t>Community ConnectionsTIP FFJan-14</t>
  </si>
  <si>
    <t>Community ConnectionsTIP FF41640</t>
  </si>
  <si>
    <t>Community ConnectionsTIP FFFeb-14</t>
  </si>
  <si>
    <t>Community ConnectionsTIP FF41671</t>
  </si>
  <si>
    <t>Community ConnectionsTIP FFMar-14</t>
  </si>
  <si>
    <t>Community ConnectionsTIP FF41699</t>
  </si>
  <si>
    <t>Community ConnectionsTIP FFApr-14</t>
  </si>
  <si>
    <t>Community ConnectionsTIP FF41730</t>
  </si>
  <si>
    <t>Community ConnectionsTIP FFMay-14</t>
  </si>
  <si>
    <t>Community ConnectionsTIP FF41760</t>
  </si>
  <si>
    <t>Community ConnectionsTIP FFJun-14</t>
  </si>
  <si>
    <t>Community ConnectionsTIP FF41791</t>
  </si>
  <si>
    <t>Community ConnectionsTIP FFJul-14</t>
  </si>
  <si>
    <t>Community ConnectionsTIP FF41821</t>
  </si>
  <si>
    <t>Community ConnectionsTIP FFAug-14</t>
  </si>
  <si>
    <t>Community ConnectionsTIP FF41852</t>
  </si>
  <si>
    <t>Community ConnectionsTIP FFSep-14</t>
  </si>
  <si>
    <t>Community ConnectionsTIP FF41883</t>
  </si>
  <si>
    <t>Community ConnectionsTIP FFOct-14</t>
  </si>
  <si>
    <t>Community ConnectionsTIP FF41913</t>
  </si>
  <si>
    <t>Community ConnectionsTIP FFNov-14</t>
  </si>
  <si>
    <t>Community ConnectionsTIP FF41944</t>
  </si>
  <si>
    <t>Community ConnectionsTIP FFDec-14</t>
  </si>
  <si>
    <t>Community ConnectionsTIP FF41974</t>
  </si>
  <si>
    <t>Community ConnectionsTIP FFJan-15</t>
  </si>
  <si>
    <t>Community ConnectionsTIP FF42005</t>
  </si>
  <si>
    <t>Community ConnectionsTIP FFFeb-15</t>
  </si>
  <si>
    <t>Community ConnectionsTIP FF42036</t>
  </si>
  <si>
    <t>Community ConnectionsTIP FFMar-15</t>
  </si>
  <si>
    <t>Community ConnectionsTIP FF42064</t>
  </si>
  <si>
    <t>Community ConnectionsTIP FFApr-15</t>
  </si>
  <si>
    <t>Community ConnectionsTIP FF42095</t>
  </si>
  <si>
    <t>Community ConnectionsTIP FFMay-15</t>
  </si>
  <si>
    <t>Community ConnectionsTIP FF42125</t>
  </si>
  <si>
    <t>Community ConnectionsTIP FFJun-15</t>
  </si>
  <si>
    <t>Community ConnectionsTIP FF42156</t>
  </si>
  <si>
    <t>Community ConnectionsTIP FFJul-15</t>
  </si>
  <si>
    <t>Community ConnectionsTIP FF42186</t>
  </si>
  <si>
    <t>Community ConnectionsTIP FFAug-15</t>
  </si>
  <si>
    <t>Community ConnectionsTIP FF42217</t>
  </si>
  <si>
    <t>Community ConnectionsTIP FFSep-15</t>
  </si>
  <si>
    <t>Community ConnectionsTIP FF42248</t>
  </si>
  <si>
    <t>Community ConnectionsTIP FFOct-15</t>
  </si>
  <si>
    <t>Community ConnectionsTIP FF42278</t>
  </si>
  <si>
    <t>Community ConnectionsTIP FFNov-15</t>
  </si>
  <si>
    <t>Community ConnectionsTIP FF42309</t>
  </si>
  <si>
    <t>Community ConnectionsTIP FFDec-15</t>
  </si>
  <si>
    <t>Community ConnectionsTIP FF42339</t>
  </si>
  <si>
    <t>Community ConnectionsTIP FFJan-16</t>
  </si>
  <si>
    <t>Community ConnectionsTIP FF42370</t>
  </si>
  <si>
    <t>Community ConnectionsTIP FFFeb-16</t>
  </si>
  <si>
    <t>Community ConnectionsTIP FF42401</t>
  </si>
  <si>
    <t>Community ConnectionsTIP FFMar-16</t>
  </si>
  <si>
    <t>Community ConnectionsTIP FF42430</t>
  </si>
  <si>
    <t>Community ConnectionsTIP FFApr-16</t>
  </si>
  <si>
    <t>Community ConnectionsTIP FF42461</t>
  </si>
  <si>
    <t>Community ConnectionsTIP FFMay-16</t>
  </si>
  <si>
    <t>Community ConnectionsTIP FF42491</t>
  </si>
  <si>
    <t>Community ConnectionsTIP FFJun-16</t>
  </si>
  <si>
    <t>Community ConnectionsTIP FF42522</t>
  </si>
  <si>
    <t>Community ConnectionsTIP FFJul-16</t>
  </si>
  <si>
    <t>Community ConnectionsTIP FF42552</t>
  </si>
  <si>
    <t>Community ConnectionsTIP FFAug-16</t>
  </si>
  <si>
    <t>Community ConnectionsTIP FF42583</t>
  </si>
  <si>
    <t>Community ConnectionsTIP FFSep-16</t>
  </si>
  <si>
    <t>Community ConnectionsTIP FF42614</t>
  </si>
  <si>
    <t>Community ConnectionsTIP FFOct-16</t>
  </si>
  <si>
    <t>Community ConnectionsTIP FF42644</t>
  </si>
  <si>
    <t>Community ConnectionsTIP FFNov-16</t>
  </si>
  <si>
    <t>Community ConnectionsTIP FF42675</t>
  </si>
  <si>
    <t>Community ConnectionsTIP FFDec-16</t>
  </si>
  <si>
    <t>Community ConnectionsTIP FF42705</t>
  </si>
  <si>
    <t>Community ConnectionsTIP FFJan-17</t>
  </si>
  <si>
    <t>Community ConnectionsTIP FF42736</t>
  </si>
  <si>
    <t>Community ConnectionsTIP FFFeb-17</t>
  </si>
  <si>
    <t>Community ConnectionsTIP FF42767</t>
  </si>
  <si>
    <t>Community ConnectionsTIP FFMar-17</t>
  </si>
  <si>
    <t>Community ConnectionsTIP FF42795</t>
  </si>
  <si>
    <t>Community ConnectionsTIP FFApr-17</t>
  </si>
  <si>
    <t>Community ConnectionsTIP FF42826</t>
  </si>
  <si>
    <t>Community ConnectionsTIP FFMay-17</t>
  </si>
  <si>
    <t>Community ConnectionsTIP FF42856</t>
  </si>
  <si>
    <t>Community ConnectionsTIP FFJun-17</t>
  </si>
  <si>
    <t>Community ConnectionsTIP FF42887</t>
  </si>
  <si>
    <t>Community ConnectionsTIP FFJul-17</t>
  </si>
  <si>
    <t>Community ConnectionsTIP FF42917</t>
  </si>
  <si>
    <t>Community ConnectionsTIP FFAug-17</t>
  </si>
  <si>
    <t>Community ConnectionsTIP FF42948</t>
  </si>
  <si>
    <t>Community ConnectionsTIP FFSep-17</t>
  </si>
  <si>
    <t>Community ConnectionsTIP FF42979</t>
  </si>
  <si>
    <t>Community ConnectionsTIP FFOct-17</t>
  </si>
  <si>
    <t>Community ConnectionsTIP FF43009</t>
  </si>
  <si>
    <t>Community ConnectionsTIP FFNov-17</t>
  </si>
  <si>
    <t>Community ConnectionsTIP FF43040</t>
  </si>
  <si>
    <t>Community ConnectionsTIP FFDec-17</t>
  </si>
  <si>
    <t>Community ConnectionsTIP FF43070</t>
  </si>
  <si>
    <t>Community ConnectionsTIP FFJan-18</t>
  </si>
  <si>
    <t>Community ConnectionsTIP FF43101</t>
  </si>
  <si>
    <t>Community ConnectionsTIP FFFeb-18</t>
  </si>
  <si>
    <t>Community ConnectionsTIP FF43132</t>
  </si>
  <si>
    <t>Community ConnectionsTIP FFMar-18</t>
  </si>
  <si>
    <t>Community ConnectionsTIP FF43160</t>
  </si>
  <si>
    <t>Community ConnectionsTIP FFApr-18</t>
  </si>
  <si>
    <t>Community ConnectionsTIP FF43191</t>
  </si>
  <si>
    <t>Community ConnectionsTIP FFMay-18</t>
  </si>
  <si>
    <t>Community ConnectionsTIP FF43221</t>
  </si>
  <si>
    <t>Community ConnectionsTIP FFJun-18</t>
  </si>
  <si>
    <t>Community ConnectionsTIP FF43252</t>
  </si>
  <si>
    <t>Community ConnectionsTIP FFJul-18</t>
  </si>
  <si>
    <t>Community ConnectionsTIP FF43282</t>
  </si>
  <si>
    <t>Community ConnectionsTIP FFAug-18</t>
  </si>
  <si>
    <t>Community ConnectionsTIP FF43313</t>
  </si>
  <si>
    <t>Community ConnectionsTIP FFSep-18</t>
  </si>
  <si>
    <t>Community ConnectionsTIP FF43344</t>
  </si>
  <si>
    <t>Community ConnectionsTIP FFOct-18</t>
  </si>
  <si>
    <t>Community ConnectionsTIP FF43374</t>
  </si>
  <si>
    <t>Community ConnectionsTIP FFNov-18</t>
  </si>
  <si>
    <t>Community ConnectionsTIP FF43405</t>
  </si>
  <si>
    <t>Community ConnectionsTIP FFDec-18</t>
  </si>
  <si>
    <t>Community ConnectionsTIP FF43435</t>
  </si>
  <si>
    <t>Community ConnectionsTIP FFJan-19</t>
  </si>
  <si>
    <t>Community ConnectionsTIP FF43466</t>
  </si>
  <si>
    <t>Community ConnectionsTIP FFFeb-19</t>
  </si>
  <si>
    <t>Community ConnectionsTIP FF43497</t>
  </si>
  <si>
    <t>Community ConnectionsTIP FFMar-19</t>
  </si>
  <si>
    <t>Community ConnectionsTIP FF43525</t>
  </si>
  <si>
    <t>Community ConnectionsTIP FFApr-19</t>
  </si>
  <si>
    <t>Community ConnectionsTIP FF43556</t>
  </si>
  <si>
    <t>Community ConnectionsTIP FFMay-19</t>
  </si>
  <si>
    <t>Community ConnectionsTIP FF43586</t>
  </si>
  <si>
    <t>Community ConnectionsTIP FFJun-19</t>
  </si>
  <si>
    <t>Community ConnectionsTIP FF43617</t>
  </si>
  <si>
    <t>Community ConnectionsTIP FFJul-19</t>
  </si>
  <si>
    <t>Community ConnectionsTIP FF43647</t>
  </si>
  <si>
    <t>Families First ProvidersAll FFMay-17</t>
  </si>
  <si>
    <t>Families First ProvidersAll FFJun-17</t>
  </si>
  <si>
    <t>Families First ProvidersAll FFJul-17</t>
  </si>
  <si>
    <t>Families First ProvidersAll FFAug-17</t>
  </si>
  <si>
    <t>Families First ProvidersAll FFSep-17</t>
  </si>
  <si>
    <t>Families First ProvidersAll FFOct-17</t>
  </si>
  <si>
    <t>Families First ProvidersAll FFNov-17</t>
  </si>
  <si>
    <t>Families First ProvidersAll FFDec-17</t>
  </si>
  <si>
    <t>Families First ProvidersAll FFJan-18</t>
  </si>
  <si>
    <t>Families First ProvidersAll FFFeb-18</t>
  </si>
  <si>
    <t>Families First ProvidersAll FFMar-18</t>
  </si>
  <si>
    <t>Families First ProvidersAll FFApr-18</t>
  </si>
  <si>
    <t>Families First ProvidersAll FFMay-18</t>
  </si>
  <si>
    <t>Community ConnectionsPCIT DCSJul-18</t>
  </si>
  <si>
    <t>Community ConnectionsPCIT DCS43282</t>
  </si>
  <si>
    <t>Community ConnectionsPCIT DCSAug-18</t>
  </si>
  <si>
    <t>Community ConnectionsPCIT DCS43313</t>
  </si>
  <si>
    <t>Community ConnectionsPCIT DCSSep-18</t>
  </si>
  <si>
    <t>Community ConnectionsPCIT DCS43344</t>
  </si>
  <si>
    <t>Community ConnectionsPCIT DCSOct-18</t>
  </si>
  <si>
    <t>Community ConnectionsPCIT DCS43374</t>
  </si>
  <si>
    <t>Community ConnectionsPCIT DCSNov-18</t>
  </si>
  <si>
    <t>Community ConnectionsPCIT DCS43405</t>
  </si>
  <si>
    <t>Community ConnectionsPCIT DCSDec-18</t>
  </si>
  <si>
    <t>Community ConnectionsPCIT DCS43435</t>
  </si>
  <si>
    <t>Community ConnectionsPCIT DCSJan-19</t>
  </si>
  <si>
    <t>Community ConnectionsPCIT DCS43466</t>
  </si>
  <si>
    <t>Community ConnectionsPCIT DCSFeb-19</t>
  </si>
  <si>
    <t>Community ConnectionsPCIT DCS43497</t>
  </si>
  <si>
    <t>Community ConnectionsPCIT DCSMar-19</t>
  </si>
  <si>
    <t>Community ConnectionsPCIT DCS43525</t>
  </si>
  <si>
    <t>Community ConnectionsPCIT DCSApr-19</t>
  </si>
  <si>
    <t>Community ConnectionsPCIT DCS43556</t>
  </si>
  <si>
    <t>Community ConnectionsPCIT DCSMay-19</t>
  </si>
  <si>
    <t>Community ConnectionsPCIT DCS43586</t>
  </si>
  <si>
    <t>Community ConnectionsPCIT DCSJun-19</t>
  </si>
  <si>
    <t>Community ConnectionsPCIT DCS43617</t>
  </si>
  <si>
    <t>Community ConnectionsPCIT DCSJul-19</t>
  </si>
  <si>
    <t>Community ConnectionsPCIT DCS43647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</si>
</sst>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_(* #,##0.0_);_(* \(#,##0.0\);_(* &quot;-&quot;??_);_(@_)"/>
    <numFmt numFmtId="166" formatCode="_(* #,##0_);_(* \(#,##0\);_(* &quot;-&quot;??_);_(@_)"/>
  </numFmts>
  <fonts count="54" x14ac:knownFonts="1">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b/>
      <sz val="12"/>
      <name val="Calibri"/>
      <family val="2"/>
      <scheme val="minor"/>
    </font>
    <font>
      <b/>
      <sz val="9"/>
      <name val="Calibri"/>
      <family val="2"/>
    </font>
    <font>
      <b/>
      <sz val="12"/>
      <name val="Calibri"/>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u/>
      <sz val="11"/>
      <color theme="11"/>
      <name val="Calibri"/>
      <family val="2"/>
      <scheme val="minor"/>
    </font>
    <font>
      <b/>
      <sz val="11"/>
      <color theme="1"/>
      <name val="Calibri"/>
      <family val="2"/>
      <scheme val="minor"/>
    </font>
    <font>
      <b/>
      <sz val="18"/>
      <color theme="1"/>
      <name val="Calibri"/>
      <family val="2"/>
      <scheme val="minor"/>
    </font>
    <font>
      <sz val="8"/>
      <name val="Calibri"/>
      <family val="2"/>
      <scheme val="minor"/>
    </font>
    <font>
      <sz val="8"/>
      <color theme="1"/>
      <name val="Calibri"/>
      <family val="2"/>
      <scheme val="minor"/>
    </font>
    <font>
      <b/>
      <sz val="32"/>
      <color theme="1"/>
      <name val="Calibri"/>
      <family val="2"/>
      <scheme val="minor"/>
    </font>
    <font>
      <b/>
      <sz val="17"/>
      <name val="Calibri"/>
      <family val="2"/>
    </font>
    <font>
      <b/>
      <sz val="17"/>
      <name val="Calibri"/>
      <family val="2"/>
      <scheme val="minor"/>
    </font>
    <font>
      <sz val="17"/>
      <color theme="1"/>
      <name val="Calibri"/>
      <family val="2"/>
      <scheme val="minor"/>
    </font>
    <font>
      <b/>
      <sz val="24"/>
      <color theme="1"/>
      <name val="Calibri"/>
      <family val="2"/>
      <scheme val="minor"/>
    </font>
    <font>
      <b/>
      <sz val="16"/>
      <name val="Calibri"/>
      <family val="2"/>
      <scheme val="minor"/>
    </font>
    <font>
      <b/>
      <sz val="16"/>
      <name val="Calibri"/>
      <family val="2"/>
    </font>
    <font>
      <sz val="36"/>
      <color theme="1"/>
      <name val="Calibri"/>
      <family val="2"/>
      <scheme val="minor"/>
    </font>
    <font>
      <sz val="22"/>
      <name val="Calibri"/>
      <family val="2"/>
      <scheme val="minor"/>
    </font>
    <font>
      <sz val="20"/>
      <name val="Calibri"/>
      <family val="2"/>
      <scheme val="minor"/>
    </font>
    <font>
      <b/>
      <sz val="22"/>
      <name val="Britannic Bold"/>
      <family val="2"/>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39997558519241921"/>
        <bgColor indexed="64"/>
      </patternFill>
    </fill>
  </fills>
  <borders count="50">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4"/>
      </left>
      <right style="thin">
        <color theme="4"/>
      </right>
      <top/>
      <bottom style="thick">
        <color theme="4"/>
      </bottom>
      <diagonal/>
    </border>
    <border>
      <left style="thin">
        <color theme="4"/>
      </left>
      <right style="thin">
        <color theme="4"/>
      </right>
      <top/>
      <bottom style="thick">
        <color theme="4"/>
      </bottom>
      <diagonal/>
    </border>
    <border>
      <left/>
      <right style="thin">
        <color theme="4"/>
      </right>
      <top/>
      <bottom style="thick">
        <color theme="4"/>
      </bottom>
      <diagonal/>
    </border>
    <border>
      <left style="thin">
        <color theme="4"/>
      </left>
      <right style="thick">
        <color theme="4"/>
      </right>
      <top style="thin">
        <color theme="4"/>
      </top>
      <bottom style="thick">
        <color theme="4"/>
      </bottom>
      <diagonal/>
    </border>
    <border>
      <left style="thin">
        <color theme="4"/>
      </left>
      <right style="thick">
        <color theme="4"/>
      </right>
      <top/>
      <bottom style="thick">
        <color theme="4"/>
      </bottom>
      <diagonal/>
    </border>
    <border>
      <left style="thick">
        <color theme="4"/>
      </left>
      <right style="thin">
        <color theme="4"/>
      </right>
      <top style="thick">
        <color theme="4"/>
      </top>
      <bottom/>
      <diagonal/>
    </border>
    <border>
      <left style="thin">
        <color theme="4"/>
      </left>
      <right style="thin">
        <color theme="4"/>
      </right>
      <top style="thick">
        <color theme="4"/>
      </top>
      <bottom style="thin">
        <color theme="4"/>
      </bottom>
      <diagonal/>
    </border>
    <border>
      <left/>
      <right/>
      <top/>
      <bottom style="thin">
        <color theme="4"/>
      </bottom>
      <diagonal/>
    </border>
    <border>
      <left style="medium">
        <color auto="1"/>
      </left>
      <right/>
      <top style="thick">
        <color theme="4"/>
      </top>
      <bottom/>
      <diagonal/>
    </border>
    <border>
      <left/>
      <right style="medium">
        <color auto="1"/>
      </right>
      <top style="thick">
        <color theme="4"/>
      </top>
      <bottom/>
      <diagonal/>
    </border>
    <border>
      <left style="medium">
        <color auto="1"/>
      </left>
      <right/>
      <top/>
      <bottom style="thick">
        <color theme="4"/>
      </bottom>
      <diagonal/>
    </border>
    <border>
      <left/>
      <right style="medium">
        <color auto="1"/>
      </right>
      <top/>
      <bottom style="thick">
        <color theme="4"/>
      </bottom>
      <diagonal/>
    </border>
    <border>
      <left/>
      <right style="medium">
        <color auto="1"/>
      </right>
      <top/>
      <bottom style="thin">
        <color theme="4"/>
      </bottom>
      <diagonal/>
    </border>
    <border>
      <left style="medium">
        <color auto="1"/>
      </left>
      <right/>
      <top/>
      <bottom style="thin">
        <color theme="4"/>
      </bottom>
      <diagonal/>
    </border>
    <border>
      <left/>
      <right style="thick">
        <color theme="4"/>
      </right>
      <top style="thick">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4"/>
      </right>
      <top style="thick">
        <color theme="4"/>
      </top>
      <bottom style="thin">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ck">
        <color theme="4"/>
      </top>
      <bottom style="thin">
        <color theme="4"/>
      </bottom>
      <diagonal/>
    </border>
    <border>
      <left style="medium">
        <color auto="1"/>
      </left>
      <right style="medium">
        <color auto="1"/>
      </right>
      <top/>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5" fillId="0" borderId="0" applyFont="0" applyFill="0" applyBorder="0" applyAlignment="0" applyProtection="0"/>
    <xf numFmtId="0" fontId="16" fillId="0" borderId="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20" fillId="0" borderId="0" applyNumberFormat="0" applyFill="0" applyBorder="0" applyAlignment="0" applyProtection="0"/>
    <xf numFmtId="0" fontId="19" fillId="0" borderId="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15"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378">
    <xf numFmtId="0" fontId="0" fillId="0" borderId="0" xfId="0"/>
    <xf numFmtId="0" fontId="5" fillId="3" borderId="6" xfId="0" applyFont="1" applyFill="1" applyBorder="1" applyAlignment="1">
      <alignment vertical="center"/>
    </xf>
    <xf numFmtId="0" fontId="5" fillId="3" borderId="0" xfId="0" applyFont="1" applyFill="1" applyBorder="1" applyAlignment="1">
      <alignment vertical="center"/>
    </xf>
    <xf numFmtId="0" fontId="10" fillId="3" borderId="5" xfId="0" applyFont="1" applyFill="1" applyBorder="1" applyAlignment="1">
      <alignment vertical="center"/>
    </xf>
    <xf numFmtId="0" fontId="7" fillId="4" borderId="6" xfId="0" applyFont="1" applyFill="1" applyBorder="1" applyAlignment="1">
      <alignment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2"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43" fontId="0" fillId="0" borderId="0" xfId="84" applyNumberFormat="1" applyFont="1" applyAlignment="1">
      <alignment horizontal="center"/>
    </xf>
    <xf numFmtId="164" fontId="0" fillId="0" borderId="0" xfId="0" applyNumberFormat="1" applyAlignment="1">
      <alignment horizontal="center"/>
    </xf>
    <xf numFmtId="0" fontId="0" fillId="0" borderId="13" xfId="0" applyBorder="1" applyAlignment="1">
      <alignment horizontal="center" wrapText="1"/>
    </xf>
    <xf numFmtId="0" fontId="7" fillId="0" borderId="0" xfId="0" applyFont="1"/>
    <xf numFmtId="0" fontId="0" fillId="0" borderId="6" xfId="0" applyBorder="1"/>
    <xf numFmtId="0" fontId="0" fillId="0" borderId="13" xfId="0" applyBorder="1"/>
    <xf numFmtId="166" fontId="0" fillId="0" borderId="0" xfId="84" applyNumberFormat="1" applyFont="1"/>
    <xf numFmtId="0" fontId="0" fillId="0" borderId="0" xfId="0" applyBorder="1"/>
    <xf numFmtId="0" fontId="0" fillId="0" borderId="0" xfId="0" applyBorder="1" applyAlignment="1">
      <alignment horizontal="center" wrapText="1"/>
    </xf>
    <xf numFmtId="0" fontId="0" fillId="6" borderId="13" xfId="0" applyFill="1" applyBorder="1" applyAlignment="1">
      <alignment horizontal="center" wrapText="1"/>
    </xf>
    <xf numFmtId="0" fontId="10" fillId="3" borderId="6" xfId="0" applyFont="1" applyFill="1" applyBorder="1" applyAlignment="1">
      <alignment vertical="center"/>
    </xf>
    <xf numFmtId="0" fontId="6" fillId="3" borderId="5" xfId="0" applyFont="1" applyFill="1" applyBorder="1" applyAlignment="1">
      <alignment horizontal="center" vertical="center"/>
    </xf>
    <xf numFmtId="0" fontId="0" fillId="0" borderId="5" xfId="0" applyFill="1" applyBorder="1"/>
    <xf numFmtId="0" fontId="0" fillId="6" borderId="0" xfId="0" applyFill="1" applyBorder="1" applyAlignment="1">
      <alignment horizontal="center" wrapText="1"/>
    </xf>
    <xf numFmtId="0" fontId="7" fillId="4" borderId="0" xfId="0" applyFont="1" applyFill="1" applyBorder="1" applyAlignment="1">
      <alignment vertical="center" wrapText="1"/>
    </xf>
    <xf numFmtId="0" fontId="0" fillId="0" borderId="0" xfId="0" applyAlignment="1">
      <alignment horizontal="center"/>
    </xf>
    <xf numFmtId="0" fontId="0" fillId="3" borderId="5" xfId="0" applyFill="1" applyBorder="1"/>
    <xf numFmtId="0" fontId="12" fillId="0" borderId="0" xfId="1" applyFont="1" applyFill="1" applyBorder="1" applyAlignment="1" applyProtection="1">
      <alignment wrapText="1"/>
    </xf>
    <xf numFmtId="0" fontId="0" fillId="0" borderId="0" xfId="0" applyFill="1" applyBorder="1" applyAlignment="1">
      <alignment horizontal="center" wrapText="1"/>
    </xf>
    <xf numFmtId="0" fontId="0" fillId="9" borderId="0" xfId="0"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165" fontId="25" fillId="2" borderId="0" xfId="84" applyNumberFormat="1" applyFont="1" applyFill="1" applyBorder="1" applyAlignment="1">
      <alignment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10" fillId="3" borderId="11" xfId="0" applyFont="1" applyFill="1" applyBorder="1" applyAlignment="1">
      <alignment vertical="center"/>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6" fillId="3" borderId="12" xfId="1" applyFont="1" applyFill="1" applyBorder="1" applyAlignment="1" applyProtection="1">
      <alignment vertical="center"/>
    </xf>
    <xf numFmtId="0" fontId="7" fillId="4" borderId="5" xfId="0" applyFont="1" applyFill="1" applyBorder="1" applyAlignment="1">
      <alignment vertical="center"/>
    </xf>
    <xf numFmtId="0" fontId="0" fillId="0" borderId="5" xfId="0" applyBorder="1"/>
    <xf numFmtId="0" fontId="0" fillId="0" borderId="6" xfId="0" applyFill="1" applyBorder="1"/>
    <xf numFmtId="0" fontId="26" fillId="4" borderId="0" xfId="1" applyFont="1" applyFill="1" applyBorder="1" applyAlignment="1" applyProtection="1">
      <alignment vertical="center"/>
    </xf>
    <xf numFmtId="0" fontId="26" fillId="4" borderId="5" xfId="1" applyFont="1" applyFill="1" applyBorder="1" applyAlignment="1" applyProtection="1">
      <alignment vertical="center"/>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7" fillId="2" borderId="12" xfId="0"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0" fillId="9" borderId="25" xfId="0" applyFill="1" applyBorder="1"/>
    <xf numFmtId="165" fontId="0" fillId="9" borderId="24" xfId="84" applyNumberFormat="1" applyFont="1" applyFill="1" applyBorder="1" applyAlignment="1">
      <alignment horizontal="center"/>
    </xf>
    <xf numFmtId="0" fontId="0" fillId="10" borderId="25" xfId="0" applyFill="1" applyBorder="1"/>
    <xf numFmtId="165" fontId="0" fillId="10" borderId="24" xfId="84" applyNumberFormat="1" applyFont="1" applyFill="1" applyBorder="1" applyAlignment="1">
      <alignment horizontal="center"/>
    </xf>
    <xf numFmtId="0" fontId="0" fillId="2" borderId="0" xfId="0" applyFill="1"/>
    <xf numFmtId="0" fontId="0" fillId="2" borderId="6" xfId="0" applyFill="1" applyBorder="1"/>
    <xf numFmtId="0" fontId="26" fillId="3" borderId="6" xfId="1" applyFont="1" applyFill="1" applyBorder="1" applyAlignment="1" applyProtection="1">
      <alignment horizontal="center" vertical="center"/>
    </xf>
    <xf numFmtId="0" fontId="26" fillId="3" borderId="0" xfId="1" applyFont="1" applyFill="1" applyBorder="1" applyAlignment="1" applyProtection="1">
      <alignment horizontal="center" vertical="center"/>
    </xf>
    <xf numFmtId="0" fontId="26" fillId="3" borderId="5" xfId="1" applyFont="1" applyFill="1" applyBorder="1" applyAlignment="1" applyProtection="1">
      <alignment horizontal="center" vertical="center"/>
    </xf>
    <xf numFmtId="0" fontId="0" fillId="2" borderId="7" xfId="0" applyFill="1" applyBorder="1"/>
    <xf numFmtId="0" fontId="0" fillId="3" borderId="0" xfId="0" applyFill="1" applyBorder="1"/>
    <xf numFmtId="0" fontId="0" fillId="0" borderId="0" xfId="0" quotePrefix="1"/>
    <xf numFmtId="165" fontId="0" fillId="0" borderId="0" xfId="0" applyNumberFormat="1" applyAlignment="1">
      <alignment horizontal="center"/>
    </xf>
    <xf numFmtId="0" fontId="0" fillId="2" borderId="0" xfId="0" applyFill="1" applyBorder="1"/>
    <xf numFmtId="0" fontId="0" fillId="9" borderId="24" xfId="0" applyFill="1" applyBorder="1" applyAlignment="1">
      <alignment horizontal="center"/>
    </xf>
    <xf numFmtId="0" fontId="0" fillId="10" borderId="24" xfId="0" applyFill="1" applyBorder="1" applyAlignment="1">
      <alignment horizontal="center"/>
    </xf>
    <xf numFmtId="0" fontId="8" fillId="2" borderId="0" xfId="1" applyFill="1" applyAlignment="1" applyProtection="1"/>
    <xf numFmtId="0" fontId="0" fillId="2" borderId="0" xfId="0" applyFill="1" applyAlignment="1">
      <alignment horizontal="left" vertical="center" wrapText="1" indent="1"/>
    </xf>
    <xf numFmtId="0" fontId="0" fillId="2" borderId="0" xfId="0" applyFill="1" applyAlignment="1">
      <alignment horizontal="left" indent="1"/>
    </xf>
    <xf numFmtId="0" fontId="0" fillId="11" borderId="21" xfId="0" applyFill="1" applyBorder="1" applyAlignment="1">
      <alignment horizontal="left" wrapText="1" indent="1"/>
    </xf>
    <xf numFmtId="0" fontId="0" fillId="11" borderId="0" xfId="0" applyFill="1" applyBorder="1" applyAlignment="1">
      <alignment horizontal="left" wrapText="1" indent="1"/>
    </xf>
    <xf numFmtId="0" fontId="0" fillId="11" borderId="23" xfId="0" applyFill="1" applyBorder="1" applyAlignment="1">
      <alignment horizontal="left" wrapText="1" indent="1"/>
    </xf>
    <xf numFmtId="0" fontId="0" fillId="11" borderId="21" xfId="0" applyFill="1" applyBorder="1"/>
    <xf numFmtId="0" fontId="0" fillId="11" borderId="0" xfId="0" applyFill="1" applyBorder="1"/>
    <xf numFmtId="0" fontId="0" fillId="11" borderId="23" xfId="0" applyFill="1" applyBorder="1"/>
    <xf numFmtId="0" fontId="0" fillId="11" borderId="18" xfId="0" applyFill="1" applyBorder="1"/>
    <xf numFmtId="0" fontId="0" fillId="11" borderId="16" xfId="0" applyFill="1" applyBorder="1"/>
    <xf numFmtId="0" fontId="0" fillId="11" borderId="19" xfId="0" applyFill="1" applyBorder="1"/>
    <xf numFmtId="0" fontId="36" fillId="2" borderId="0" xfId="0" applyFont="1" applyFill="1" applyAlignment="1"/>
    <xf numFmtId="0" fontId="19" fillId="2" borderId="17" xfId="0" applyFont="1" applyFill="1" applyBorder="1"/>
    <xf numFmtId="9" fontId="6" fillId="3" borderId="5" xfId="0" applyNumberFormat="1" applyFont="1" applyFill="1" applyBorder="1" applyAlignment="1">
      <alignment horizontal="center" vertical="center"/>
    </xf>
    <xf numFmtId="0" fontId="3" fillId="4" borderId="5" xfId="0" applyFont="1" applyFill="1" applyBorder="1" applyAlignment="1">
      <alignment vertical="center"/>
    </xf>
    <xf numFmtId="0" fontId="0" fillId="3" borderId="0" xfId="0" applyFill="1"/>
    <xf numFmtId="16" fontId="31" fillId="3" borderId="0" xfId="0" applyNumberFormat="1" applyFont="1" applyFill="1" applyBorder="1" applyAlignment="1">
      <alignment vertical="center" wrapText="1"/>
    </xf>
    <xf numFmtId="0" fontId="0" fillId="3" borderId="6" xfId="0" applyFill="1" applyBorder="1"/>
    <xf numFmtId="16" fontId="4" fillId="2" borderId="1" xfId="0" quotePrefix="1" applyNumberFormat="1" applyFont="1" applyFill="1" applyBorder="1" applyAlignment="1">
      <alignment horizontal="center" vertical="center" wrapText="1"/>
    </xf>
    <xf numFmtId="0" fontId="23" fillId="0" borderId="8" xfId="1" quotePrefix="1" applyFont="1" applyFill="1" applyBorder="1" applyAlignment="1" applyProtection="1">
      <alignment vertical="center" wrapText="1"/>
      <protection locked="0"/>
    </xf>
    <xf numFmtId="0" fontId="23" fillId="0" borderId="0" xfId="1" quotePrefix="1" applyFont="1" applyFill="1" applyBorder="1" applyAlignment="1" applyProtection="1">
      <alignment vertical="center" wrapText="1"/>
      <protection locked="0"/>
    </xf>
    <xf numFmtId="16" fontId="4" fillId="0" borderId="8" xfId="0" applyNumberFormat="1" applyFont="1" applyFill="1" applyBorder="1" applyAlignment="1">
      <alignment vertical="center" wrapText="1"/>
    </xf>
    <xf numFmtId="164" fontId="27" fillId="0" borderId="0" xfId="0" quotePrefix="1" applyNumberFormat="1" applyFont="1" applyFill="1" applyBorder="1" applyAlignment="1">
      <alignment horizontal="center" vertical="center" wrapText="1"/>
    </xf>
    <xf numFmtId="16" fontId="27" fillId="0" borderId="0" xfId="0" quotePrefix="1" applyNumberFormat="1" applyFont="1" applyFill="1" applyBorder="1" applyAlignment="1">
      <alignment vertical="center" wrapText="1"/>
    </xf>
    <xf numFmtId="43" fontId="25" fillId="0" borderId="0" xfId="84" applyNumberFormat="1" applyFont="1" applyFill="1" applyBorder="1" applyAlignment="1">
      <alignment vertical="center"/>
    </xf>
    <xf numFmtId="165" fontId="24" fillId="0" borderId="0" xfId="84" applyNumberFormat="1" applyFont="1" applyFill="1" applyBorder="1" applyAlignment="1">
      <alignment vertical="center"/>
    </xf>
    <xf numFmtId="165" fontId="24" fillId="0" borderId="0" xfId="84" applyNumberFormat="1" applyFont="1" applyFill="1" applyBorder="1" applyAlignment="1">
      <alignment horizontal="left" vertical="center"/>
    </xf>
    <xf numFmtId="0" fontId="10" fillId="3" borderId="9" xfId="0" applyFont="1" applyFill="1" applyBorder="1" applyAlignment="1">
      <alignment vertical="center"/>
    </xf>
    <xf numFmtId="0" fontId="41" fillId="2" borderId="29" xfId="0" applyFont="1" applyFill="1" applyBorder="1" applyAlignment="1">
      <alignment horizontal="center" vertical="center"/>
    </xf>
    <xf numFmtId="0" fontId="41" fillId="2" borderId="28" xfId="0" applyFont="1" applyFill="1" applyBorder="1" applyAlignment="1">
      <alignment horizontal="center" vertical="center"/>
    </xf>
    <xf numFmtId="0" fontId="42" fillId="0" borderId="30" xfId="0" applyFont="1" applyBorder="1" applyAlignment="1">
      <alignment horizontal="center" vertical="center"/>
    </xf>
    <xf numFmtId="164" fontId="3" fillId="9" borderId="33" xfId="0" applyNumberFormat="1" applyFont="1" applyFill="1" applyBorder="1" applyAlignment="1">
      <alignment horizontal="center" vertical="center"/>
    </xf>
    <xf numFmtId="0" fontId="13" fillId="9" borderId="9" xfId="0" applyFont="1" applyFill="1" applyBorder="1" applyAlignment="1">
      <alignment horizontal="center" vertical="center"/>
    </xf>
    <xf numFmtId="0" fontId="0" fillId="0" borderId="10" xfId="0" applyBorder="1"/>
    <xf numFmtId="0" fontId="0" fillId="0" borderId="1" xfId="0" applyBorder="1"/>
    <xf numFmtId="0" fontId="0" fillId="0" borderId="11" xfId="0" applyBorder="1"/>
    <xf numFmtId="16" fontId="4" fillId="3" borderId="0" xfId="0" quotePrefix="1" applyNumberFormat="1" applyFont="1" applyFill="1" applyBorder="1" applyAlignment="1">
      <alignment horizontal="center" vertical="center" wrapText="1"/>
    </xf>
    <xf numFmtId="0" fontId="23" fillId="0" borderId="10" xfId="1" applyFont="1" applyFill="1" applyBorder="1" applyAlignment="1" applyProtection="1">
      <alignment horizontal="center" vertical="center"/>
    </xf>
    <xf numFmtId="0" fontId="14" fillId="3" borderId="15" xfId="0" applyFont="1" applyFill="1" applyBorder="1" applyAlignment="1">
      <alignment horizontal="center" vertical="center"/>
    </xf>
    <xf numFmtId="16" fontId="4" fillId="2" borderId="0" xfId="0" quotePrefix="1" applyNumberFormat="1" applyFont="1" applyFill="1" applyBorder="1" applyAlignment="1">
      <alignment horizontal="center" vertical="center" wrapText="1"/>
    </xf>
    <xf numFmtId="16" fontId="4" fillId="2" borderId="21" xfId="0" quotePrefix="1" applyNumberFormat="1" applyFont="1" applyFill="1" applyBorder="1" applyAlignment="1">
      <alignment horizontal="center" vertical="center" wrapText="1"/>
    </xf>
    <xf numFmtId="16" fontId="4" fillId="2" borderId="23" xfId="0" quotePrefix="1" applyNumberFormat="1" applyFont="1" applyFill="1" applyBorder="1" applyAlignment="1">
      <alignment horizontal="center" vertical="center" wrapText="1"/>
    </xf>
    <xf numFmtId="16" fontId="4" fillId="2" borderId="37" xfId="0" quotePrefix="1" applyNumberFormat="1" applyFont="1" applyFill="1" applyBorder="1" applyAlignment="1">
      <alignment horizontal="center" vertical="center" wrapText="1"/>
    </xf>
    <xf numFmtId="16" fontId="4" fillId="2" borderId="38"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9" borderId="0" xfId="0" quotePrefix="1" applyNumberFormat="1" applyFont="1" applyFill="1" applyBorder="1" applyAlignment="1">
      <alignment horizontal="center" vertical="center" wrapText="1"/>
    </xf>
    <xf numFmtId="16" fontId="4" fillId="9" borderId="5" xfId="0" quotePrefix="1" applyNumberFormat="1" applyFont="1" applyFill="1" applyBorder="1" applyAlignment="1">
      <alignment horizontal="center" vertical="center" wrapText="1"/>
    </xf>
    <xf numFmtId="16" fontId="4" fillId="9" borderId="1" xfId="0" quotePrefix="1" applyNumberFormat="1" applyFont="1" applyFill="1" applyBorder="1" applyAlignment="1">
      <alignment horizontal="center" vertical="center" wrapText="1"/>
    </xf>
    <xf numFmtId="0" fontId="0" fillId="9" borderId="1" xfId="0" applyFill="1" applyBorder="1"/>
    <xf numFmtId="16" fontId="4" fillId="9" borderId="11" xfId="0" quotePrefix="1" applyNumberFormat="1" applyFont="1" applyFill="1" applyBorder="1" applyAlignment="1">
      <alignment horizontal="center" vertical="center" wrapText="1"/>
    </xf>
    <xf numFmtId="164" fontId="3" fillId="3" borderId="33" xfId="0" applyNumberFormat="1" applyFont="1" applyFill="1" applyBorder="1" applyAlignment="1">
      <alignment horizontal="center" vertical="center"/>
    </xf>
    <xf numFmtId="0" fontId="13" fillId="3" borderId="9" xfId="0" applyFont="1" applyFill="1" applyBorder="1" applyAlignment="1">
      <alignment horizontal="center" vertical="center"/>
    </xf>
    <xf numFmtId="164" fontId="0" fillId="3" borderId="33" xfId="0" applyNumberFormat="1" applyFill="1" applyBorder="1" applyAlignment="1">
      <alignment horizontal="center" vertical="center"/>
    </xf>
    <xf numFmtId="0" fontId="0" fillId="3" borderId="9" xfId="0" applyFill="1" applyBorder="1" applyAlignment="1">
      <alignment horizontal="center" vertical="center"/>
    </xf>
    <xf numFmtId="0" fontId="0" fillId="3" borderId="41" xfId="0" applyFill="1" applyBorder="1" applyAlignment="1">
      <alignment horizontal="center" vertical="center"/>
    </xf>
    <xf numFmtId="0" fontId="0" fillId="0" borderId="0" xfId="0" applyAlignment="1">
      <alignment horizontal="center"/>
    </xf>
    <xf numFmtId="0" fontId="0" fillId="9" borderId="42" xfId="0" applyFill="1" applyBorder="1"/>
    <xf numFmtId="49" fontId="0" fillId="0" borderId="0" xfId="0" applyNumberFormat="1" applyAlignment="1">
      <alignment horizontal="center"/>
    </xf>
    <xf numFmtId="0" fontId="0" fillId="3" borderId="43" xfId="0" applyFill="1" applyBorder="1" applyAlignment="1">
      <alignment horizontal="center"/>
    </xf>
    <xf numFmtId="0" fontId="0" fillId="9" borderId="43" xfId="0" applyFill="1" applyBorder="1" applyAlignment="1">
      <alignment horizontal="center"/>
    </xf>
    <xf numFmtId="0" fontId="0" fillId="0" borderId="44" xfId="0" applyBorder="1" applyAlignment="1">
      <alignment horizontal="center"/>
    </xf>
    <xf numFmtId="0" fontId="0" fillId="3" borderId="43" xfId="0" applyFill="1" applyBorder="1" applyAlignment="1">
      <alignment horizontal="center" wrapText="1"/>
    </xf>
    <xf numFmtId="0" fontId="0" fillId="3" borderId="44" xfId="0" applyFill="1" applyBorder="1" applyAlignment="1">
      <alignment horizontal="center" wrapText="1"/>
    </xf>
    <xf numFmtId="0" fontId="0" fillId="3" borderId="45" xfId="0" applyFill="1" applyBorder="1" applyAlignment="1">
      <alignment horizontal="center" wrapText="1"/>
    </xf>
    <xf numFmtId="43" fontId="0" fillId="9" borderId="24" xfId="84" applyNumberFormat="1" applyFont="1" applyFill="1" applyBorder="1" applyAlignment="1">
      <alignment horizontal="center"/>
    </xf>
    <xf numFmtId="43" fontId="0" fillId="10" borderId="24" xfId="84" applyNumberFormat="1" applyFont="1" applyFill="1" applyBorder="1" applyAlignment="1">
      <alignment horizontal="center"/>
    </xf>
    <xf numFmtId="0" fontId="0" fillId="9" borderId="26" xfId="0" applyFill="1" applyBorder="1" applyAlignment="1">
      <alignment horizontal="center"/>
    </xf>
    <xf numFmtId="0" fontId="0" fillId="10" borderId="26" xfId="0" applyFill="1" applyBorder="1" applyAlignment="1">
      <alignment horizontal="center"/>
    </xf>
    <xf numFmtId="0" fontId="0" fillId="9" borderId="43" xfId="0" applyFill="1" applyBorder="1" applyAlignment="1">
      <alignment horizontal="center" wrapText="1"/>
    </xf>
    <xf numFmtId="0" fontId="0" fillId="9" borderId="44" xfId="0" applyFill="1" applyBorder="1" applyAlignment="1">
      <alignment horizontal="center" wrapText="1"/>
    </xf>
    <xf numFmtId="0" fontId="0" fillId="9" borderId="45" xfId="0" applyFill="1" applyBorder="1" applyAlignment="1">
      <alignment horizontal="center" wrapText="1"/>
    </xf>
    <xf numFmtId="164" fontId="0" fillId="3" borderId="46" xfId="0" applyNumberFormat="1" applyFill="1" applyBorder="1" applyAlignment="1">
      <alignment horizontal="center" vertical="center"/>
    </xf>
    <xf numFmtId="0" fontId="41" fillId="2" borderId="47" xfId="0" applyFont="1" applyFill="1" applyBorder="1" applyAlignment="1">
      <alignment horizontal="center" vertical="center"/>
    </xf>
    <xf numFmtId="0" fontId="46" fillId="0" borderId="0" xfId="0" applyFont="1"/>
    <xf numFmtId="164" fontId="3" fillId="9" borderId="48"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center"/>
    </xf>
    <xf numFmtId="0" fontId="42" fillId="0" borderId="31" xfId="0" applyFont="1" applyBorder="1" applyAlignment="1">
      <alignment horizontal="center" vertical="center"/>
    </xf>
    <xf numFmtId="1" fontId="0" fillId="0" borderId="0" xfId="0" applyNumberFormat="1"/>
    <xf numFmtId="9"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Fill="1"/>
    <xf numFmtId="0" fontId="0" fillId="0" borderId="0" xfId="0" applyAlignment="1">
      <alignment horizontal="center"/>
    </xf>
    <xf numFmtId="0" fontId="0" fillId="0" borderId="0" xfId="0" applyAlignment="1">
      <alignment horizontal="center"/>
    </xf>
    <xf numFmtId="16" fontId="4" fillId="3" borderId="8" xfId="0" quotePrefix="1" applyNumberFormat="1" applyFont="1" applyFill="1" applyBorder="1" applyAlignment="1">
      <alignment vertical="center" wrapText="1"/>
    </xf>
    <xf numFmtId="16" fontId="4" fillId="3" borderId="36" xfId="0" quotePrefix="1" applyNumberFormat="1" applyFont="1" applyFill="1" applyBorder="1" applyAlignment="1">
      <alignment vertical="center" wrapText="1"/>
    </xf>
    <xf numFmtId="16" fontId="4" fillId="3" borderId="0" xfId="0" quotePrefix="1" applyNumberFormat="1" applyFont="1" applyFill="1" applyBorder="1" applyAlignment="1">
      <alignment vertical="center" wrapText="1"/>
    </xf>
    <xf numFmtId="16" fontId="31" fillId="3" borderId="6" xfId="0" applyNumberFormat="1" applyFont="1" applyFill="1" applyBorder="1" applyAlignment="1">
      <alignment vertical="center" wrapText="1"/>
    </xf>
    <xf numFmtId="16" fontId="4" fillId="9" borderId="8" xfId="0" quotePrefix="1" applyNumberFormat="1" applyFont="1" applyFill="1" applyBorder="1" applyAlignment="1">
      <alignment vertical="center" wrapText="1"/>
    </xf>
    <xf numFmtId="16" fontId="4" fillId="9" borderId="9" xfId="0" quotePrefix="1" applyNumberFormat="1" applyFont="1" applyFill="1" applyBorder="1" applyAlignment="1">
      <alignment vertical="center" wrapText="1"/>
    </xf>
    <xf numFmtId="16" fontId="45" fillId="9" borderId="8" xfId="0" quotePrefix="1" applyNumberFormat="1" applyFont="1" applyFill="1" applyBorder="1" applyAlignment="1">
      <alignment vertical="center" wrapText="1"/>
    </xf>
    <xf numFmtId="0" fontId="0" fillId="2" borderId="8" xfId="0" applyFill="1" applyBorder="1"/>
    <xf numFmtId="0" fontId="0" fillId="2" borderId="9" xfId="0" applyFill="1" applyBorder="1"/>
    <xf numFmtId="16" fontId="31" fillId="2" borderId="0" xfId="0" applyNumberFormat="1" applyFont="1" applyFill="1" applyBorder="1" applyAlignment="1">
      <alignment vertical="center" wrapText="1"/>
    </xf>
    <xf numFmtId="16" fontId="31" fillId="2" borderId="5" xfId="0" applyNumberFormat="1" applyFont="1" applyFill="1" applyBorder="1" applyAlignment="1">
      <alignment horizontal="center" vertical="center" wrapText="1"/>
    </xf>
    <xf numFmtId="0" fontId="0" fillId="2" borderId="5" xfId="0" applyFill="1" applyBorder="1"/>
    <xf numFmtId="16" fontId="4" fillId="2" borderId="6" xfId="0" quotePrefix="1" applyNumberFormat="1" applyFont="1" applyFill="1" applyBorder="1" applyAlignment="1">
      <alignment vertical="center" wrapText="1"/>
    </xf>
    <xf numFmtId="16" fontId="4" fillId="2" borderId="0" xfId="0" quotePrefix="1" applyNumberFormat="1" applyFont="1" applyFill="1" applyBorder="1" applyAlignment="1">
      <alignment vertical="center" wrapText="1"/>
    </xf>
    <xf numFmtId="16" fontId="4" fillId="2" borderId="5" xfId="0" quotePrefix="1" applyNumberFormat="1" applyFont="1" applyFill="1" applyBorder="1" applyAlignment="1">
      <alignment vertical="center" wrapText="1"/>
    </xf>
    <xf numFmtId="0" fontId="7" fillId="2" borderId="5" xfId="0" applyFont="1" applyFill="1" applyBorder="1" applyAlignment="1">
      <alignment vertical="center" wrapText="1"/>
    </xf>
    <xf numFmtId="9" fontId="8" fillId="2" borderId="0" xfId="1" applyNumberFormat="1" applyFill="1" applyBorder="1" applyAlignment="1" applyProtection="1">
      <alignment vertical="center" wrapText="1"/>
    </xf>
    <xf numFmtId="0" fontId="5" fillId="2" borderId="5" xfId="0" applyFont="1" applyFill="1" applyBorder="1" applyAlignment="1">
      <alignment vertical="center"/>
    </xf>
    <xf numFmtId="0" fontId="30" fillId="0" borderId="0" xfId="0" applyFont="1" applyFill="1" applyBorder="1" applyAlignment="1">
      <alignment horizontal="center"/>
    </xf>
    <xf numFmtId="0" fontId="30" fillId="0" borderId="21" xfId="0" applyFont="1" applyFill="1" applyBorder="1" applyAlignment="1"/>
    <xf numFmtId="16" fontId="31" fillId="3" borderId="5" xfId="0" applyNumberFormat="1" applyFont="1" applyFill="1" applyBorder="1" applyAlignment="1">
      <alignment vertical="center" wrapText="1"/>
    </xf>
    <xf numFmtId="9" fontId="8" fillId="2" borderId="3" xfId="1" applyNumberFormat="1" applyFill="1" applyBorder="1" applyAlignment="1" applyProtection="1">
      <alignment vertical="center" wrapText="1"/>
    </xf>
    <xf numFmtId="16" fontId="4" fillId="3" borderId="49" xfId="0" quotePrefix="1" applyNumberFormat="1" applyFont="1" applyFill="1" applyBorder="1" applyAlignment="1">
      <alignment vertical="center" wrapText="1"/>
    </xf>
    <xf numFmtId="0" fontId="48" fillId="3" borderId="2"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50" fillId="3" borderId="7" xfId="0" applyFont="1" applyFill="1" applyBorder="1" applyAlignment="1">
      <alignment horizontal="center" vertical="center"/>
    </xf>
    <xf numFmtId="0" fontId="50" fillId="3" borderId="8" xfId="0" applyFont="1" applyFill="1" applyBorder="1" applyAlignment="1">
      <alignment horizontal="center" vertical="center"/>
    </xf>
    <xf numFmtId="0" fontId="50" fillId="3" borderId="9" xfId="0" applyFont="1" applyFill="1" applyBorder="1" applyAlignment="1">
      <alignment horizontal="center" vertical="center"/>
    </xf>
    <xf numFmtId="16" fontId="51" fillId="3" borderId="6" xfId="0" quotePrefix="1" applyNumberFormat="1" applyFont="1" applyFill="1" applyBorder="1" applyAlignment="1">
      <alignment horizontal="center" vertical="center" wrapText="1"/>
    </xf>
    <xf numFmtId="16" fontId="51" fillId="3" borderId="0" xfId="0" quotePrefix="1" applyNumberFormat="1" applyFont="1" applyFill="1" applyBorder="1" applyAlignment="1">
      <alignment horizontal="center" vertical="center" wrapText="1"/>
    </xf>
    <xf numFmtId="16" fontId="51" fillId="3" borderId="5" xfId="0" quotePrefix="1" applyNumberFormat="1" applyFont="1" applyFill="1" applyBorder="1" applyAlignment="1">
      <alignment horizontal="center" vertical="center" wrapText="1"/>
    </xf>
    <xf numFmtId="16" fontId="52" fillId="3" borderId="10" xfId="0" applyNumberFormat="1" applyFont="1" applyFill="1" applyBorder="1" applyAlignment="1">
      <alignment horizontal="center" vertical="center" wrapText="1"/>
    </xf>
    <xf numFmtId="16" fontId="52" fillId="3" borderId="1" xfId="0" applyNumberFormat="1" applyFont="1" applyFill="1" applyBorder="1" applyAlignment="1">
      <alignment horizontal="center" vertical="center" wrapText="1"/>
    </xf>
    <xf numFmtId="16" fontId="52" fillId="3" borderId="11" xfId="0" applyNumberFormat="1" applyFont="1" applyFill="1" applyBorder="1" applyAlignment="1">
      <alignment horizontal="center" vertical="center" wrapText="1"/>
    </xf>
    <xf numFmtId="0" fontId="32" fillId="9" borderId="0"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2" fillId="0" borderId="25" xfId="0" applyFont="1" applyBorder="1" applyAlignment="1">
      <alignment horizontal="center" vertical="center"/>
    </xf>
    <xf numFmtId="0" fontId="32" fillId="0" borderId="24" xfId="0" applyFont="1" applyBorder="1" applyAlignment="1">
      <alignment horizontal="center" vertical="center"/>
    </xf>
    <xf numFmtId="0" fontId="32" fillId="0" borderId="26" xfId="0" applyFont="1" applyBorder="1" applyAlignment="1">
      <alignment horizontal="center" vertical="center"/>
    </xf>
    <xf numFmtId="0" fontId="32" fillId="2" borderId="25" xfId="0" applyFont="1" applyFill="1" applyBorder="1" applyAlignment="1" applyProtection="1">
      <alignment horizontal="center" vertical="center"/>
      <protection locked="0"/>
    </xf>
    <xf numFmtId="0" fontId="32" fillId="2" borderId="26" xfId="0" applyFont="1" applyFill="1" applyBorder="1" applyAlignment="1" applyProtection="1">
      <alignment horizontal="center" vertical="center"/>
      <protection locked="0"/>
    </xf>
    <xf numFmtId="16" fontId="53" fillId="13" borderId="35" xfId="0" quotePrefix="1" applyNumberFormat="1" applyFont="1" applyFill="1" applyBorder="1" applyAlignment="1">
      <alignment horizontal="center" vertical="center" wrapText="1"/>
    </xf>
    <xf numFmtId="16" fontId="53" fillId="13" borderId="8" xfId="0" quotePrefix="1" applyNumberFormat="1" applyFont="1" applyFill="1" applyBorder="1" applyAlignment="1">
      <alignment horizontal="center" vertical="center" wrapText="1"/>
    </xf>
    <xf numFmtId="16" fontId="53" fillId="13" borderId="9" xfId="0" quotePrefix="1" applyNumberFormat="1" applyFont="1" applyFill="1" applyBorder="1" applyAlignment="1">
      <alignment horizontal="center" vertical="center" wrapText="1"/>
    </xf>
    <xf numFmtId="16" fontId="53" fillId="13" borderId="21" xfId="0" quotePrefix="1" applyNumberFormat="1" applyFont="1" applyFill="1" applyBorder="1" applyAlignment="1">
      <alignment horizontal="center" vertical="center" wrapText="1"/>
    </xf>
    <xf numFmtId="16" fontId="53" fillId="13" borderId="0" xfId="0" quotePrefix="1" applyNumberFormat="1" applyFont="1" applyFill="1" applyBorder="1" applyAlignment="1">
      <alignment horizontal="center" vertical="center" wrapText="1"/>
    </xf>
    <xf numFmtId="16" fontId="53" fillId="13" borderId="5" xfId="0" quotePrefix="1" applyNumberFormat="1" applyFont="1" applyFill="1" applyBorder="1" applyAlignment="1">
      <alignment horizontal="center" vertical="center" wrapText="1"/>
    </xf>
    <xf numFmtId="16" fontId="53" fillId="13" borderId="37" xfId="0" quotePrefix="1" applyNumberFormat="1" applyFont="1" applyFill="1" applyBorder="1" applyAlignment="1">
      <alignment horizontal="center" vertical="center" wrapText="1"/>
    </xf>
    <xf numFmtId="16" fontId="53" fillId="13" borderId="1" xfId="0" quotePrefix="1" applyNumberFormat="1" applyFont="1" applyFill="1" applyBorder="1" applyAlignment="1">
      <alignment horizontal="center" vertical="center" wrapText="1"/>
    </xf>
    <xf numFmtId="16" fontId="53" fillId="13" borderId="11" xfId="0" quotePrefix="1" applyNumberFormat="1" applyFont="1" applyFill="1" applyBorder="1" applyAlignment="1">
      <alignment horizontal="center" vertical="center" wrapText="1"/>
    </xf>
    <xf numFmtId="16" fontId="53" fillId="13" borderId="7" xfId="0" quotePrefix="1" applyNumberFormat="1" applyFont="1" applyFill="1" applyBorder="1" applyAlignment="1">
      <alignment horizontal="center" vertical="center" wrapText="1"/>
    </xf>
    <xf numFmtId="16" fontId="53" fillId="13" borderId="6" xfId="0" quotePrefix="1" applyNumberFormat="1" applyFont="1" applyFill="1" applyBorder="1" applyAlignment="1">
      <alignment horizontal="center" vertical="center" wrapText="1"/>
    </xf>
    <xf numFmtId="16" fontId="53" fillId="13" borderId="10" xfId="0" quotePrefix="1" applyNumberFormat="1" applyFont="1" applyFill="1" applyBorder="1" applyAlignment="1">
      <alignment horizontal="center" vertical="center" wrapText="1"/>
    </xf>
    <xf numFmtId="0" fontId="25" fillId="8" borderId="6"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2" fillId="9" borderId="21" xfId="0" applyFont="1" applyFill="1" applyBorder="1" applyAlignment="1">
      <alignment horizontal="center" vertical="center"/>
    </xf>
    <xf numFmtId="0" fontId="32" fillId="9" borderId="23" xfId="0" applyFont="1" applyFill="1" applyBorder="1" applyAlignment="1">
      <alignment horizontal="center" vertical="center"/>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9" fillId="3" borderId="7"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9" borderId="7" xfId="0" applyFont="1" applyFill="1" applyBorder="1" applyAlignment="1">
      <alignment horizontal="center" vertical="center" wrapText="1"/>
    </xf>
    <xf numFmtId="0" fontId="39" fillId="9" borderId="9" xfId="0" applyFont="1" applyFill="1" applyBorder="1" applyAlignment="1">
      <alignment horizontal="center" vertical="center" wrapText="1"/>
    </xf>
    <xf numFmtId="0" fontId="39" fillId="9" borderId="10" xfId="0" applyFont="1" applyFill="1" applyBorder="1" applyAlignment="1">
      <alignment horizontal="center" vertical="center" wrapText="1"/>
    </xf>
    <xf numFmtId="0" fontId="39" fillId="9" borderId="11" xfId="0" applyFont="1" applyFill="1" applyBorder="1" applyAlignment="1">
      <alignment horizontal="center" vertical="center" wrapText="1"/>
    </xf>
    <xf numFmtId="9" fontId="43" fillId="3" borderId="7" xfId="0" applyNumberFormat="1" applyFont="1" applyFill="1" applyBorder="1" applyAlignment="1">
      <alignment horizontal="center"/>
    </xf>
    <xf numFmtId="9" fontId="43" fillId="3" borderId="9" xfId="0" applyNumberFormat="1" applyFont="1" applyFill="1" applyBorder="1" applyAlignment="1">
      <alignment horizontal="center"/>
    </xf>
    <xf numFmtId="9" fontId="43" fillId="3" borderId="6" xfId="0" applyNumberFormat="1" applyFont="1" applyFill="1" applyBorder="1" applyAlignment="1">
      <alignment horizontal="center"/>
    </xf>
    <xf numFmtId="9" fontId="43" fillId="3" borderId="5" xfId="0" applyNumberFormat="1" applyFont="1" applyFill="1" applyBorder="1" applyAlignment="1">
      <alignment horizontal="center"/>
    </xf>
    <xf numFmtId="9" fontId="43" fillId="9" borderId="7" xfId="0" applyNumberFormat="1" applyFont="1" applyFill="1" applyBorder="1" applyAlignment="1">
      <alignment horizontal="center"/>
    </xf>
    <xf numFmtId="9" fontId="43" fillId="9" borderId="9" xfId="0" applyNumberFormat="1" applyFont="1" applyFill="1" applyBorder="1" applyAlignment="1">
      <alignment horizontal="center"/>
    </xf>
    <xf numFmtId="9" fontId="43" fillId="9" borderId="6" xfId="0" applyNumberFormat="1" applyFont="1" applyFill="1" applyBorder="1" applyAlignment="1">
      <alignment horizontal="center"/>
    </xf>
    <xf numFmtId="9" fontId="43" fillId="9" borderId="5" xfId="0" applyNumberFormat="1" applyFont="1" applyFill="1" applyBorder="1" applyAlignment="1">
      <alignment horizontal="center"/>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32" fillId="9" borderId="0" xfId="0" applyFont="1" applyFill="1" applyBorder="1" applyAlignment="1">
      <alignment horizontal="center" vertical="center"/>
    </xf>
    <xf numFmtId="0" fontId="45" fillId="3" borderId="2" xfId="0" applyFont="1" applyFill="1" applyBorder="1" applyAlignment="1">
      <alignment horizontal="center" vertical="center"/>
    </xf>
    <xf numFmtId="0" fontId="45" fillId="3" borderId="3" xfId="0" applyFont="1" applyFill="1" applyBorder="1" applyAlignment="1">
      <alignment horizontal="center" vertical="center"/>
    </xf>
    <xf numFmtId="0" fontId="45" fillId="3" borderId="4" xfId="0" applyFont="1" applyFill="1" applyBorder="1" applyAlignment="1">
      <alignment horizontal="center" vertical="center"/>
    </xf>
    <xf numFmtId="0" fontId="45" fillId="9" borderId="2" xfId="0" applyFont="1" applyFill="1" applyBorder="1" applyAlignment="1">
      <alignment horizontal="center" vertical="center"/>
    </xf>
    <xf numFmtId="0" fontId="45" fillId="9" borderId="3" xfId="0" applyFont="1" applyFill="1" applyBorder="1" applyAlignment="1">
      <alignment horizontal="center" vertical="center"/>
    </xf>
    <xf numFmtId="0" fontId="45" fillId="9" borderId="4" xfId="0" applyFont="1" applyFill="1" applyBorder="1" applyAlignment="1">
      <alignment horizontal="center" vertical="center"/>
    </xf>
    <xf numFmtId="0" fontId="47" fillId="2" borderId="2" xfId="0"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1" fontId="43" fillId="3" borderId="7" xfId="0" applyNumberFormat="1" applyFont="1" applyFill="1" applyBorder="1" applyAlignment="1">
      <alignment horizontal="center" vertical="center"/>
    </xf>
    <xf numFmtId="1" fontId="43" fillId="3" borderId="9" xfId="0" applyNumberFormat="1" applyFont="1" applyFill="1" applyBorder="1" applyAlignment="1">
      <alignment horizontal="center" vertical="center"/>
    </xf>
    <xf numFmtId="1" fontId="43" fillId="3" borderId="6" xfId="0" applyNumberFormat="1" applyFont="1" applyFill="1" applyBorder="1" applyAlignment="1">
      <alignment horizontal="center" vertical="center"/>
    </xf>
    <xf numFmtId="1" fontId="43" fillId="3" borderId="5" xfId="0" applyNumberFormat="1" applyFont="1" applyFill="1" applyBorder="1" applyAlignment="1">
      <alignment horizontal="center" vertical="center"/>
    </xf>
    <xf numFmtId="1" fontId="43" fillId="3" borderId="10" xfId="0" applyNumberFormat="1" applyFont="1" applyFill="1" applyBorder="1" applyAlignment="1">
      <alignment horizontal="center" vertical="center"/>
    </xf>
    <xf numFmtId="1" fontId="43" fillId="3" borderId="11" xfId="0" applyNumberFormat="1" applyFont="1" applyFill="1" applyBorder="1" applyAlignment="1">
      <alignment horizontal="center" vertical="center"/>
    </xf>
    <xf numFmtId="1" fontId="43" fillId="9" borderId="7" xfId="0" applyNumberFormat="1" applyFont="1" applyFill="1" applyBorder="1" applyAlignment="1">
      <alignment horizontal="center" vertical="center"/>
    </xf>
    <xf numFmtId="1" fontId="43" fillId="9" borderId="9" xfId="0" applyNumberFormat="1" applyFont="1" applyFill="1" applyBorder="1" applyAlignment="1">
      <alignment horizontal="center" vertical="center"/>
    </xf>
    <xf numFmtId="1" fontId="43" fillId="9" borderId="6" xfId="0" applyNumberFormat="1" applyFont="1" applyFill="1" applyBorder="1" applyAlignment="1">
      <alignment horizontal="center" vertical="center"/>
    </xf>
    <xf numFmtId="1" fontId="43" fillId="9" borderId="5" xfId="0" applyNumberFormat="1" applyFont="1" applyFill="1" applyBorder="1" applyAlignment="1">
      <alignment horizontal="center" vertical="center"/>
    </xf>
    <xf numFmtId="1" fontId="43" fillId="9" borderId="10" xfId="0" applyNumberFormat="1" applyFont="1" applyFill="1" applyBorder="1" applyAlignment="1">
      <alignment horizontal="center" vertical="center"/>
    </xf>
    <xf numFmtId="1" fontId="43" fillId="9" borderId="11" xfId="0" applyNumberFormat="1" applyFont="1" applyFill="1" applyBorder="1" applyAlignment="1">
      <alignment horizontal="center" vertical="center"/>
    </xf>
    <xf numFmtId="0" fontId="44" fillId="0" borderId="2" xfId="1" applyFont="1" applyFill="1" applyBorder="1" applyAlignment="1" applyProtection="1">
      <alignment horizontal="center" vertical="center"/>
    </xf>
    <xf numFmtId="0" fontId="44" fillId="0" borderId="3" xfId="1" applyFont="1" applyFill="1" applyBorder="1" applyAlignment="1" applyProtection="1">
      <alignment horizontal="center" vertical="center"/>
    </xf>
    <xf numFmtId="0" fontId="44" fillId="0" borderId="4" xfId="1" applyFont="1" applyFill="1" applyBorder="1" applyAlignment="1" applyProtection="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40" fillId="2" borderId="35" xfId="0" applyFont="1" applyFill="1" applyBorder="1" applyAlignment="1">
      <alignment horizontal="center" vertical="center"/>
    </xf>
    <xf numFmtId="0" fontId="40" fillId="2" borderId="8"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40" xfId="0" applyFont="1" applyFill="1" applyBorder="1" applyAlignment="1">
      <alignment horizontal="center" vertical="center"/>
    </xf>
    <xf numFmtId="0" fontId="40" fillId="2" borderId="34" xfId="0" applyFont="1" applyFill="1" applyBorder="1" applyAlignment="1">
      <alignment horizontal="center" vertical="center"/>
    </xf>
    <xf numFmtId="0" fontId="40" fillId="2" borderId="39" xfId="0" applyFont="1" applyFill="1" applyBorder="1" applyAlignment="1">
      <alignment horizontal="center" vertical="center"/>
    </xf>
    <xf numFmtId="49" fontId="33" fillId="12" borderId="25" xfId="0" applyNumberFormat="1" applyFont="1" applyFill="1" applyBorder="1" applyAlignment="1" applyProtection="1">
      <alignment horizontal="center" vertical="center"/>
      <protection locked="0"/>
    </xf>
    <xf numFmtId="49" fontId="33" fillId="12" borderId="26" xfId="0" applyNumberFormat="1" applyFont="1" applyFill="1" applyBorder="1" applyAlignment="1" applyProtection="1">
      <alignment horizontal="center" vertical="center"/>
      <protection locked="0"/>
    </xf>
    <xf numFmtId="164" fontId="33" fillId="12" borderId="25" xfId="0" applyNumberFormat="1" applyFont="1" applyFill="1" applyBorder="1" applyAlignment="1" applyProtection="1">
      <alignment horizontal="center" vertical="center"/>
    </xf>
    <xf numFmtId="164" fontId="33" fillId="12" borderId="26" xfId="0" applyNumberFormat="1" applyFont="1" applyFill="1" applyBorder="1" applyAlignment="1" applyProtection="1">
      <alignment horizontal="center" vertical="center"/>
    </xf>
    <xf numFmtId="0" fontId="32" fillId="3" borderId="0"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2" fillId="2" borderId="24" xfId="0" applyFont="1" applyFill="1" applyBorder="1" applyAlignment="1" applyProtection="1">
      <alignment horizontal="center" vertical="center"/>
      <protection locked="0"/>
    </xf>
    <xf numFmtId="0" fontId="32" fillId="3" borderId="0" xfId="0" applyFont="1" applyFill="1" applyBorder="1" applyAlignment="1">
      <alignment horizontal="center" vertical="center"/>
    </xf>
    <xf numFmtId="0" fontId="32" fillId="3" borderId="23" xfId="0" applyFont="1" applyFill="1" applyBorder="1" applyAlignment="1">
      <alignment horizontal="center" vertical="center"/>
    </xf>
    <xf numFmtId="0" fontId="49" fillId="0" borderId="2" xfId="1" applyFont="1" applyFill="1" applyBorder="1" applyAlignment="1" applyProtection="1">
      <alignment horizontal="center" vertical="center"/>
    </xf>
    <xf numFmtId="0" fontId="49" fillId="0" borderId="3" xfId="1" applyFont="1" applyFill="1" applyBorder="1" applyAlignment="1" applyProtection="1">
      <alignment horizontal="center" vertical="center"/>
    </xf>
    <xf numFmtId="0" fontId="49" fillId="0" borderId="4" xfId="1" applyFont="1" applyFill="1" applyBorder="1" applyAlignment="1" applyProtection="1">
      <alignment horizontal="center" vertical="center"/>
    </xf>
    <xf numFmtId="0" fontId="12" fillId="0" borderId="2" xfId="1" applyFont="1" applyFill="1" applyBorder="1" applyAlignment="1" applyProtection="1">
      <alignment horizontal="center" wrapText="1"/>
    </xf>
    <xf numFmtId="0" fontId="12" fillId="0" borderId="3" xfId="1" applyFont="1" applyFill="1" applyBorder="1" applyAlignment="1" applyProtection="1">
      <alignment horizontal="center" wrapText="1"/>
    </xf>
    <xf numFmtId="0" fontId="12" fillId="0" borderId="4" xfId="1" applyFont="1" applyFill="1" applyBorder="1" applyAlignment="1" applyProtection="1">
      <alignment horizontal="center" wrapText="1"/>
    </xf>
    <xf numFmtId="0" fontId="19" fillId="2" borderId="24" xfId="0" applyFont="1" applyFill="1" applyBorder="1" applyAlignment="1">
      <alignment horizontal="center" wrapText="1"/>
    </xf>
    <xf numFmtId="0" fontId="19" fillId="11" borderId="20" xfId="0" applyFont="1" applyFill="1" applyBorder="1" applyAlignment="1">
      <alignment horizontal="left" vertical="center" wrapText="1" indent="1"/>
    </xf>
    <xf numFmtId="0" fontId="19" fillId="11" borderId="17" xfId="0" applyFont="1" applyFill="1" applyBorder="1" applyAlignment="1">
      <alignment horizontal="left" vertical="center" wrapText="1" indent="1"/>
    </xf>
    <xf numFmtId="0" fontId="19" fillId="11" borderId="22" xfId="0" applyFont="1" applyFill="1" applyBorder="1" applyAlignment="1">
      <alignment horizontal="left" vertical="center" wrapText="1" indent="1"/>
    </xf>
    <xf numFmtId="0" fontId="19" fillId="11" borderId="21" xfId="0" applyFont="1" applyFill="1" applyBorder="1" applyAlignment="1">
      <alignment horizontal="left" vertical="center" wrapText="1" indent="1"/>
    </xf>
    <xf numFmtId="0" fontId="19" fillId="11" borderId="0" xfId="0" applyFont="1" applyFill="1" applyBorder="1" applyAlignment="1">
      <alignment horizontal="left" vertical="center" wrapText="1" indent="1"/>
    </xf>
    <xf numFmtId="0" fontId="19" fillId="11" borderId="23" xfId="0" applyFont="1" applyFill="1" applyBorder="1" applyAlignment="1">
      <alignment horizontal="left" vertical="center" wrapText="1" indent="1"/>
    </xf>
    <xf numFmtId="0" fontId="19" fillId="11" borderId="18" xfId="0" applyFont="1" applyFill="1" applyBorder="1" applyAlignment="1">
      <alignment horizontal="left" vertical="center" wrapText="1" indent="1"/>
    </xf>
    <xf numFmtId="0" fontId="19" fillId="11" borderId="16" xfId="0" applyFont="1" applyFill="1" applyBorder="1" applyAlignment="1">
      <alignment horizontal="left" vertical="center" wrapText="1" indent="1"/>
    </xf>
    <xf numFmtId="0" fontId="19" fillId="11" borderId="19" xfId="0" applyFont="1" applyFill="1" applyBorder="1" applyAlignment="1">
      <alignment horizontal="left" vertical="center" wrapText="1" indent="1"/>
    </xf>
    <xf numFmtId="0" fontId="37" fillId="2" borderId="0" xfId="0" applyFont="1" applyFill="1" applyAlignment="1">
      <alignment horizontal="center"/>
    </xf>
    <xf numFmtId="0" fontId="14" fillId="2" borderId="16" xfId="0" applyFont="1" applyFill="1" applyBorder="1" applyAlignment="1">
      <alignment horizontal="center"/>
    </xf>
    <xf numFmtId="0" fontId="19" fillId="2" borderId="0" xfId="0" applyFont="1" applyFill="1" applyAlignment="1">
      <alignment horizontal="left" vertical="center" wrapText="1" indent="1"/>
    </xf>
    <xf numFmtId="0" fontId="0" fillId="11" borderId="20" xfId="0" applyFill="1" applyBorder="1" applyAlignment="1">
      <alignment horizontal="left" vertical="center" wrapText="1" indent="1"/>
    </xf>
    <xf numFmtId="0" fontId="0" fillId="11" borderId="17" xfId="0" applyFill="1" applyBorder="1" applyAlignment="1">
      <alignment horizontal="left" vertical="center" wrapText="1" indent="1"/>
    </xf>
    <xf numFmtId="0" fontId="0" fillId="11" borderId="22" xfId="0" applyFill="1" applyBorder="1" applyAlignment="1">
      <alignment horizontal="left" vertical="center" wrapText="1" indent="1"/>
    </xf>
    <xf numFmtId="0" fontId="0" fillId="11" borderId="21" xfId="0" applyFill="1" applyBorder="1" applyAlignment="1">
      <alignment horizontal="left" vertical="center" wrapText="1" indent="1"/>
    </xf>
    <xf numFmtId="0" fontId="0" fillId="11" borderId="0" xfId="0" applyFill="1" applyBorder="1" applyAlignment="1">
      <alignment horizontal="left" vertical="center" wrapText="1" indent="1"/>
    </xf>
    <xf numFmtId="0" fontId="0" fillId="11" borderId="23" xfId="0" applyFill="1" applyBorder="1" applyAlignment="1">
      <alignment horizontal="left" vertical="center" wrapText="1" inden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0" fontId="8" fillId="0" borderId="0" xfId="1" applyAlignment="1" applyProtection="1">
      <alignment horizontal="center"/>
    </xf>
    <xf numFmtId="0" fontId="0" fillId="0" borderId="0" xfId="0" applyAlignment="1">
      <alignment horizontal="center"/>
    </xf>
    <xf numFmtId="0" fontId="30" fillId="9" borderId="25" xfId="0" applyFont="1" applyFill="1" applyBorder="1" applyAlignment="1">
      <alignment horizontal="center"/>
    </xf>
    <xf numFmtId="0" fontId="30" fillId="9" borderId="24" xfId="0" applyFont="1" applyFill="1" applyBorder="1" applyAlignment="1">
      <alignment horizontal="center"/>
    </xf>
    <xf numFmtId="0" fontId="30" fillId="9" borderId="26" xfId="0" applyFont="1" applyFill="1" applyBorder="1" applyAlignment="1">
      <alignment horizontal="center"/>
    </xf>
    <xf numFmtId="0" fontId="0" fillId="9" borderId="43" xfId="0" applyFill="1" applyBorder="1" applyAlignment="1">
      <alignment horizontal="center"/>
    </xf>
    <xf numFmtId="0" fontId="0" fillId="9" borderId="44" xfId="0" applyFill="1" applyBorder="1" applyAlignment="1">
      <alignment horizontal="center"/>
    </xf>
    <xf numFmtId="0" fontId="0" fillId="9" borderId="45" xfId="0" applyFill="1" applyBorder="1" applyAlignment="1">
      <alignment horizontal="center"/>
    </xf>
    <xf numFmtId="0" fontId="0" fillId="3" borderId="43" xfId="0" applyFill="1" applyBorder="1" applyAlignment="1">
      <alignment horizontal="center"/>
    </xf>
    <xf numFmtId="0" fontId="0" fillId="3" borderId="44" xfId="0" applyFill="1" applyBorder="1" applyAlignment="1">
      <alignment horizontal="center"/>
    </xf>
    <xf numFmtId="0" fontId="0" fillId="3" borderId="45" xfId="0" applyFill="1" applyBorder="1" applyAlignment="1">
      <alignment horizontal="center"/>
    </xf>
    <xf numFmtId="0" fontId="30" fillId="3" borderId="25" xfId="0" applyFont="1" applyFill="1" applyBorder="1" applyAlignment="1">
      <alignment horizontal="center"/>
    </xf>
    <xf numFmtId="0" fontId="30" fillId="3" borderId="24" xfId="0" applyFont="1" applyFill="1" applyBorder="1" applyAlignment="1">
      <alignment horizontal="center"/>
    </xf>
    <xf numFmtId="0" fontId="30" fillId="0" borderId="0" xfId="0" applyFont="1" applyAlignment="1">
      <alignment horizontal="center"/>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xr:uid="{00000000-0005-0000-0000-000029000000}"/>
    <cellStyle name="Hyperlink 11" xfId="26" xr:uid="{00000000-0005-0000-0000-00002A000000}"/>
    <cellStyle name="Hyperlink 12" xfId="28" xr:uid="{00000000-0005-0000-0000-00002B000000}"/>
    <cellStyle name="Hyperlink 13" xfId="30" xr:uid="{00000000-0005-0000-0000-00002C000000}"/>
    <cellStyle name="Hyperlink 14" xfId="32" xr:uid="{00000000-0005-0000-0000-00002D000000}"/>
    <cellStyle name="Hyperlink 15" xfId="34" xr:uid="{00000000-0005-0000-0000-00002E000000}"/>
    <cellStyle name="Hyperlink 16" xfId="36" xr:uid="{00000000-0005-0000-0000-00002F000000}"/>
    <cellStyle name="Hyperlink 17" xfId="38" xr:uid="{00000000-0005-0000-0000-000030000000}"/>
    <cellStyle name="Hyperlink 18" xfId="40" xr:uid="{00000000-0005-0000-0000-000031000000}"/>
    <cellStyle name="Hyperlink 19" xfId="42" xr:uid="{00000000-0005-0000-0000-000032000000}"/>
    <cellStyle name="Hyperlink 2" xfId="5" xr:uid="{00000000-0005-0000-0000-000033000000}"/>
    <cellStyle name="Hyperlink 20" xfId="44" xr:uid="{00000000-0005-0000-0000-000034000000}"/>
    <cellStyle name="Hyperlink 21" xfId="46" xr:uid="{00000000-0005-0000-0000-000035000000}"/>
    <cellStyle name="Hyperlink 22" xfId="48" xr:uid="{00000000-0005-0000-0000-000036000000}"/>
    <cellStyle name="Hyperlink 23" xfId="50" xr:uid="{00000000-0005-0000-0000-000037000000}"/>
    <cellStyle name="Hyperlink 24" xfId="52" xr:uid="{00000000-0005-0000-0000-000038000000}"/>
    <cellStyle name="Hyperlink 25" xfId="54" xr:uid="{00000000-0005-0000-0000-000039000000}"/>
    <cellStyle name="Hyperlink 26" xfId="56" xr:uid="{00000000-0005-0000-0000-00003A000000}"/>
    <cellStyle name="Hyperlink 27" xfId="58" xr:uid="{00000000-0005-0000-0000-00003B000000}"/>
    <cellStyle name="Hyperlink 28" xfId="60" xr:uid="{00000000-0005-0000-0000-00003C000000}"/>
    <cellStyle name="Hyperlink 29" xfId="62" xr:uid="{00000000-0005-0000-0000-00003D000000}"/>
    <cellStyle name="Hyperlink 3" xfId="9" xr:uid="{00000000-0005-0000-0000-00003E000000}"/>
    <cellStyle name="Hyperlink 30" xfId="64" xr:uid="{00000000-0005-0000-0000-00003F000000}"/>
    <cellStyle name="Hyperlink 31" xfId="66" xr:uid="{00000000-0005-0000-0000-000040000000}"/>
    <cellStyle name="Hyperlink 32" xfId="68" xr:uid="{00000000-0005-0000-0000-000041000000}"/>
    <cellStyle name="Hyperlink 33" xfId="70" xr:uid="{00000000-0005-0000-0000-000042000000}"/>
    <cellStyle name="Hyperlink 34" xfId="72" xr:uid="{00000000-0005-0000-0000-000043000000}"/>
    <cellStyle name="Hyperlink 35" xfId="74" xr:uid="{00000000-0005-0000-0000-000044000000}"/>
    <cellStyle name="Hyperlink 36" xfId="76" xr:uid="{00000000-0005-0000-0000-000045000000}"/>
    <cellStyle name="Hyperlink 37" xfId="78" xr:uid="{00000000-0005-0000-0000-000046000000}"/>
    <cellStyle name="Hyperlink 38" xfId="80" xr:uid="{00000000-0005-0000-0000-000047000000}"/>
    <cellStyle name="Hyperlink 39" xfId="82" xr:uid="{00000000-0005-0000-0000-000048000000}"/>
    <cellStyle name="Hyperlink 4" xfId="12" xr:uid="{00000000-0005-0000-0000-000049000000}"/>
    <cellStyle name="Hyperlink 5" xfId="14" xr:uid="{00000000-0005-0000-0000-00004A000000}"/>
    <cellStyle name="Hyperlink 6" xfId="16" xr:uid="{00000000-0005-0000-0000-00004B000000}"/>
    <cellStyle name="Hyperlink 7" xfId="18" xr:uid="{00000000-0005-0000-0000-00004C000000}"/>
    <cellStyle name="Hyperlink 8" xfId="20" xr:uid="{00000000-0005-0000-0000-00004D000000}"/>
    <cellStyle name="Hyperlink 9" xfId="22" xr:uid="{00000000-0005-0000-0000-00004E000000}"/>
    <cellStyle name="Normal" xfId="0" builtinId="0"/>
    <cellStyle name="Normal 2" xfId="6" xr:uid="{00000000-0005-0000-0000-000050000000}"/>
    <cellStyle name="Normal 3" xfId="8" xr:uid="{00000000-0005-0000-0000-000051000000}"/>
    <cellStyle name="Normal 4" xfId="7" xr:uid="{00000000-0005-0000-0000-000052000000}"/>
    <cellStyle name="Normal 5" xfId="4" xr:uid="{00000000-0005-0000-0000-000053000000}"/>
    <cellStyle name="Normal 6" xfId="10" xr:uid="{00000000-0005-0000-0000-000054000000}"/>
    <cellStyle name="Percent" xfId="3" builtinId="5"/>
    <cellStyle name="Percent 2" xfId="2" xr:uid="{00000000-0005-0000-0000-000056000000}"/>
  </cellStyles>
  <dxfs count="32">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calculations!$H$47</c:f>
              <c:strCache>
                <c:ptCount val="1"/>
                <c:pt idx="0">
                  <c:v>Util. %</c:v>
                </c:pt>
              </c:strCache>
            </c:strRef>
          </c:tx>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calculations!$H$48:$H$59</c:f>
              <c:numCache>
                <c:formatCode>0%</c:formatCode>
                <c:ptCount val="12"/>
                <c:pt idx="0">
                  <c:v>0.8178913738019169</c:v>
                </c:pt>
                <c:pt idx="1">
                  <c:v>0.88255613126079446</c:v>
                </c:pt>
                <c:pt idx="2">
                  <c:v>0.81906300484652661</c:v>
                </c:pt>
                <c:pt idx="3">
                  <c:v>0.85950413223140498</c:v>
                </c:pt>
                <c:pt idx="4">
                  <c:v>0.94270833333333337</c:v>
                </c:pt>
                <c:pt idx="5">
                  <c:v>0.92598684210526316</c:v>
                </c:pt>
                <c:pt idx="6">
                  <c:v>0.83307573415765068</c:v>
                </c:pt>
                <c:pt idx="7">
                  <c:v>0.86530014641288433</c:v>
                </c:pt>
                <c:pt idx="8">
                  <c:v>0.80456490727532093</c:v>
                </c:pt>
                <c:pt idx="9">
                  <c:v>0.79440559440559444</c:v>
                </c:pt>
                <c:pt idx="10">
                  <c:v>0.76517150395778366</c:v>
                </c:pt>
                <c:pt idx="11">
                  <c:v>0.77105263157894732</c:v>
                </c:pt>
              </c:numCache>
            </c:numRef>
          </c:val>
          <c:smooth val="0"/>
          <c:extLst>
            <c:ext xmlns:c16="http://schemas.microsoft.com/office/drawing/2014/chart" uri="{C3380CC4-5D6E-409C-BE32-E72D297353CC}">
              <c16:uniqueId val="{00000000-FBE7-4CFA-BEED-5E06A9ED46AB}"/>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(calculations!$P$48:$P$59,calculations!$H$60)</c:f>
              <c:numCache>
                <c:formatCode>General</c:formatCode>
                <c:ptCount val="13"/>
                <c:pt idx="12" formatCode="0%">
                  <c:v>0.83585121239050397</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2103260560"/>
        <c:axId val="1799217504"/>
      </c:lineChart>
      <c:catAx>
        <c:axId val="-2103260560"/>
        <c:scaling>
          <c:orientation val="minMax"/>
        </c:scaling>
        <c:delete val="0"/>
        <c:axPos val="b"/>
        <c:numFmt formatCode="[$-409]mmm\-yy;@" sourceLinked="0"/>
        <c:majorTickMark val="out"/>
        <c:minorTickMark val="none"/>
        <c:tickLblPos val="nextTo"/>
        <c:crossAx val="1799217504"/>
        <c:crosses val="autoZero"/>
        <c:auto val="1"/>
        <c:lblAlgn val="ctr"/>
        <c:lblOffset val="100"/>
        <c:noMultiLvlLbl val="1"/>
      </c:catAx>
      <c:valAx>
        <c:axId val="1799217504"/>
        <c:scaling>
          <c:orientation val="minMax"/>
          <c:max val="1.6"/>
          <c:min val="0"/>
        </c:scaling>
        <c:delete val="0"/>
        <c:axPos val="l"/>
        <c:majorGridlines/>
        <c:numFmt formatCode="0%" sourceLinked="0"/>
        <c:majorTickMark val="out"/>
        <c:minorTickMark val="none"/>
        <c:tickLblPos val="nextTo"/>
        <c:crossAx val="-2103260560"/>
        <c:crosses val="autoZero"/>
        <c:crossBetween val="between"/>
        <c:majorUnit val="0.3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calculations!$AF$47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numCache>
            </c:numRef>
          </c:cat>
          <c:val>
            <c:numRef>
              <c:f>calculations!$AF$48:$AF$59</c:f>
              <c:numCache>
                <c:formatCode>_(* #,##0.0_);_(* \(#,##0.0\);_(* "-"??_);_(@_)</c:formatCode>
                <c:ptCount val="12"/>
                <c:pt idx="0">
                  <c:v>412</c:v>
                </c:pt>
                <c:pt idx="1">
                  <c:v>425</c:v>
                </c:pt>
                <c:pt idx="2">
                  <c:v>412</c:v>
                </c:pt>
                <c:pt idx="3">
                  <c:v>434</c:v>
                </c:pt>
                <c:pt idx="4">
                  <c:v>441</c:v>
                </c:pt>
                <c:pt idx="5">
                  <c:v>466</c:v>
                </c:pt>
                <c:pt idx="6">
                  <c:v>455</c:v>
                </c:pt>
                <c:pt idx="7">
                  <c:v>463</c:v>
                </c:pt>
                <c:pt idx="8">
                  <c:v>475</c:v>
                </c:pt>
                <c:pt idx="9">
                  <c:v>480</c:v>
                </c:pt>
                <c:pt idx="10">
                  <c:v>495</c:v>
                </c:pt>
                <c:pt idx="11">
                  <c:v>514</c:v>
                </c:pt>
              </c:numCache>
            </c:numRef>
          </c:val>
          <c:extLst>
            <c:ext xmlns:c16="http://schemas.microsoft.com/office/drawing/2014/chart" uri="{C3380CC4-5D6E-409C-BE32-E72D297353CC}">
              <c16:uniqueId val="{00000000-D512-4AA5-8EE4-B4FABF0A79C3}"/>
            </c:ext>
          </c:extLst>
        </c:ser>
        <c:ser>
          <c:idx val="0"/>
          <c:order val="1"/>
          <c:tx>
            <c:strRef>
              <c:f>calculations!$AE$47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numCache>
            </c:numRef>
          </c:cat>
          <c:val>
            <c:numRef>
              <c:f>calculations!$AE$48:$AE$59</c:f>
              <c:numCache>
                <c:formatCode>_(* #,##0.0_);_(* \(#,##0.0\);_(* "-"??_);_(@_)</c:formatCode>
                <c:ptCount val="12"/>
                <c:pt idx="0">
                  <c:v>74</c:v>
                </c:pt>
                <c:pt idx="1">
                  <c:v>57</c:v>
                </c:pt>
                <c:pt idx="2">
                  <c:v>64</c:v>
                </c:pt>
                <c:pt idx="3">
                  <c:v>57</c:v>
                </c:pt>
                <c:pt idx="4">
                  <c:v>72</c:v>
                </c:pt>
                <c:pt idx="5">
                  <c:v>65</c:v>
                </c:pt>
                <c:pt idx="6">
                  <c:v>53</c:v>
                </c:pt>
                <c:pt idx="7">
                  <c:v>96</c:v>
                </c:pt>
                <c:pt idx="8">
                  <c:v>59</c:v>
                </c:pt>
                <c:pt idx="9">
                  <c:v>65</c:v>
                </c:pt>
                <c:pt idx="10">
                  <c:v>59</c:v>
                </c:pt>
                <c:pt idx="11">
                  <c:v>44</c:v>
                </c:pt>
              </c:numCache>
            </c:numRef>
          </c:val>
          <c:extLst>
            <c:ext xmlns:c16="http://schemas.microsoft.com/office/drawing/2014/chart" uri="{C3380CC4-5D6E-409C-BE32-E72D297353CC}">
              <c16:uniqueId val="{00000001-D512-4AA5-8EE4-B4FABF0A79C3}"/>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plotArea>
    <c:legend>
      <c:legendPos val="b"/>
      <c:layout>
        <c:manualLayout>
          <c:xMode val="edge"/>
          <c:yMode val="edge"/>
          <c:x val="0.36433658387285106"/>
          <c:y val="0.86787550138598291"/>
          <c:w val="0.27132669610414506"/>
          <c:h val="0.1189665970610221"/>
        </c:manualLayout>
      </c:layout>
      <c:overlay val="0"/>
    </c:legend>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marker>
            <c:spPr>
              <a:ln w="28575"/>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calculations!$E$48:$E$59</c:f>
              <c:numCache>
                <c:formatCode>0%</c:formatCode>
                <c:ptCount val="12"/>
                <c:pt idx="0">
                  <c:v>0.88484848484848488</c:v>
                </c:pt>
                <c:pt idx="1">
                  <c:v>0.83720930232558144</c:v>
                </c:pt>
                <c:pt idx="2">
                  <c:v>0.88372093023255816</c:v>
                </c:pt>
                <c:pt idx="3">
                  <c:v>0.87861271676300579</c:v>
                </c:pt>
                <c:pt idx="4">
                  <c:v>0.84210526315789469</c:v>
                </c:pt>
                <c:pt idx="5">
                  <c:v>0.87570621468926557</c:v>
                </c:pt>
                <c:pt idx="6">
                  <c:v>0.92655367231638419</c:v>
                </c:pt>
                <c:pt idx="7">
                  <c:v>0.93442622950819676</c:v>
                </c:pt>
                <c:pt idx="8">
                  <c:v>0.9197860962566845</c:v>
                </c:pt>
                <c:pt idx="9">
                  <c:v>0.96666666666666667</c:v>
                </c:pt>
                <c:pt idx="10">
                  <c:v>1</c:v>
                </c:pt>
                <c:pt idx="11">
                  <c:v>1.0104166666666667</c:v>
                </c:pt>
              </c:numCache>
            </c:numRef>
          </c:val>
          <c:smooth val="0"/>
          <c:extLst>
            <c:ext xmlns:c16="http://schemas.microsoft.com/office/drawing/2014/chart" uri="{C3380CC4-5D6E-409C-BE32-E72D297353CC}">
              <c16:uniqueId val="{00000000-CB14-470A-B7C2-D18511E07237}"/>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(calculations!$P$48:$P$59,calculations!$E$60)</c:f>
              <c:numCache>
                <c:formatCode>General</c:formatCode>
                <c:ptCount val="13"/>
                <c:pt idx="12" formatCode="0%">
                  <c:v>0.9154600653900048</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calculations!$J$47</c:f>
              <c:strCache>
                <c:ptCount val="1"/>
                <c:pt idx="0">
                  <c:v>Current Cap.</c:v>
                </c:pt>
              </c:strCache>
            </c:strRef>
          </c:tx>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calculations!$J$48:$J$59</c:f>
              <c:numCache>
                <c:formatCode>0%</c:formatCode>
                <c:ptCount val="12"/>
                <c:pt idx="0">
                  <c:v>0.83023872679045096</c:v>
                </c:pt>
                <c:pt idx="1">
                  <c:v>0.82361308677098155</c:v>
                </c:pt>
                <c:pt idx="2">
                  <c:v>0.88051209103840677</c:v>
                </c:pt>
                <c:pt idx="3">
                  <c:v>0.8449720670391061</c:v>
                </c:pt>
                <c:pt idx="4">
                  <c:v>0.81126760563380285</c:v>
                </c:pt>
                <c:pt idx="5">
                  <c:v>0.8351648351648352</c:v>
                </c:pt>
                <c:pt idx="6">
                  <c:v>0.88873626373626369</c:v>
                </c:pt>
                <c:pt idx="7">
                  <c:v>0.89397905759162299</c:v>
                </c:pt>
                <c:pt idx="8">
                  <c:v>0.90451612903225809</c:v>
                </c:pt>
                <c:pt idx="9">
                  <c:v>0.98079561042524011</c:v>
                </c:pt>
                <c:pt idx="10">
                  <c:v>1.0026455026455026</c:v>
                </c:pt>
                <c:pt idx="11">
                  <c:v>1.0052910052910053</c:v>
                </c:pt>
              </c:numCache>
            </c:numRef>
          </c:val>
          <c:smooth val="0"/>
          <c:extLst>
            <c:ext xmlns:c16="http://schemas.microsoft.com/office/drawing/2014/chart" uri="{C3380CC4-5D6E-409C-BE32-E72D297353CC}">
              <c16:uniqueId val="{00000000-86D3-43D1-956D-EFA51BD5067C}"/>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(calculations!$P$48:$P$59,calculations!$J$60)</c:f>
              <c:numCache>
                <c:formatCode>General</c:formatCode>
                <c:ptCount val="13"/>
                <c:pt idx="12" formatCode="0%">
                  <c:v>0.89288143278168219</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1739469408"/>
        <c:axId val="1738550736"/>
      </c:lineChart>
      <c:catAx>
        <c:axId val="1739469408"/>
        <c:scaling>
          <c:orientation val="minMax"/>
        </c:scaling>
        <c:delete val="0"/>
        <c:axPos val="b"/>
        <c:numFmt formatCode="[$-409]mmm\-yy;@" sourceLinked="0"/>
        <c:majorTickMark val="out"/>
        <c:minorTickMark val="none"/>
        <c:tickLblPos val="nextTo"/>
        <c:crossAx val="1738550736"/>
        <c:crosses val="autoZero"/>
        <c:auto val="1"/>
        <c:lblAlgn val="ctr"/>
        <c:lblOffset val="100"/>
        <c:noMultiLvlLbl val="1"/>
      </c:catAx>
      <c:valAx>
        <c:axId val="1738550736"/>
        <c:scaling>
          <c:orientation val="minMax"/>
          <c:max val="1.2"/>
          <c:min val="0"/>
        </c:scaling>
        <c:delete val="0"/>
        <c:axPos val="l"/>
        <c:majorGridlines/>
        <c:numFmt formatCode="0%" sourceLinked="1"/>
        <c:majorTickMark val="out"/>
        <c:minorTickMark val="none"/>
        <c:tickLblPos val="nextTo"/>
        <c:crossAx val="1739469408"/>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calculations!$M$47</c:f>
              <c:strCache>
                <c:ptCount val="1"/>
                <c:pt idx="0">
                  <c:v>Discharge %</c:v>
                </c:pt>
              </c:strCache>
            </c:strRef>
          </c:tx>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calculations!$M$48:$M$59</c:f>
              <c:numCache>
                <c:formatCode>0%</c:formatCode>
                <c:ptCount val="12"/>
                <c:pt idx="0">
                  <c:v>0.3783783783783784</c:v>
                </c:pt>
                <c:pt idx="1">
                  <c:v>0.51063829787234039</c:v>
                </c:pt>
                <c:pt idx="2">
                  <c:v>0.44444444444444442</c:v>
                </c:pt>
                <c:pt idx="3">
                  <c:v>0.3783783783783784</c:v>
                </c:pt>
                <c:pt idx="4">
                  <c:v>0.57777777777777772</c:v>
                </c:pt>
                <c:pt idx="5">
                  <c:v>0.60606060606060608</c:v>
                </c:pt>
                <c:pt idx="6">
                  <c:v>0.53191489361702127</c:v>
                </c:pt>
                <c:pt idx="7">
                  <c:v>0.45652173913043476</c:v>
                </c:pt>
                <c:pt idx="8">
                  <c:v>0.42424242424242425</c:v>
                </c:pt>
                <c:pt idx="9">
                  <c:v>0.54838709677419351</c:v>
                </c:pt>
                <c:pt idx="10">
                  <c:v>0.65306122448979587</c:v>
                </c:pt>
                <c:pt idx="11">
                  <c:v>0.57692307692307687</c:v>
                </c:pt>
              </c:numCache>
            </c:numRef>
          </c:val>
          <c:smooth val="0"/>
          <c:extLst>
            <c:ext xmlns:c16="http://schemas.microsoft.com/office/drawing/2014/chart" uri="{C3380CC4-5D6E-409C-BE32-E72D297353CC}">
              <c16:uniqueId val="{00000000-A7A6-464B-A88F-345299CE70B2}"/>
            </c:ext>
          </c:extLst>
        </c:ser>
        <c:ser>
          <c:idx val="1"/>
          <c:order val="1"/>
          <c:tx>
            <c:strRef>
              <c:f>calculations!$A$60</c:f>
              <c:strCache>
                <c:ptCount val="1"/>
                <c:pt idx="0">
                  <c:v>12 Month Ave.</c:v>
                </c:pt>
              </c:strCache>
            </c:strRef>
          </c:tx>
          <c:spPr>
            <a:ln>
              <a:solidFill>
                <a:schemeClr val="accent4"/>
              </a:solidFill>
            </a:ln>
          </c:spPr>
          <c:marker>
            <c:spPr>
              <a:solidFill>
                <a:schemeClr val="accent4"/>
              </a:solidFill>
              <a:ln>
                <a:solidFill>
                  <a:schemeClr val="accent4"/>
                </a:solidFill>
              </a:ln>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(calculations!$P$48:$P$59,calculations!$M$60)</c:f>
              <c:numCache>
                <c:formatCode>General</c:formatCode>
                <c:ptCount val="13"/>
                <c:pt idx="12" formatCode="0%">
                  <c:v>0.504</c:v>
                </c:pt>
              </c:numCache>
            </c:numRef>
          </c:val>
          <c:smooth val="0"/>
          <c:extLst>
            <c:ext xmlns:c16="http://schemas.microsoft.com/office/drawing/2014/chart" uri="{C3380CC4-5D6E-409C-BE32-E72D297353CC}">
              <c16:uniqueId val="{00000000-BEFC-451A-BF5E-33A1C5CE8EB1}"/>
            </c:ext>
          </c:extLst>
        </c:ser>
        <c:dLbls>
          <c:showLegendKey val="0"/>
          <c:showVal val="0"/>
          <c:showCatName val="0"/>
          <c:showSerName val="0"/>
          <c:showPercent val="0"/>
          <c:showBubbleSize val="0"/>
        </c:dLbls>
        <c:marker val="1"/>
        <c:smooth val="0"/>
        <c:axId val="2143464864"/>
        <c:axId val="2143555920"/>
      </c:lineChart>
      <c:catAx>
        <c:axId val="2143464864"/>
        <c:scaling>
          <c:orientation val="minMax"/>
        </c:scaling>
        <c:delete val="0"/>
        <c:axPos val="b"/>
        <c:numFmt formatCode="[$-409]mmm\-yy;@" sourceLinked="0"/>
        <c:majorTickMark val="out"/>
        <c:minorTickMark val="none"/>
        <c:tickLblPos val="nextTo"/>
        <c:crossAx val="2143555920"/>
        <c:crosses val="autoZero"/>
        <c:auto val="1"/>
        <c:lblAlgn val="ctr"/>
        <c:lblOffset val="100"/>
        <c:noMultiLvlLbl val="1"/>
      </c:catAx>
      <c:valAx>
        <c:axId val="2143555920"/>
        <c:scaling>
          <c:orientation val="minMax"/>
          <c:max val="1"/>
        </c:scaling>
        <c:delete val="0"/>
        <c:axPos val="l"/>
        <c:majorGridlines/>
        <c:numFmt formatCode="0%" sourceLinked="1"/>
        <c:majorTickMark val="out"/>
        <c:minorTickMark val="none"/>
        <c:tickLblPos val="nextTo"/>
        <c:crossAx val="2143464864"/>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calculations!$O$47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numCache>
            </c:numRef>
          </c:cat>
          <c:val>
            <c:numRef>
              <c:f>calculations!$O$48:$O$59</c:f>
              <c:numCache>
                <c:formatCode>_(* #,##0.0_);_(* \(#,##0.0\);_(* "-"??_);_(@_)</c:formatCode>
                <c:ptCount val="12"/>
                <c:pt idx="0">
                  <c:v>432</c:v>
                </c:pt>
                <c:pt idx="1">
                  <c:v>452</c:v>
                </c:pt>
                <c:pt idx="2">
                  <c:v>440</c:v>
                </c:pt>
                <c:pt idx="3">
                  <c:v>459</c:v>
                </c:pt>
                <c:pt idx="4">
                  <c:v>467</c:v>
                </c:pt>
                <c:pt idx="5">
                  <c:v>494</c:v>
                </c:pt>
                <c:pt idx="6">
                  <c:v>483</c:v>
                </c:pt>
                <c:pt idx="7">
                  <c:v>491</c:v>
                </c:pt>
                <c:pt idx="8">
                  <c:v>503</c:v>
                </c:pt>
                <c:pt idx="9">
                  <c:v>502</c:v>
                </c:pt>
                <c:pt idx="10">
                  <c:v>518</c:v>
                </c:pt>
                <c:pt idx="11">
                  <c:v>537</c:v>
                </c:pt>
              </c:numCache>
            </c:numRef>
          </c:val>
          <c:extLst>
            <c:ext xmlns:c16="http://schemas.microsoft.com/office/drawing/2014/chart" uri="{C3380CC4-5D6E-409C-BE32-E72D297353CC}">
              <c16:uniqueId val="{00000000-7CDE-4EA0-AD89-C0161DC4CF9A}"/>
            </c:ext>
          </c:extLst>
        </c:ser>
        <c:ser>
          <c:idx val="0"/>
          <c:order val="1"/>
          <c:tx>
            <c:strRef>
              <c:f>calculations!$N$47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numCache>
            </c:numRef>
          </c:cat>
          <c:val>
            <c:numRef>
              <c:f>calculations!$N$48:$N$59</c:f>
              <c:numCache>
                <c:formatCode>_(* #,##0.0_);_(* \(#,##0.0\);_(* "-"??_);_(@_)</c:formatCode>
                <c:ptCount val="12"/>
                <c:pt idx="0">
                  <c:v>80</c:v>
                </c:pt>
                <c:pt idx="1">
                  <c:v>59</c:v>
                </c:pt>
                <c:pt idx="2">
                  <c:v>67</c:v>
                </c:pt>
                <c:pt idx="3">
                  <c:v>61</c:v>
                </c:pt>
                <c:pt idx="4">
                  <c:v>76</c:v>
                </c:pt>
                <c:pt idx="5">
                  <c:v>69</c:v>
                </c:pt>
                <c:pt idx="6">
                  <c:v>56</c:v>
                </c:pt>
                <c:pt idx="7">
                  <c:v>100</c:v>
                </c:pt>
                <c:pt idx="8">
                  <c:v>61</c:v>
                </c:pt>
                <c:pt idx="9">
                  <c:v>66</c:v>
                </c:pt>
                <c:pt idx="10">
                  <c:v>62</c:v>
                </c:pt>
                <c:pt idx="11">
                  <c:v>49</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spPr>
        <a:solidFill>
          <a:schemeClr val="tx2">
            <a:lumMod val="20000"/>
            <a:lumOff val="80000"/>
          </a:schemeClr>
        </a:solidFill>
      </c:spPr>
    </c:plotArea>
    <c:legend>
      <c:legendPos val="b"/>
      <c:layout>
        <c:manualLayout>
          <c:xMode val="edge"/>
          <c:yMode val="edge"/>
          <c:x val="0.38177673551629882"/>
          <c:y val="0.86787556983008707"/>
          <c:w val="0.27098497789122628"/>
          <c:h val="0.11896653543307087"/>
        </c:manualLayout>
      </c:layout>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spPr>
            <a:ln w="28575">
              <a:solidFill>
                <a:schemeClr val="tx1"/>
              </a:solidFill>
            </a:ln>
          </c:spPr>
          <c:marker>
            <c:spPr>
              <a:solidFill>
                <a:schemeClr val="tx1"/>
              </a:solidFill>
              <a:ln w="28575">
                <a:solidFill>
                  <a:schemeClr val="tx1"/>
                </a:solidFill>
              </a:ln>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calculations!$V$48:$V$59</c:f>
              <c:numCache>
                <c:formatCode>0%</c:formatCode>
                <c:ptCount val="12"/>
                <c:pt idx="0">
                  <c:v>0.88666666666666671</c:v>
                </c:pt>
                <c:pt idx="1">
                  <c:v>0.83225806451612905</c:v>
                </c:pt>
                <c:pt idx="2">
                  <c:v>0.88387096774193552</c:v>
                </c:pt>
                <c:pt idx="3">
                  <c:v>0.87179487179487181</c:v>
                </c:pt>
                <c:pt idx="4">
                  <c:v>0.83766233766233766</c:v>
                </c:pt>
                <c:pt idx="5">
                  <c:v>0.88124999999999998</c:v>
                </c:pt>
                <c:pt idx="6">
                  <c:v>0.94374999999999998</c:v>
                </c:pt>
                <c:pt idx="7">
                  <c:v>0.95180722891566261</c:v>
                </c:pt>
                <c:pt idx="8">
                  <c:v>0.94705882352941173</c:v>
                </c:pt>
                <c:pt idx="9">
                  <c:v>1</c:v>
                </c:pt>
                <c:pt idx="10">
                  <c:v>1.0342857142857143</c:v>
                </c:pt>
                <c:pt idx="11">
                  <c:v>1.0457142857142858</c:v>
                </c:pt>
              </c:numCache>
            </c:numRef>
          </c:val>
          <c:smooth val="0"/>
          <c:extLst>
            <c:ext xmlns:c16="http://schemas.microsoft.com/office/drawing/2014/chart" uri="{C3380CC4-5D6E-409C-BE32-E72D297353CC}">
              <c16:uniqueId val="{00000000-5AF7-4F63-A0D6-4C939BA037A4}"/>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(calculations!$P$48:$P$59,calculations!$V$60)</c:f>
              <c:numCache>
                <c:formatCode>General</c:formatCode>
                <c:ptCount val="13"/>
                <c:pt idx="12" formatCode="0%">
                  <c:v>0.92934502320783896</c:v>
                </c:pt>
              </c:numCache>
            </c:numRef>
          </c:val>
          <c:smooth val="0"/>
          <c:extLst>
            <c:ext xmlns:c16="http://schemas.microsoft.com/office/drawing/2014/chart" uri="{C3380CC4-5D6E-409C-BE32-E72D297353CC}">
              <c16:uniqueId val="{00000001-5AF7-4F63-A0D6-4C939BA037A4}"/>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calculations!$AA$47</c:f>
              <c:strCache>
                <c:ptCount val="1"/>
                <c:pt idx="0">
                  <c:v>Current Cap.</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calculations!$AA$48:$AA$59</c:f>
              <c:numCache>
                <c:formatCode>0%</c:formatCode>
                <c:ptCount val="12"/>
                <c:pt idx="0">
                  <c:v>0.82933709449929482</c:v>
                </c:pt>
                <c:pt idx="1">
                  <c:v>0.8229007633587786</c:v>
                </c:pt>
                <c:pt idx="2">
                  <c:v>0.88396946564885492</c:v>
                </c:pt>
                <c:pt idx="3">
                  <c:v>0.8413173652694611</c:v>
                </c:pt>
                <c:pt idx="4">
                  <c:v>0.80966767371601212</c:v>
                </c:pt>
                <c:pt idx="5">
                  <c:v>0.83970588235294119</c:v>
                </c:pt>
                <c:pt idx="6">
                  <c:v>0.90147058823529413</c:v>
                </c:pt>
                <c:pt idx="7">
                  <c:v>0.90642458100558654</c:v>
                </c:pt>
                <c:pt idx="8">
                  <c:v>0.92572214580467671</c:v>
                </c:pt>
                <c:pt idx="9">
                  <c:v>1.0088105726872247</c:v>
                </c:pt>
                <c:pt idx="10">
                  <c:v>1.0310734463276836</c:v>
                </c:pt>
                <c:pt idx="11">
                  <c:v>1.0338983050847457</c:v>
                </c:pt>
              </c:numCache>
            </c:numRef>
          </c:val>
          <c:smooth val="0"/>
          <c:extLst>
            <c:ext xmlns:c16="http://schemas.microsoft.com/office/drawing/2014/chart" uri="{C3380CC4-5D6E-409C-BE32-E72D297353CC}">
              <c16:uniqueId val="{00000000-0777-4EC2-B37C-A3947BA5D85A}"/>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(calculations!$P$48:$P$59,calculations!$AA$60)</c:f>
              <c:numCache>
                <c:formatCode>General</c:formatCode>
                <c:ptCount val="13"/>
                <c:pt idx="12" formatCode="0%">
                  <c:v>0.90423081585646758</c:v>
                </c:pt>
              </c:numCache>
            </c:numRef>
          </c:val>
          <c:smooth val="0"/>
          <c:extLst>
            <c:ext xmlns:c16="http://schemas.microsoft.com/office/drawing/2014/chart" uri="{C3380CC4-5D6E-409C-BE32-E72D297353CC}">
              <c16:uniqueId val="{00000001-0777-4EC2-B37C-A3947BA5D85A}"/>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calculations!$Y$47</c:f>
              <c:strCache>
                <c:ptCount val="1"/>
                <c:pt idx="0">
                  <c:v>Util. %</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calculations!$Y$48:$Y$59</c:f>
              <c:numCache>
                <c:formatCode>0%</c:formatCode>
                <c:ptCount val="12"/>
                <c:pt idx="0">
                  <c:v>0.82653061224489799</c:v>
                </c:pt>
                <c:pt idx="1">
                  <c:v>0.89424860853432286</c:v>
                </c:pt>
                <c:pt idx="2">
                  <c:v>0.82210708117443865</c:v>
                </c:pt>
                <c:pt idx="3">
                  <c:v>0.87366548042704628</c:v>
                </c:pt>
                <c:pt idx="4">
                  <c:v>0.95708955223880599</c:v>
                </c:pt>
                <c:pt idx="5">
                  <c:v>0.92994746059544664</c:v>
                </c:pt>
                <c:pt idx="6">
                  <c:v>0.82871125611745511</c:v>
                </c:pt>
                <c:pt idx="7">
                  <c:v>0.86132511556240365</c:v>
                </c:pt>
                <c:pt idx="8">
                  <c:v>0.79346210995542343</c:v>
                </c:pt>
                <c:pt idx="9">
                  <c:v>0.79330422125181954</c:v>
                </c:pt>
                <c:pt idx="10">
                  <c:v>0.75890410958904109</c:v>
                </c:pt>
                <c:pt idx="11">
                  <c:v>0.76229508196721307</c:v>
                </c:pt>
              </c:numCache>
            </c:numRef>
          </c:val>
          <c:smooth val="0"/>
          <c:extLst>
            <c:ext xmlns:c16="http://schemas.microsoft.com/office/drawing/2014/chart" uri="{C3380CC4-5D6E-409C-BE32-E72D297353CC}">
              <c16:uniqueId val="{00000000-BA09-4725-BEFE-4123F5374E4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(calculations!$P$48:$P$59,calculations!$Y$60)</c:f>
              <c:numCache>
                <c:formatCode>General</c:formatCode>
                <c:ptCount val="13"/>
                <c:pt idx="12" formatCode="0%">
                  <c:v>0.83617106850784284</c:v>
                </c:pt>
              </c:numCache>
            </c:numRef>
          </c:val>
          <c:smooth val="0"/>
          <c:extLst>
            <c:ext xmlns:c16="http://schemas.microsoft.com/office/drawing/2014/chart" uri="{C3380CC4-5D6E-409C-BE32-E72D297353CC}">
              <c16:uniqueId val="{00000001-BA09-4725-BEFE-4123F5374E4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calculations!$AD$47</c:f>
              <c:strCache>
                <c:ptCount val="1"/>
                <c:pt idx="0">
                  <c:v>Discharge %</c:v>
                </c:pt>
              </c:strCache>
            </c:strRef>
          </c:tx>
          <c:spPr>
            <a:ln>
              <a:solidFill>
                <a:schemeClr val="tx1"/>
              </a:solidFill>
            </a:ln>
          </c:spPr>
          <c:marker>
            <c:spPr>
              <a:solidFill>
                <a:schemeClr val="tx1"/>
              </a:solidFill>
              <a:ln w="28575">
                <a:solidFill>
                  <a:schemeClr val="tx1"/>
                </a:solidFill>
              </a:ln>
            </c:spPr>
          </c:marker>
          <c:cat>
            <c:strRef>
              <c:f>calculations!$S$48:$S$60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calculations!$AD$48:$AD$59</c:f>
              <c:numCache>
                <c:formatCode>0%</c:formatCode>
                <c:ptCount val="12"/>
                <c:pt idx="0">
                  <c:v>0.3783783783783784</c:v>
                </c:pt>
                <c:pt idx="1">
                  <c:v>0.5</c:v>
                </c:pt>
                <c:pt idx="2">
                  <c:v>0.44444444444444442</c:v>
                </c:pt>
                <c:pt idx="3">
                  <c:v>0.41935483870967744</c:v>
                </c:pt>
                <c:pt idx="4">
                  <c:v>0.63414634146341464</c:v>
                </c:pt>
                <c:pt idx="5">
                  <c:v>0.58064516129032262</c:v>
                </c:pt>
                <c:pt idx="6">
                  <c:v>0.56818181818181823</c:v>
                </c:pt>
                <c:pt idx="7">
                  <c:v>0.46511627906976744</c:v>
                </c:pt>
                <c:pt idx="8">
                  <c:v>0.40322580645161288</c:v>
                </c:pt>
                <c:pt idx="9">
                  <c:v>0.57692307692307687</c:v>
                </c:pt>
                <c:pt idx="10">
                  <c:v>0.65306122448979587</c:v>
                </c:pt>
                <c:pt idx="11">
                  <c:v>0.60869565217391308</c:v>
                </c:pt>
              </c:numCache>
            </c:numRef>
          </c:val>
          <c:smooth val="0"/>
          <c:extLst>
            <c:ext xmlns:c16="http://schemas.microsoft.com/office/drawing/2014/chart" uri="{C3380CC4-5D6E-409C-BE32-E72D297353CC}">
              <c16:uniqueId val="{00000000-3D86-40DE-871F-A609ED0A7A6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calculations!$S$48:$S$60</c:f>
              <c:strCache>
                <c:ptCount val="13"/>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pt idx="12">
                  <c:v>Ave.</c:v>
                </c:pt>
              </c:strCache>
            </c:strRef>
          </c:cat>
          <c:val>
            <c:numRef>
              <c:f>(calculations!$P$48:$P$59,calculations!$AD$60)</c:f>
              <c:numCache>
                <c:formatCode>General</c:formatCode>
                <c:ptCount val="13"/>
                <c:pt idx="12" formatCode="0%">
                  <c:v>0.51385927505330486</c:v>
                </c:pt>
              </c:numCache>
            </c:numRef>
          </c:val>
          <c:smooth val="0"/>
          <c:extLst>
            <c:ext xmlns:c16="http://schemas.microsoft.com/office/drawing/2014/chart" uri="{C3380CC4-5D6E-409C-BE32-E72D297353CC}">
              <c16:uniqueId val="{00000001-3D86-40DE-871F-A609ED0A7A6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25134</xdr:colOff>
      <xdr:row>34</xdr:row>
      <xdr:rowOff>7408</xdr:rowOff>
    </xdr:from>
    <xdr:to>
      <xdr:col>13</xdr:col>
      <xdr:colOff>624416</xdr:colOff>
      <xdr:row>39</xdr:row>
      <xdr:rowOff>226482</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14551</xdr:colOff>
      <xdr:row>14</xdr:row>
      <xdr:rowOff>21167</xdr:rowOff>
    </xdr:from>
    <xdr:to>
      <xdr:col>13</xdr:col>
      <xdr:colOff>624417</xdr:colOff>
      <xdr:row>19</xdr:row>
      <xdr:rowOff>222250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26458</xdr:colOff>
      <xdr:row>24</xdr:row>
      <xdr:rowOff>22490</xdr:rowOff>
    </xdr:from>
    <xdr:to>
      <xdr:col>13</xdr:col>
      <xdr:colOff>624417</xdr:colOff>
      <xdr:row>29</xdr:row>
      <xdr:rowOff>222250</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xdr:colOff>
      <xdr:row>44</xdr:row>
      <xdr:rowOff>23812</xdr:rowOff>
    </xdr:from>
    <xdr:to>
      <xdr:col>13</xdr:col>
      <xdr:colOff>624417</xdr:colOff>
      <xdr:row>49</xdr:row>
      <xdr:rowOff>222250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595313</xdr:colOff>
      <xdr:row>37</xdr:row>
      <xdr:rowOff>226218</xdr:rowOff>
    </xdr:from>
    <xdr:to>
      <xdr:col>9</xdr:col>
      <xdr:colOff>833438</xdr:colOff>
      <xdr:row>39</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0</xdr:col>
      <xdr:colOff>11906</xdr:colOff>
      <xdr:row>54</xdr:row>
      <xdr:rowOff>21167</xdr:rowOff>
    </xdr:from>
    <xdr:to>
      <xdr:col>13</xdr:col>
      <xdr:colOff>624417</xdr:colOff>
      <xdr:row>62</xdr:row>
      <xdr:rowOff>4234</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267773</xdr:colOff>
      <xdr:row>1</xdr:row>
      <xdr:rowOff>235403</xdr:rowOff>
    </xdr:from>
    <xdr:to>
      <xdr:col>21</xdr:col>
      <xdr:colOff>276411</xdr:colOff>
      <xdr:row>5</xdr:row>
      <xdr:rowOff>122021</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66949" y="302638"/>
          <a:ext cx="2137756" cy="70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642937</xdr:colOff>
      <xdr:row>35</xdr:row>
      <xdr:rowOff>1</xdr:rowOff>
    </xdr:from>
    <xdr:to>
      <xdr:col>4</xdr:col>
      <xdr:colOff>881062</xdr:colOff>
      <xdr:row>35</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595313</xdr:colOff>
      <xdr:row>37</xdr:row>
      <xdr:rowOff>226218</xdr:rowOff>
    </xdr:from>
    <xdr:to>
      <xdr:col>4</xdr:col>
      <xdr:colOff>833438</xdr:colOff>
      <xdr:row>39</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xdr:from>
          <xdr:col>1</xdr:col>
          <xdr:colOff>381000</xdr:colOff>
          <xdr:row>1</xdr:row>
          <xdr:rowOff>228600</xdr:rowOff>
        </xdr:from>
        <xdr:to>
          <xdr:col>5</xdr:col>
          <xdr:colOff>371475</xdr:colOff>
          <xdr:row>5</xdr:row>
          <xdr:rowOff>104775</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24</xdr:col>
      <xdr:colOff>642937</xdr:colOff>
      <xdr:row>1</xdr:row>
      <xdr:rowOff>1</xdr:rowOff>
    </xdr:from>
    <xdr:to>
      <xdr:col>24</xdr:col>
      <xdr:colOff>881062</xdr:colOff>
      <xdr:row>1</xdr:row>
      <xdr:rowOff>297657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501062" y="1893095"/>
          <a:ext cx="76200"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18</xdr:col>
      <xdr:colOff>21167</xdr:colOff>
      <xdr:row>14</xdr:row>
      <xdr:rowOff>10583</xdr:rowOff>
    </xdr:from>
    <xdr:to>
      <xdr:col>31</xdr:col>
      <xdr:colOff>634999</xdr:colOff>
      <xdr:row>19</xdr:row>
      <xdr:rowOff>222250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21166</xdr:colOff>
      <xdr:row>24</xdr:row>
      <xdr:rowOff>10583</xdr:rowOff>
    </xdr:from>
    <xdr:to>
      <xdr:col>31</xdr:col>
      <xdr:colOff>624416</xdr:colOff>
      <xdr:row>29</xdr:row>
      <xdr:rowOff>222250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21167</xdr:colOff>
      <xdr:row>34</xdr:row>
      <xdr:rowOff>10583</xdr:rowOff>
    </xdr:from>
    <xdr:to>
      <xdr:col>31</xdr:col>
      <xdr:colOff>634999</xdr:colOff>
      <xdr:row>39</xdr:row>
      <xdr:rowOff>222250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10584</xdr:colOff>
      <xdr:row>44</xdr:row>
      <xdr:rowOff>10583</xdr:rowOff>
    </xdr:from>
    <xdr:to>
      <xdr:col>31</xdr:col>
      <xdr:colOff>624417</xdr:colOff>
      <xdr:row>49</xdr:row>
      <xdr:rowOff>222250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21168</xdr:colOff>
      <xdr:row>54</xdr:row>
      <xdr:rowOff>10583</xdr:rowOff>
    </xdr:from>
    <xdr:to>
      <xdr:col>31</xdr:col>
      <xdr:colOff>624417</xdr:colOff>
      <xdr:row>61</xdr:row>
      <xdr:rowOff>237066</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1:AF506"/>
  <sheetViews>
    <sheetView tabSelected="1" zoomScale="90" zoomScaleNormal="90" zoomScalePageLayoutView="90" workbookViewId="0">
      <pane ySplit="13" topLeftCell="A14" activePane="bottomLeft" state="frozen"/>
      <selection pane="bottomLeft" activeCell="G11" sqref="G11:M11"/>
    </sheetView>
  </sheetViews>
  <sheetFormatPr defaultColWidth="9.140625" defaultRowHeight="117.75" customHeight="1" x14ac:dyDescent="0.25"/>
  <cols>
    <col min="1" max="13" width="7.7109375" style="20" customWidth="1"/>
    <col min="14" max="14" width="9.7109375" style="20" customWidth="1"/>
    <col min="15" max="18" width="8.7109375" style="20" customWidth="1"/>
    <col min="19" max="31" width="7.7109375" style="20" customWidth="1"/>
    <col min="32" max="32" width="9.7109375" style="20" customWidth="1"/>
    <col min="33" max="36" width="7.7109375" style="20" customWidth="1"/>
    <col min="37" max="16383" width="9.140625" style="20"/>
    <col min="16384" max="16384" width="2.28515625" style="20" customWidth="1"/>
  </cols>
  <sheetData>
    <row r="1" spans="1:32" ht="9" customHeight="1" thickTop="1" thickBot="1" x14ac:dyDescent="0.3">
      <c r="A1" s="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8"/>
    </row>
    <row r="2" spans="1:32" ht="30" customHeight="1" thickTop="1" thickBot="1" x14ac:dyDescent="0.3">
      <c r="A2" s="83"/>
      <c r="B2" s="206" t="s">
        <v>1031</v>
      </c>
      <c r="C2" s="207"/>
      <c r="D2" s="207"/>
      <c r="E2" s="207"/>
      <c r="F2" s="207"/>
      <c r="G2" s="207"/>
      <c r="H2" s="207"/>
      <c r="I2" s="207"/>
      <c r="J2" s="207"/>
      <c r="K2" s="207"/>
      <c r="L2" s="207"/>
      <c r="M2" s="207"/>
      <c r="N2" s="207"/>
      <c r="O2" s="207"/>
      <c r="P2" s="207"/>
      <c r="Q2" s="207"/>
      <c r="R2" s="207"/>
      <c r="S2" s="207"/>
      <c r="T2" s="207"/>
      <c r="U2" s="207"/>
      <c r="V2" s="208"/>
      <c r="W2" s="189"/>
      <c r="X2" s="203" t="s">
        <v>381</v>
      </c>
      <c r="Y2" s="204"/>
      <c r="Z2" s="204"/>
      <c r="AA2" s="204"/>
      <c r="AB2" s="204"/>
      <c r="AC2" s="204"/>
      <c r="AD2" s="204"/>
      <c r="AE2" s="205"/>
      <c r="AF2" s="190"/>
    </row>
    <row r="3" spans="1:32" ht="5.25" customHeight="1" thickTop="1" x14ac:dyDescent="0.25">
      <c r="A3" s="83"/>
      <c r="B3" s="112"/>
      <c r="C3" s="88"/>
      <c r="D3" s="88"/>
      <c r="E3" s="88"/>
      <c r="F3" s="88"/>
      <c r="G3" s="88"/>
      <c r="H3" s="88"/>
      <c r="I3" s="88"/>
      <c r="J3" s="88"/>
      <c r="K3" s="88"/>
      <c r="L3" s="88"/>
      <c r="M3" s="88"/>
      <c r="N3" s="88"/>
      <c r="O3" s="88"/>
      <c r="P3" s="88"/>
      <c r="Q3" s="88"/>
      <c r="R3" s="88"/>
      <c r="S3" s="88"/>
      <c r="T3" s="88"/>
      <c r="U3" s="88"/>
      <c r="V3" s="49"/>
      <c r="W3" s="91"/>
      <c r="X3" s="238" t="s">
        <v>1082</v>
      </c>
      <c r="Y3" s="239"/>
      <c r="Z3" s="244" t="s">
        <v>1083</v>
      </c>
      <c r="AA3" s="245"/>
      <c r="AB3" s="250" t="s">
        <v>1087</v>
      </c>
      <c r="AC3" s="251"/>
      <c r="AD3" s="256" t="s">
        <v>1089</v>
      </c>
      <c r="AE3" s="257"/>
      <c r="AF3" s="191"/>
    </row>
    <row r="4" spans="1:32" ht="22.5" customHeight="1" x14ac:dyDescent="0.25">
      <c r="A4" s="192"/>
      <c r="B4" s="209" t="s">
        <v>1263</v>
      </c>
      <c r="C4" s="210"/>
      <c r="D4" s="210"/>
      <c r="E4" s="210"/>
      <c r="F4" s="210"/>
      <c r="G4" s="210"/>
      <c r="H4" s="210"/>
      <c r="I4" s="210"/>
      <c r="J4" s="210"/>
      <c r="K4" s="210"/>
      <c r="L4" s="210"/>
      <c r="M4" s="210"/>
      <c r="N4" s="210"/>
      <c r="O4" s="210"/>
      <c r="P4" s="210"/>
      <c r="Q4" s="210"/>
      <c r="R4" s="210"/>
      <c r="S4" s="210"/>
      <c r="T4" s="210"/>
      <c r="U4" s="210"/>
      <c r="V4" s="211"/>
      <c r="W4" s="193"/>
      <c r="X4" s="234"/>
      <c r="Y4" s="235"/>
      <c r="Z4" s="240"/>
      <c r="AA4" s="241"/>
      <c r="AB4" s="246"/>
      <c r="AC4" s="247"/>
      <c r="AD4" s="252"/>
      <c r="AE4" s="253"/>
      <c r="AF4" s="194"/>
    </row>
    <row r="5" spans="1:32" ht="6" customHeight="1" x14ac:dyDescent="0.25">
      <c r="A5" s="83"/>
      <c r="B5" s="183"/>
      <c r="C5" s="111"/>
      <c r="D5" s="111"/>
      <c r="E5" s="111"/>
      <c r="F5" s="111"/>
      <c r="G5" s="111"/>
      <c r="H5" s="111"/>
      <c r="I5" s="111"/>
      <c r="J5" s="111"/>
      <c r="K5" s="111"/>
      <c r="L5" s="88"/>
      <c r="M5" s="88"/>
      <c r="N5" s="88"/>
      <c r="O5" s="88"/>
      <c r="P5" s="88"/>
      <c r="Q5" s="88"/>
      <c r="R5" s="88"/>
      <c r="S5" s="88"/>
      <c r="T5" s="111"/>
      <c r="U5" s="111"/>
      <c r="V5" s="200"/>
      <c r="W5" s="91"/>
      <c r="X5" s="234" t="s">
        <v>1084</v>
      </c>
      <c r="Y5" s="235"/>
      <c r="Z5" s="240" t="s">
        <v>1085</v>
      </c>
      <c r="AA5" s="241"/>
      <c r="AB5" s="246" t="s">
        <v>1086</v>
      </c>
      <c r="AC5" s="247"/>
      <c r="AD5" s="252" t="s">
        <v>1088</v>
      </c>
      <c r="AE5" s="253"/>
      <c r="AF5" s="191"/>
    </row>
    <row r="6" spans="1:32" ht="22.5" customHeight="1" thickBot="1" x14ac:dyDescent="0.3">
      <c r="A6" s="83"/>
      <c r="B6" s="212" t="str">
        <f>"Results for the Time Period "&amp;O11&amp;" Through "&amp;Q11</f>
        <v>Results for the Time Period Sep-18 Through Aug-19</v>
      </c>
      <c r="C6" s="213"/>
      <c r="D6" s="213"/>
      <c r="E6" s="213"/>
      <c r="F6" s="213"/>
      <c r="G6" s="213"/>
      <c r="H6" s="213"/>
      <c r="I6" s="213"/>
      <c r="J6" s="213"/>
      <c r="K6" s="213"/>
      <c r="L6" s="213"/>
      <c r="M6" s="213"/>
      <c r="N6" s="213"/>
      <c r="O6" s="213"/>
      <c r="P6" s="213"/>
      <c r="Q6" s="213"/>
      <c r="R6" s="213"/>
      <c r="S6" s="213"/>
      <c r="T6" s="213"/>
      <c r="U6" s="213"/>
      <c r="V6" s="214"/>
      <c r="W6" s="193"/>
      <c r="X6" s="236"/>
      <c r="Y6" s="237"/>
      <c r="Z6" s="242"/>
      <c r="AA6" s="243"/>
      <c r="AB6" s="248"/>
      <c r="AC6" s="249"/>
      <c r="AD6" s="254"/>
      <c r="AE6" s="255"/>
      <c r="AF6" s="195"/>
    </row>
    <row r="7" spans="1:32" s="21" customFormat="1" ht="9" customHeight="1" thickTop="1" thickBot="1" x14ac:dyDescent="0.3">
      <c r="A7" s="83"/>
      <c r="B7" s="196"/>
      <c r="C7" s="196"/>
      <c r="D7" s="196"/>
      <c r="E7" s="201"/>
      <c r="F7" s="201"/>
      <c r="G7" s="201"/>
      <c r="H7" s="201"/>
      <c r="I7" s="201"/>
      <c r="J7" s="196"/>
      <c r="K7" s="193"/>
      <c r="L7" s="193"/>
      <c r="M7" s="193"/>
      <c r="N7" s="193"/>
      <c r="O7" s="193"/>
      <c r="P7" s="193"/>
      <c r="Q7" s="193"/>
      <c r="R7" s="193"/>
      <c r="S7" s="193"/>
      <c r="T7" s="193"/>
      <c r="U7" s="193"/>
      <c r="V7" s="193"/>
      <c r="W7" s="193"/>
      <c r="X7" s="91"/>
      <c r="Y7" s="91"/>
      <c r="Z7" s="91"/>
      <c r="AA7" s="91"/>
      <c r="AB7" s="91"/>
      <c r="AC7" s="91"/>
      <c r="AD7" s="91"/>
      <c r="AE7" s="91"/>
      <c r="AF7" s="197"/>
    </row>
    <row r="8" spans="1:32" ht="9.75" customHeight="1" thickTop="1" thickBot="1" x14ac:dyDescent="0.3">
      <c r="A8" s="231" t="s">
        <v>390</v>
      </c>
      <c r="B8" s="223"/>
      <c r="C8" s="223"/>
      <c r="D8" s="224"/>
      <c r="E8" s="182"/>
      <c r="F8" s="110"/>
      <c r="G8" s="110"/>
      <c r="H8" s="110"/>
      <c r="I8" s="110"/>
      <c r="J8" s="180"/>
      <c r="K8" s="180"/>
      <c r="L8" s="180"/>
      <c r="M8" s="180"/>
      <c r="N8" s="181"/>
      <c r="O8" s="321" t="s">
        <v>389</v>
      </c>
      <c r="P8" s="322"/>
      <c r="Q8" s="322"/>
      <c r="R8" s="323"/>
      <c r="S8" s="222" t="s">
        <v>391</v>
      </c>
      <c r="T8" s="223"/>
      <c r="U8" s="223"/>
      <c r="V8" s="224"/>
      <c r="W8" s="186"/>
      <c r="X8" s="184"/>
      <c r="Y8" s="184"/>
      <c r="Z8" s="184"/>
      <c r="AA8" s="184"/>
      <c r="AB8" s="184"/>
      <c r="AC8" s="184"/>
      <c r="AD8" s="184"/>
      <c r="AE8" s="184"/>
      <c r="AF8" s="185"/>
    </row>
    <row r="9" spans="1:32" ht="23.25" customHeight="1" thickBot="1" x14ac:dyDescent="0.3">
      <c r="A9" s="232"/>
      <c r="B9" s="226"/>
      <c r="C9" s="226"/>
      <c r="D9" s="227"/>
      <c r="E9" s="331" t="s">
        <v>1024</v>
      </c>
      <c r="F9" s="332"/>
      <c r="G9" s="217" t="s">
        <v>1028</v>
      </c>
      <c r="H9" s="218"/>
      <c r="I9" s="219"/>
      <c r="J9" s="331" t="s">
        <v>54</v>
      </c>
      <c r="K9" s="332"/>
      <c r="L9" s="220" t="s">
        <v>52</v>
      </c>
      <c r="M9" s="221"/>
      <c r="N9" s="202"/>
      <c r="O9" s="324"/>
      <c r="P9" s="325"/>
      <c r="Q9" s="325"/>
      <c r="R9" s="326"/>
      <c r="S9" s="225"/>
      <c r="T9" s="226"/>
      <c r="U9" s="226"/>
      <c r="V9" s="227"/>
      <c r="W9" s="215" t="s">
        <v>1024</v>
      </c>
      <c r="X9" s="216"/>
      <c r="Y9" s="217" t="s">
        <v>1026</v>
      </c>
      <c r="Z9" s="218"/>
      <c r="AA9" s="219"/>
      <c r="AB9" s="261" t="s">
        <v>54</v>
      </c>
      <c r="AC9" s="262"/>
      <c r="AD9" s="220" t="s">
        <v>52</v>
      </c>
      <c r="AE9" s="221"/>
      <c r="AF9" s="141"/>
    </row>
    <row r="10" spans="1:32" ht="9.75" customHeight="1" thickBot="1" x14ac:dyDescent="0.3">
      <c r="A10" s="232"/>
      <c r="B10" s="226"/>
      <c r="C10" s="226"/>
      <c r="D10" s="227"/>
      <c r="E10" s="131"/>
      <c r="F10" s="131"/>
      <c r="G10" s="131"/>
      <c r="H10" s="131"/>
      <c r="I10" s="131"/>
      <c r="J10" s="131"/>
      <c r="K10" s="131"/>
      <c r="L10" s="131"/>
      <c r="M10" s="131"/>
      <c r="N10" s="131"/>
      <c r="O10" s="135"/>
      <c r="P10" s="134"/>
      <c r="Q10" s="134"/>
      <c r="R10" s="136"/>
      <c r="S10" s="225"/>
      <c r="T10" s="226"/>
      <c r="U10" s="226"/>
      <c r="V10" s="227"/>
      <c r="W10" s="52"/>
      <c r="X10" s="52"/>
      <c r="Y10" s="52"/>
      <c r="Z10" s="52"/>
      <c r="AA10" s="52"/>
      <c r="AB10" s="52"/>
      <c r="AC10" s="52"/>
      <c r="AD10" s="52"/>
      <c r="AE10" s="140"/>
      <c r="AF10" s="141"/>
    </row>
    <row r="11" spans="1:32" ht="24.75" customHeight="1" thickBot="1" x14ac:dyDescent="0.3">
      <c r="A11" s="232"/>
      <c r="B11" s="226"/>
      <c r="C11" s="226"/>
      <c r="D11" s="227"/>
      <c r="E11" s="334" t="s">
        <v>20</v>
      </c>
      <c r="F11" s="335"/>
      <c r="G11" s="220" t="s">
        <v>52</v>
      </c>
      <c r="H11" s="333"/>
      <c r="I11" s="333"/>
      <c r="J11" s="333"/>
      <c r="K11" s="333"/>
      <c r="L11" s="333"/>
      <c r="M11" s="221"/>
      <c r="N11" s="110"/>
      <c r="O11" s="327" t="s">
        <v>375</v>
      </c>
      <c r="P11" s="328"/>
      <c r="Q11" s="329" t="s">
        <v>476</v>
      </c>
      <c r="R11" s="330"/>
      <c r="S11" s="225"/>
      <c r="T11" s="226"/>
      <c r="U11" s="226"/>
      <c r="V11" s="227"/>
      <c r="W11" s="294" t="s">
        <v>20</v>
      </c>
      <c r="X11" s="262"/>
      <c r="Y11" s="220" t="s">
        <v>897</v>
      </c>
      <c r="Z11" s="333"/>
      <c r="AA11" s="333"/>
      <c r="AB11" s="333"/>
      <c r="AC11" s="333"/>
      <c r="AD11" s="333"/>
      <c r="AE11" s="221"/>
      <c r="AF11" s="141"/>
    </row>
    <row r="12" spans="1:32" ht="9.75" customHeight="1" thickBot="1" x14ac:dyDescent="0.3">
      <c r="A12" s="233"/>
      <c r="B12" s="229"/>
      <c r="C12" s="229"/>
      <c r="D12" s="230"/>
      <c r="E12" s="139"/>
      <c r="F12" s="139"/>
      <c r="G12" s="139"/>
      <c r="H12" s="139"/>
      <c r="I12" s="139"/>
      <c r="J12" s="139"/>
      <c r="K12" s="139"/>
      <c r="L12" s="139"/>
      <c r="M12" s="139"/>
      <c r="N12" s="139"/>
      <c r="O12" s="137"/>
      <c r="P12" s="113"/>
      <c r="Q12" s="113"/>
      <c r="R12" s="138"/>
      <c r="S12" s="228"/>
      <c r="T12" s="229"/>
      <c r="U12" s="229"/>
      <c r="V12" s="230"/>
      <c r="W12" s="143"/>
      <c r="X12" s="143"/>
      <c r="Y12" s="143"/>
      <c r="Z12" s="143"/>
      <c r="AA12" s="143"/>
      <c r="AB12" s="143"/>
      <c r="AC12" s="143"/>
      <c r="AD12" s="143"/>
      <c r="AE12" s="142"/>
      <c r="AF12" s="144"/>
    </row>
    <row r="13" spans="1:32" ht="10.5" customHeight="1" thickTop="1" thickBot="1" x14ac:dyDescent="0.3">
      <c r="A13" s="258"/>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60"/>
    </row>
    <row r="14" spans="1:32" ht="35.25" customHeight="1" thickTop="1" thickBot="1" x14ac:dyDescent="0.3">
      <c r="A14" s="336" t="str">
        <f>G11&amp;" "&amp;L9&amp;" "&amp;G9&amp;" Staffing: "&amp;O11&amp;" through "&amp;Q11</f>
        <v>All All Combined Staffing: Sep-18 through Aug-19</v>
      </c>
      <c r="B14" s="337"/>
      <c r="C14" s="337"/>
      <c r="D14" s="337"/>
      <c r="E14" s="337"/>
      <c r="F14" s="337"/>
      <c r="G14" s="337"/>
      <c r="H14" s="337"/>
      <c r="I14" s="337"/>
      <c r="J14" s="337"/>
      <c r="K14" s="337"/>
      <c r="L14" s="337"/>
      <c r="M14" s="337"/>
      <c r="N14" s="338"/>
      <c r="O14" s="301" t="s">
        <v>31</v>
      </c>
      <c r="P14" s="302"/>
      <c r="Q14" s="302"/>
      <c r="R14" s="303"/>
      <c r="S14" s="316" t="str">
        <f>Y11&amp;" "&amp;AD9&amp;" Staffing: "&amp;O11&amp;" through "&amp;Q11</f>
        <v>Families First Providers All Staffing: Sep-18 through Aug-19</v>
      </c>
      <c r="T14" s="317"/>
      <c r="U14" s="317"/>
      <c r="V14" s="317"/>
      <c r="W14" s="317"/>
      <c r="X14" s="317"/>
      <c r="Y14" s="317"/>
      <c r="Z14" s="317"/>
      <c r="AA14" s="317"/>
      <c r="AB14" s="317"/>
      <c r="AC14" s="317"/>
      <c r="AD14" s="317"/>
      <c r="AE14" s="317"/>
      <c r="AF14" s="318"/>
    </row>
    <row r="15" spans="1:32" ht="20.100000000000001" customHeight="1" thickTop="1" thickBot="1" x14ac:dyDescent="0.3">
      <c r="A15" s="4"/>
      <c r="B15" s="9"/>
      <c r="C15" s="9"/>
      <c r="D15" s="68"/>
      <c r="E15" s="40"/>
      <c r="F15" s="40"/>
      <c r="G15" s="40"/>
      <c r="H15" s="40"/>
      <c r="I15" s="40"/>
      <c r="J15" s="40"/>
      <c r="K15" s="40"/>
      <c r="L15" s="40"/>
      <c r="M15" s="40"/>
      <c r="N15" s="69"/>
      <c r="O15" s="265" t="str">
        <f>"Averages Between "&amp;O11&amp;" - "&amp;Q11</f>
        <v>Averages Between Sep-18 - Aug-19</v>
      </c>
      <c r="P15" s="266"/>
      <c r="Q15" s="266"/>
      <c r="R15" s="267"/>
      <c r="S15" s="37"/>
      <c r="T15" s="40"/>
      <c r="U15" s="40"/>
      <c r="V15" s="40"/>
      <c r="W15" s="40"/>
      <c r="X15" s="40"/>
      <c r="Y15" s="8"/>
      <c r="Z15" s="3"/>
      <c r="AA15" s="40"/>
      <c r="AB15" s="40"/>
      <c r="AC15" s="40"/>
      <c r="AD15" s="40"/>
      <c r="AE15" s="40"/>
      <c r="AF15" s="69"/>
    </row>
    <row r="16" spans="1:32" ht="21.75" customHeight="1" thickTop="1" x14ac:dyDescent="0.25">
      <c r="A16" s="4"/>
      <c r="B16" s="9"/>
      <c r="C16" s="9"/>
      <c r="D16" s="68"/>
      <c r="E16" s="40"/>
      <c r="F16" s="40"/>
      <c r="G16" s="40"/>
      <c r="H16" s="40"/>
      <c r="I16" s="40"/>
      <c r="J16" s="40"/>
      <c r="K16" s="40"/>
      <c r="L16" s="40"/>
      <c r="M16" s="40"/>
      <c r="N16" s="69"/>
      <c r="O16" s="268" t="str">
        <f>G11&amp;" "&amp;L9&amp;" "&amp;G9</f>
        <v>All All Combined</v>
      </c>
      <c r="P16" s="269"/>
      <c r="Q16" s="272" t="str">
        <f>Y11&amp;" "&amp;AD9&amp;" "&amp;Y9</f>
        <v>Families First Providers All FF</v>
      </c>
      <c r="R16" s="273"/>
      <c r="S16" s="37"/>
      <c r="T16" s="40"/>
      <c r="U16" s="40"/>
      <c r="V16" s="40"/>
      <c r="W16" s="40"/>
      <c r="X16" s="40"/>
      <c r="Y16" s="8"/>
      <c r="Z16" s="3"/>
      <c r="AA16" s="40"/>
      <c r="AB16" s="40"/>
      <c r="AC16" s="40"/>
      <c r="AD16" s="40"/>
      <c r="AE16" s="40"/>
      <c r="AF16" s="69"/>
    </row>
    <row r="17" spans="1:32" ht="21.75" customHeight="1" thickBot="1" x14ac:dyDescent="0.3">
      <c r="A17" s="4"/>
      <c r="B17" s="9"/>
      <c r="C17" s="9"/>
      <c r="D17" s="68"/>
      <c r="E17" s="40"/>
      <c r="F17" s="40"/>
      <c r="G17" s="40"/>
      <c r="H17" s="40"/>
      <c r="I17" s="40"/>
      <c r="J17" s="40"/>
      <c r="K17" s="40"/>
      <c r="L17" s="40"/>
      <c r="M17" s="40"/>
      <c r="N17" s="69"/>
      <c r="O17" s="270"/>
      <c r="P17" s="271"/>
      <c r="Q17" s="274"/>
      <c r="R17" s="275"/>
      <c r="S17" s="37"/>
      <c r="T17" s="40"/>
      <c r="U17" s="40"/>
      <c r="V17" s="40"/>
      <c r="W17" s="40"/>
      <c r="X17" s="40"/>
      <c r="Y17" s="85"/>
      <c r="Z17" s="86"/>
      <c r="AA17" s="40"/>
      <c r="AB17" s="40"/>
      <c r="AC17" s="40"/>
      <c r="AD17" s="40"/>
      <c r="AE17" s="40"/>
      <c r="AF17" s="69"/>
    </row>
    <row r="18" spans="1:32" ht="20.100000000000001" customHeight="1" thickTop="1" x14ac:dyDescent="0.25">
      <c r="A18" s="4"/>
      <c r="B18" s="9"/>
      <c r="C18" s="9"/>
      <c r="D18" s="68"/>
      <c r="E18" s="40"/>
      <c r="F18" s="40"/>
      <c r="G18" s="40"/>
      <c r="H18" s="40"/>
      <c r="I18" s="40"/>
      <c r="J18" s="40"/>
      <c r="K18" s="40"/>
      <c r="L18" s="40"/>
      <c r="M18" s="40"/>
      <c r="N18" s="69"/>
      <c r="O18" s="276">
        <f>calculations!E60</f>
        <v>0.9154600653900048</v>
      </c>
      <c r="P18" s="277"/>
      <c r="Q18" s="280">
        <f>calculations!V60</f>
        <v>0.92934502320783896</v>
      </c>
      <c r="R18" s="281"/>
      <c r="S18" s="37"/>
      <c r="T18" s="40"/>
      <c r="U18" s="40"/>
      <c r="V18" s="40"/>
      <c r="W18" s="40"/>
      <c r="X18" s="40"/>
      <c r="Y18" s="8"/>
      <c r="Z18" s="3"/>
      <c r="AA18" s="40"/>
      <c r="AB18" s="40"/>
      <c r="AC18" s="40"/>
      <c r="AD18" s="40"/>
      <c r="AE18" s="40"/>
      <c r="AF18" s="69"/>
    </row>
    <row r="19" spans="1:32" ht="20.100000000000001" customHeight="1" x14ac:dyDescent="0.25">
      <c r="A19" s="4"/>
      <c r="B19" s="9"/>
      <c r="C19" s="9"/>
      <c r="D19" s="68"/>
      <c r="E19" s="40"/>
      <c r="F19" s="40"/>
      <c r="G19" s="40"/>
      <c r="H19" s="40"/>
      <c r="I19" s="40"/>
      <c r="J19" s="40"/>
      <c r="K19" s="40"/>
      <c r="L19" s="40"/>
      <c r="M19" s="40"/>
      <c r="N19" s="69"/>
      <c r="O19" s="278"/>
      <c r="P19" s="279"/>
      <c r="Q19" s="282"/>
      <c r="R19" s="283"/>
      <c r="S19" s="37"/>
      <c r="T19" s="40"/>
      <c r="U19" s="40"/>
      <c r="V19" s="40"/>
      <c r="W19" s="40"/>
      <c r="X19" s="40"/>
      <c r="Y19" s="8"/>
      <c r="Z19" s="3"/>
      <c r="AA19" s="40"/>
      <c r="AB19" s="40"/>
      <c r="AC19" s="40"/>
      <c r="AD19" s="40"/>
      <c r="AE19" s="40"/>
      <c r="AF19" s="69"/>
    </row>
    <row r="20" spans="1:32" ht="20.100000000000001" customHeight="1" thickBot="1" x14ac:dyDescent="0.3">
      <c r="A20" s="32"/>
      <c r="B20" s="10"/>
      <c r="C20" s="10"/>
      <c r="D20" s="109"/>
      <c r="E20" s="40"/>
      <c r="F20" s="40"/>
      <c r="G20" s="40"/>
      <c r="H20" s="40"/>
      <c r="I20" s="40"/>
      <c r="J20" s="40"/>
      <c r="K20" s="40"/>
      <c r="L20" s="40"/>
      <c r="M20" s="40"/>
      <c r="N20" s="69"/>
      <c r="O20" s="284" t="str">
        <f>"("&amp;ROUND(calculations!C60,1)&amp;"/"&amp;ROUND(calculations!D60,1)&amp;")"</f>
        <v>(81.7/89.2)</v>
      </c>
      <c r="P20" s="285"/>
      <c r="Q20" s="286" t="str">
        <f>"("&amp;ROUND(calculations!T60,1)&amp;"/"&amp;ROUND(calculations!U60,1)&amp;")"</f>
        <v>(75.1/80.8)</v>
      </c>
      <c r="R20" s="287"/>
      <c r="S20" s="128"/>
      <c r="T20" s="129"/>
      <c r="U20" s="129"/>
      <c r="V20" s="129"/>
      <c r="W20" s="129"/>
      <c r="X20" s="129"/>
      <c r="Y20" s="60"/>
      <c r="Z20" s="62"/>
      <c r="AA20" s="129"/>
      <c r="AB20" s="129"/>
      <c r="AC20" s="129"/>
      <c r="AD20" s="129"/>
      <c r="AE20" s="129"/>
      <c r="AF20" s="130"/>
    </row>
    <row r="21" spans="1:32" ht="20.100000000000001" customHeight="1" thickTop="1" x14ac:dyDescent="0.25">
      <c r="A21" s="263" t="s">
        <v>376</v>
      </c>
      <c r="B21" s="145">
        <f>calculations!B48</f>
        <v>43344</v>
      </c>
      <c r="C21" s="145">
        <f>calculations!B49</f>
        <v>43374</v>
      </c>
      <c r="D21" s="145">
        <f>calculations!B50</f>
        <v>43405</v>
      </c>
      <c r="E21" s="145">
        <f>calculations!B51</f>
        <v>43435</v>
      </c>
      <c r="F21" s="145">
        <f>calculations!B52</f>
        <v>43466</v>
      </c>
      <c r="G21" s="145">
        <f>calculations!B53</f>
        <v>43497</v>
      </c>
      <c r="H21" s="145">
        <f>calculations!B54</f>
        <v>43525</v>
      </c>
      <c r="I21" s="145">
        <f>calculations!B55</f>
        <v>43556</v>
      </c>
      <c r="J21" s="145">
        <f>calculations!B56</f>
        <v>43586</v>
      </c>
      <c r="K21" s="145">
        <f>calculations!B57</f>
        <v>43617</v>
      </c>
      <c r="L21" s="145">
        <f>calculations!B58</f>
        <v>43647</v>
      </c>
      <c r="M21" s="145">
        <f>calculations!B59</f>
        <v>43678</v>
      </c>
      <c r="N21" s="146" t="s">
        <v>380</v>
      </c>
      <c r="O21" s="288" t="str">
        <f>O$16&amp;" is "&amp;(ROUND(calculations!D60/calculations!U60,2))*100&amp;"% of "&amp;Q$16&amp;" "&amp;O$14</f>
        <v>All All Combined is 110% of Families First Providers All FF Staffing</v>
      </c>
      <c r="P21" s="289"/>
      <c r="Q21" s="289"/>
      <c r="R21" s="290"/>
      <c r="S21" s="263" t="s">
        <v>376</v>
      </c>
      <c r="T21" s="126">
        <f>calculations!S48</f>
        <v>43344</v>
      </c>
      <c r="U21" s="126">
        <f>calculations!S49</f>
        <v>43374</v>
      </c>
      <c r="V21" s="126">
        <f>calculations!S50</f>
        <v>43405</v>
      </c>
      <c r="W21" s="126">
        <f>calculations!S51</f>
        <v>43435</v>
      </c>
      <c r="X21" s="126">
        <f>calculations!S52</f>
        <v>43466</v>
      </c>
      <c r="Y21" s="126">
        <f>calculations!S53</f>
        <v>43497</v>
      </c>
      <c r="Z21" s="126">
        <f>calculations!S54</f>
        <v>43525</v>
      </c>
      <c r="AA21" s="126">
        <f>calculations!S55</f>
        <v>43556</v>
      </c>
      <c r="AB21" s="126">
        <f>calculations!S56</f>
        <v>43586</v>
      </c>
      <c r="AC21" s="126">
        <f>calculations!S57</f>
        <v>43617</v>
      </c>
      <c r="AD21" s="126">
        <f>calculations!S58</f>
        <v>43647</v>
      </c>
      <c r="AE21" s="126">
        <f>calculations!S59</f>
        <v>43678</v>
      </c>
      <c r="AF21" s="127" t="s">
        <v>380</v>
      </c>
    </row>
    <row r="22" spans="1:32" ht="20.100000000000001" customHeight="1" thickBot="1" x14ac:dyDescent="0.3">
      <c r="A22" s="264"/>
      <c r="B22" s="123" t="str">
        <f>IF(calculations!B48="","",IF(calculations!D48="","",ROUND(calculations!C48,1)&amp;"/"&amp;calculations!D48))</f>
        <v>73/82.5</v>
      </c>
      <c r="C22" s="124" t="str">
        <f>IF(calculations!B49="","",IF(calculations!D49="","",ROUND(calculations!C49,1)&amp;"/"&amp;calculations!D49))</f>
        <v>72/86</v>
      </c>
      <c r="D22" s="124" t="str">
        <f>IF(calculations!B50="","",IF(calculations!D50="","",ROUND(calculations!C50,1)&amp;"/"&amp;calculations!D50))</f>
        <v>76/86</v>
      </c>
      <c r="E22" s="124" t="str">
        <f>IF(calculations!B51="","",IF(calculations!D51="","",ROUND(calculations!C51,1)&amp;"/"&amp;calculations!D51))</f>
        <v>76/86.5</v>
      </c>
      <c r="F22" s="124" t="str">
        <f>IF(calculations!B52="","",IF(calculations!D52="","",ROUND(calculations!C52,1)&amp;"/"&amp;calculations!D52))</f>
        <v>72/85.5</v>
      </c>
      <c r="G22" s="124" t="str">
        <f>IF(calculations!B53="","",IF(calculations!D53="","",ROUND(calculations!C53,1)&amp;"/"&amp;calculations!D53))</f>
        <v>77.5/88.5</v>
      </c>
      <c r="H22" s="124" t="str">
        <f>IF(calculations!$B54="","",IF(calculations!D54="","",ROUND(calculations!$C54,1)&amp;"/"&amp;calculations!$D54))</f>
        <v>82/88.5</v>
      </c>
      <c r="I22" s="124" t="str">
        <f>IF(calculations!B55="","",IF(calculations!D55="","",ROUND(calculations!$C55,1)&amp;"/"&amp;calculations!$D55))</f>
        <v>85.5/91.5</v>
      </c>
      <c r="J22" s="124" t="str">
        <f>IF(calculations!B56="","",IF(calculations!D56="","",ROUND(calculations!$C56,1)&amp;"/"&amp;calculations!$D56))</f>
        <v>86/93.5</v>
      </c>
      <c r="K22" s="124" t="str">
        <f>IF(calculations!B57="","",IF(calculations!D57="","",ROUND(calculations!$C57,1)&amp;"/"&amp;calculations!$D57))</f>
        <v>87/90</v>
      </c>
      <c r="L22" s="124" t="str">
        <f>IF(calculations!B58="","",IF(calculations!D58="","",ROUND(calculations!$C58,1)&amp;"/"&amp;calculations!$D58))</f>
        <v>96/96</v>
      </c>
      <c r="M22" s="124" t="str">
        <f>IF(calculations!B59="","",IF(calculations!D59="","",ROUND(calculations!$C59,1)&amp;"/"&amp;calculations!$D59))</f>
        <v>97/96</v>
      </c>
      <c r="N22" s="125" t="str">
        <f>ROUND(calculations!C60,1)&amp;"/"&amp;ROUND(calculations!D60,1)</f>
        <v>81.7/89.2</v>
      </c>
      <c r="O22" s="291"/>
      <c r="P22" s="292"/>
      <c r="Q22" s="292"/>
      <c r="R22" s="293"/>
      <c r="S22" s="264"/>
      <c r="T22" s="123" t="str">
        <f>IF(calculations!S48="","",IF(calculations!U48="","",ROUND(calculations!T48,1)&amp;"/"&amp;calculations!U48))</f>
        <v>66.5/75</v>
      </c>
      <c r="U22" s="124" t="str">
        <f>IF(calculations!S49="","",IF(calculations!U49="","",ROUND(calculations!T49,1)&amp;"/"&amp;calculations!U49))</f>
        <v>64.5/77.5</v>
      </c>
      <c r="V22" s="124" t="str">
        <f>IF(calculations!S50="","",IF(calculations!U50="","",ROUND(calculations!T50,1)&amp;"/"&amp;calculations!U50))</f>
        <v>68.5/77.5</v>
      </c>
      <c r="W22" s="124" t="str">
        <f>IF(calculations!S51="","",IF(calculations!U51="","",ROUND(calculations!T51,1)&amp;"/"&amp;calculations!U51))</f>
        <v>68/78</v>
      </c>
      <c r="X22" s="124" t="str">
        <f>IF(calculations!S52="","",IF(calculations!U52="","",ROUND(calculations!T52,1)&amp;"/"&amp;calculations!U52))</f>
        <v>64.5/77</v>
      </c>
      <c r="Y22" s="124" t="str">
        <f>IF(calculations!S53="","",IF(calculations!U53="","",ROUND(calculations!T53,1)&amp;"/"&amp;calculations!U53))</f>
        <v>70.5/80</v>
      </c>
      <c r="Z22" s="124" t="str">
        <f>IF(calculations!S54="","",IF(calculations!U54="","",ROUND(calculations!$T54,1)&amp;"/"&amp;calculations!$U54))</f>
        <v>75.5/80</v>
      </c>
      <c r="AA22" s="124" t="str">
        <f>IF(calculations!S55="","",IF(calculations!U55="","",ROUND(calculations!$T55,1)&amp;"/"&amp;calculations!$U55))</f>
        <v>79/83</v>
      </c>
      <c r="AB22" s="124" t="str">
        <f>IF(calculations!S56="","",IF(calculations!U56="","",ROUND(calculations!$T56,1)&amp;"/"&amp;calculations!$U56))</f>
        <v>80.5/85</v>
      </c>
      <c r="AC22" s="124" t="str">
        <f>IF(calculations!S57="","",IF(calculations!U57="","",ROUND(calculations!$T57,1)&amp;"/"&amp;calculations!$U57))</f>
        <v>81.5/81.5</v>
      </c>
      <c r="AD22" s="124" t="str">
        <f>IF(calculations!S58="","",IF(calculations!U58="","",ROUND(calculations!$T58,1)&amp;"/"&amp;calculations!$U58))</f>
        <v>90.5/87.5</v>
      </c>
      <c r="AE22" s="124" t="str">
        <f>IF(calculations!S59="","",IF(calculations!U59="","",ROUND(calculations!$T59,1)&amp;"/"&amp;calculations!$U59))</f>
        <v>91.5/87.5</v>
      </c>
      <c r="AF22" s="125" t="str">
        <f>ROUND(calculations!T60,1)&amp;"/"&amp;ROUND(calculations!U60,1)</f>
        <v>75.1/80.8</v>
      </c>
    </row>
    <row r="23" spans="1:32" ht="10.5" customHeight="1" thickTop="1" thickBot="1" x14ac:dyDescent="0.3">
      <c r="A23" s="258"/>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60"/>
    </row>
    <row r="24" spans="1:32" ht="35.25" customHeight="1" thickTop="1" thickBot="1" x14ac:dyDescent="0.3">
      <c r="A24" s="316" t="str">
        <f>G11&amp;" "&amp;L9&amp;" Capacity: "&amp;O11&amp;" through "&amp;Q11</f>
        <v>All All Capacity: Sep-18 through Aug-19</v>
      </c>
      <c r="B24" s="317"/>
      <c r="C24" s="317"/>
      <c r="D24" s="317"/>
      <c r="E24" s="317"/>
      <c r="F24" s="317"/>
      <c r="G24" s="317"/>
      <c r="H24" s="317"/>
      <c r="I24" s="317"/>
      <c r="J24" s="317"/>
      <c r="K24" s="317"/>
      <c r="L24" s="317"/>
      <c r="M24" s="317"/>
      <c r="N24" s="318"/>
      <c r="O24" s="301" t="s">
        <v>2</v>
      </c>
      <c r="P24" s="302"/>
      <c r="Q24" s="302"/>
      <c r="R24" s="303"/>
      <c r="S24" s="316" t="str">
        <f>Y11&amp;" "&amp;AD9&amp;" Capacity: "&amp;O11&amp;" through "&amp;Q11</f>
        <v>Families First Providers All Capacity: Sep-18 through Aug-19</v>
      </c>
      <c r="T24" s="317"/>
      <c r="U24" s="317"/>
      <c r="V24" s="317"/>
      <c r="W24" s="317"/>
      <c r="X24" s="317"/>
      <c r="Y24" s="317"/>
      <c r="Z24" s="317"/>
      <c r="AA24" s="317"/>
      <c r="AB24" s="317"/>
      <c r="AC24" s="317"/>
      <c r="AD24" s="317"/>
      <c r="AE24" s="317"/>
      <c r="AF24" s="318"/>
    </row>
    <row r="25" spans="1:32" ht="20.100000000000001" customHeight="1" thickTop="1" thickBot="1" x14ac:dyDescent="0.3">
      <c r="A25" s="61"/>
      <c r="B25" s="5"/>
      <c r="C25" s="6"/>
      <c r="D25" s="7" t="str">
        <f>IF(E25&gt;3.49,"A",IF(E25&gt;2.99,"B",IF(E25&gt;2.49,"C",IF(E25&gt;1.99,"D","F"))))</f>
        <v>F</v>
      </c>
      <c r="E25" s="8">
        <f>M82</f>
        <v>0</v>
      </c>
      <c r="O25" s="265" t="str">
        <f>"Averages Between "&amp;O$11&amp;" - "&amp;Q$11</f>
        <v>Averages Between Sep-18 - Aug-19</v>
      </c>
      <c r="P25" s="266"/>
      <c r="Q25" s="266"/>
      <c r="R25" s="267"/>
      <c r="S25" s="37"/>
      <c r="T25" s="40"/>
      <c r="U25" s="40"/>
      <c r="V25" s="40"/>
      <c r="W25" s="40"/>
      <c r="X25" s="40"/>
      <c r="Y25" s="8"/>
      <c r="Z25" s="3"/>
      <c r="AA25" s="40"/>
      <c r="AB25" s="40"/>
      <c r="AC25" s="40"/>
      <c r="AD25" s="40"/>
      <c r="AE25" s="40"/>
      <c r="AF25" s="69"/>
    </row>
    <row r="26" spans="1:32" ht="21.75" customHeight="1" thickTop="1" x14ac:dyDescent="0.25">
      <c r="A26" s="61"/>
      <c r="B26" s="5"/>
      <c r="C26" s="6"/>
      <c r="D26" s="7" t="str">
        <f>IF(N82=1,IF(O82=1,IF(Q82=1,"A","B"),IF(Q82=1,"B","C")),"F")</f>
        <v>F</v>
      </c>
      <c r="E26" s="8"/>
      <c r="O26" s="268" t="str">
        <f>G11&amp;" "&amp;L9</f>
        <v>All All</v>
      </c>
      <c r="P26" s="269"/>
      <c r="Q26" s="272" t="str">
        <f>Y11&amp;" "&amp;AD9</f>
        <v>Families First Providers All</v>
      </c>
      <c r="R26" s="273"/>
      <c r="S26" s="37"/>
      <c r="T26" s="40"/>
      <c r="U26" s="40"/>
      <c r="V26" s="40"/>
      <c r="W26" s="40"/>
      <c r="X26" s="40"/>
      <c r="Y26" s="8"/>
      <c r="Z26" s="3"/>
      <c r="AA26" s="40"/>
      <c r="AB26" s="40"/>
      <c r="AC26" s="40"/>
      <c r="AD26" s="40"/>
      <c r="AE26" s="40"/>
      <c r="AF26" s="69"/>
    </row>
    <row r="27" spans="1:32" ht="21.75" customHeight="1" thickBot="1" x14ac:dyDescent="0.3">
      <c r="A27" s="61"/>
      <c r="B27" s="5"/>
      <c r="C27" s="63"/>
      <c r="D27" s="64"/>
      <c r="E27" s="64"/>
      <c r="O27" s="270"/>
      <c r="P27" s="271"/>
      <c r="Q27" s="274"/>
      <c r="R27" s="275"/>
      <c r="S27" s="37"/>
      <c r="T27" s="40"/>
      <c r="U27" s="40"/>
      <c r="V27" s="40"/>
      <c r="W27" s="40"/>
      <c r="X27" s="40"/>
      <c r="Y27" s="85"/>
      <c r="Z27" s="86"/>
      <c r="AA27" s="40"/>
      <c r="AB27" s="40"/>
      <c r="AC27" s="40"/>
      <c r="AD27" s="40"/>
      <c r="AE27" s="40"/>
      <c r="AF27" s="69"/>
    </row>
    <row r="28" spans="1:32" ht="20.100000000000001" customHeight="1" thickTop="1" x14ac:dyDescent="0.25">
      <c r="A28" s="61"/>
      <c r="B28" s="5"/>
      <c r="C28" s="6"/>
      <c r="D28" s="7"/>
      <c r="E28" s="8"/>
      <c r="O28" s="276">
        <f>calculations!J60</f>
        <v>0.89288143278168219</v>
      </c>
      <c r="P28" s="277"/>
      <c r="Q28" s="280">
        <f>calculations!AA60</f>
        <v>0.90423081585646758</v>
      </c>
      <c r="R28" s="281"/>
      <c r="S28" s="37"/>
      <c r="T28" s="40"/>
      <c r="U28" s="40"/>
      <c r="V28" s="40"/>
      <c r="W28" s="40"/>
      <c r="X28" s="40"/>
      <c r="Y28" s="8"/>
      <c r="Z28" s="3"/>
      <c r="AA28" s="40"/>
      <c r="AB28" s="40"/>
      <c r="AC28" s="40"/>
      <c r="AD28" s="40"/>
      <c r="AE28" s="40"/>
      <c r="AF28" s="69"/>
    </row>
    <row r="29" spans="1:32" ht="20.100000000000001" customHeight="1" x14ac:dyDescent="0.25">
      <c r="A29" s="61"/>
      <c r="B29" s="5"/>
      <c r="C29" s="6"/>
      <c r="D29" s="7"/>
      <c r="E29" s="8"/>
      <c r="O29" s="278"/>
      <c r="P29" s="279"/>
      <c r="Q29" s="282"/>
      <c r="R29" s="283"/>
      <c r="S29" s="37"/>
      <c r="T29" s="40"/>
      <c r="U29" s="40"/>
      <c r="V29" s="40"/>
      <c r="W29" s="40"/>
      <c r="X29" s="40"/>
      <c r="Y29" s="8"/>
      <c r="Z29" s="3"/>
      <c r="AA29" s="40"/>
      <c r="AB29" s="40"/>
      <c r="AC29" s="40"/>
      <c r="AD29" s="40"/>
      <c r="AE29" s="40"/>
      <c r="AF29" s="69"/>
    </row>
    <row r="30" spans="1:32" ht="20.100000000000001" customHeight="1" thickBot="1" x14ac:dyDescent="0.3">
      <c r="A30" s="32"/>
      <c r="B30" s="10"/>
      <c r="C30" s="6"/>
      <c r="D30" s="7">
        <f>X82</f>
        <v>0</v>
      </c>
      <c r="E30" s="8"/>
      <c r="O30" s="284" t="str">
        <f>"("&amp;ROUND(calculations!G60,1)&amp;"/"&amp;ROUND(calculations!I60,1)&amp;")"</f>
        <v>(656.4/735.2)</v>
      </c>
      <c r="P30" s="285"/>
      <c r="Q30" s="286" t="str">
        <f>"("&amp;ROUND(calculations!X60,1)&amp;"/"&amp;ROUND(calculations!Z60,1)&amp;")"</f>
        <v>(621.6/687.4)</v>
      </c>
      <c r="R30" s="287"/>
      <c r="S30" s="128"/>
      <c r="T30" s="129"/>
      <c r="U30" s="129"/>
      <c r="V30" s="129"/>
      <c r="W30" s="129"/>
      <c r="X30" s="129"/>
      <c r="Y30" s="60"/>
      <c r="Z30" s="62"/>
      <c r="AA30" s="129"/>
      <c r="AB30" s="129"/>
      <c r="AC30" s="129"/>
      <c r="AD30" s="129"/>
      <c r="AE30" s="129"/>
      <c r="AF30" s="130"/>
    </row>
    <row r="31" spans="1:32" ht="20.100000000000001" customHeight="1" thickTop="1" x14ac:dyDescent="0.25">
      <c r="A31" s="263" t="s">
        <v>377</v>
      </c>
      <c r="B31" s="166">
        <f t="shared" ref="B31:M31" si="0">B21</f>
        <v>43344</v>
      </c>
      <c r="C31" s="147">
        <f t="shared" si="0"/>
        <v>43374</v>
      </c>
      <c r="D31" s="147">
        <f t="shared" si="0"/>
        <v>43405</v>
      </c>
      <c r="E31" s="147">
        <f t="shared" si="0"/>
        <v>43435</v>
      </c>
      <c r="F31" s="147">
        <f t="shared" si="0"/>
        <v>43466</v>
      </c>
      <c r="G31" s="147">
        <f t="shared" si="0"/>
        <v>43497</v>
      </c>
      <c r="H31" s="147">
        <f t="shared" si="0"/>
        <v>43525</v>
      </c>
      <c r="I31" s="147">
        <f t="shared" si="0"/>
        <v>43556</v>
      </c>
      <c r="J31" s="147">
        <f t="shared" si="0"/>
        <v>43586</v>
      </c>
      <c r="K31" s="147">
        <f t="shared" si="0"/>
        <v>43617</v>
      </c>
      <c r="L31" s="147">
        <f t="shared" si="0"/>
        <v>43647</v>
      </c>
      <c r="M31" s="147">
        <f t="shared" si="0"/>
        <v>43678</v>
      </c>
      <c r="N31" s="148" t="s">
        <v>380</v>
      </c>
      <c r="O31" s="288" t="str">
        <f>O$26&amp;" is "&amp;(ROUND(calculations!I60/calculations!Z60,2))*100&amp;"% of "&amp;Q$26&amp;" "&amp;O$24</f>
        <v>All All is 107% of Families First Providers All Capacity</v>
      </c>
      <c r="P31" s="289"/>
      <c r="Q31" s="289"/>
      <c r="R31" s="290"/>
      <c r="S31" s="263" t="s">
        <v>377</v>
      </c>
      <c r="T31" s="126">
        <f t="shared" ref="T31:AE31" si="1">T21</f>
        <v>43344</v>
      </c>
      <c r="U31" s="126">
        <f t="shared" si="1"/>
        <v>43374</v>
      </c>
      <c r="V31" s="126">
        <f t="shared" si="1"/>
        <v>43405</v>
      </c>
      <c r="W31" s="126">
        <f t="shared" si="1"/>
        <v>43435</v>
      </c>
      <c r="X31" s="126">
        <f t="shared" si="1"/>
        <v>43466</v>
      </c>
      <c r="Y31" s="126">
        <f t="shared" si="1"/>
        <v>43497</v>
      </c>
      <c r="Z31" s="126">
        <f t="shared" si="1"/>
        <v>43525</v>
      </c>
      <c r="AA31" s="126">
        <f t="shared" si="1"/>
        <v>43556</v>
      </c>
      <c r="AB31" s="126">
        <f t="shared" si="1"/>
        <v>43586</v>
      </c>
      <c r="AC31" s="126">
        <f t="shared" si="1"/>
        <v>43617</v>
      </c>
      <c r="AD31" s="126">
        <f t="shared" si="1"/>
        <v>43647</v>
      </c>
      <c r="AE31" s="126">
        <f t="shared" si="1"/>
        <v>43678</v>
      </c>
      <c r="AF31" s="127" t="s">
        <v>380</v>
      </c>
    </row>
    <row r="32" spans="1:32" s="21" customFormat="1" ht="20.100000000000001" customHeight="1" thickBot="1" x14ac:dyDescent="0.3">
      <c r="A32" s="264"/>
      <c r="B32" s="123" t="str">
        <f>IF(calculations!B48="","",IF(calculations!I48="","",ROUND(calculations!G48,1)&amp;"/"&amp;calculations!I48))</f>
        <v>626/754</v>
      </c>
      <c r="C32" s="123" t="str">
        <f>IF(calculations!$B49="","",IF(calculations!I49="","",ROUND(calculations!$G49,1)&amp;"/"&amp;calculations!$I49))</f>
        <v>579/703</v>
      </c>
      <c r="D32" s="123" t="str">
        <f>IF(calculations!$B50="","",IF(calculations!I50="","",ROUND(calculations!$G50,1)&amp;"/"&amp;calculations!$I50))</f>
        <v>619/703</v>
      </c>
      <c r="E32" s="123" t="str">
        <f>IF(calculations!$B51="","",IF(calculations!I51="","",ROUND(calculations!$G51,1)&amp;"/"&amp;calculations!$I51))</f>
        <v>605/716</v>
      </c>
      <c r="F32" s="123" t="str">
        <f>IF(calculations!$B52="","",IF(calculations!I52="","",ROUND(calculations!$G52,1)&amp;"/"&amp;calculations!$I52))</f>
        <v>576/710</v>
      </c>
      <c r="G32" s="123" t="str">
        <f>IF(calculations!$B53="","",IF(calculations!I53="","",ROUND(calculations!$G53,1)&amp;"/"&amp;calculations!$I53))</f>
        <v>608/728</v>
      </c>
      <c r="H32" s="123" t="str">
        <f>IF(calculations!$B54="","",IF(calculations!I54="","",ROUND(calculations!$G54,1)&amp;"/"&amp;calculations!$I54))</f>
        <v>647/728</v>
      </c>
      <c r="I32" s="123" t="str">
        <f>IF(calculations!$B55="","",IF(calculations!I55="","",ROUND(calculations!$G55,1)&amp;"/"&amp;calculations!$I55))</f>
        <v>683/764</v>
      </c>
      <c r="J32" s="123" t="str">
        <f>IF(calculations!$B56="","",IF(calculations!I56="","",ROUND(calculations!$G56,1)&amp;"/"&amp;calculations!$I56))</f>
        <v>701/775</v>
      </c>
      <c r="K32" s="123" t="str">
        <f>IF(calculations!$B57="","",IF(calculations!I57="","",ROUND(calculations!$G57,1)&amp;"/"&amp;calculations!$I57))</f>
        <v>715/729</v>
      </c>
      <c r="L32" s="123" t="str">
        <f>IF(calculations!$B58="","",IF(calculations!I58="","",ROUND(calculations!$G58,1)&amp;"/"&amp;calculations!$I58))</f>
        <v>758/756</v>
      </c>
      <c r="M32" s="123" t="str">
        <f>IF(calculations!$B59="","",IF(calculations!I59="","",ROUND(calculations!$G59,1)&amp;"/"&amp;calculations!$I59))</f>
        <v>760/756</v>
      </c>
      <c r="N32" s="125" t="str">
        <f>ROUND(calculations!G60,1)&amp;"/"&amp;ROUND(calculations!I60,1)</f>
        <v>656.4/735.2</v>
      </c>
      <c r="O32" s="291"/>
      <c r="P32" s="292"/>
      <c r="Q32" s="292"/>
      <c r="R32" s="293"/>
      <c r="S32" s="264"/>
      <c r="T32" s="123" t="str">
        <f>IF(calculations!S48="","",IF(calculations!Z48="","",ROUND(calculations!X48,1)&amp;"/"&amp;calculations!Z48))</f>
        <v>588/709</v>
      </c>
      <c r="U32" s="123" t="str">
        <f>IF(calculations!$S49="","",IF(calculations!Z49="","",ROUND(calculations!X49,1)&amp;"/"&amp;calculations!Z49))</f>
        <v>539/655</v>
      </c>
      <c r="V32" s="123" t="str">
        <f>IF(calculations!$S50="","",IF(calculations!Z50="","",ROUND(calculations!X50,1)&amp;"/"&amp;calculations!Z50))</f>
        <v>579/655</v>
      </c>
      <c r="W32" s="123" t="str">
        <f>IF(calculations!$S51="","",IF(calculations!Z51="","",ROUND(calculations!X51,1)&amp;"/"&amp;calculations!Z51))</f>
        <v>562/668</v>
      </c>
      <c r="X32" s="123" t="str">
        <f>IF(calculations!$S52="","",IF(calculations!Z52="","",ROUND(calculations!X52,1)&amp;"/"&amp;calculations!Z52))</f>
        <v>536/662</v>
      </c>
      <c r="Y32" s="123" t="str">
        <f>IF(calculations!$S53="","",IF(calculations!Z53="","",ROUND(calculations!X53,1)&amp;"/"&amp;calculations!Z53))</f>
        <v>571/680</v>
      </c>
      <c r="Z32" s="123" t="str">
        <f>IF(calculations!$S54="","",IF(calculations!Z54="","",ROUND(calculations!$X54,1)&amp;"/"&amp;calculations!$Z54))</f>
        <v>613/680</v>
      </c>
      <c r="AA32" s="123" t="str">
        <f>IF(calculations!$S55="","",IF(calculations!Z55="","",ROUND(calculations!$X55,1)&amp;"/"&amp;calculations!$Z55))</f>
        <v>649/716</v>
      </c>
      <c r="AB32" s="123" t="str">
        <f>IF(calculations!$S56="","",IF(calculations!Z56="","",ROUND(calculations!$X56,1)&amp;"/"&amp;calculations!$Z56))</f>
        <v>673/727</v>
      </c>
      <c r="AC32" s="123" t="str">
        <f>IF(calculations!$S57="","",IF(calculations!Z57="","",ROUND(calculations!$X57,1)&amp;"/"&amp;calculations!$Z57))</f>
        <v>687/681</v>
      </c>
      <c r="AD32" s="123" t="str">
        <f>IF(calculations!$S58="","",IF(calculations!Z58="","",ROUND(calculations!$X58,1)&amp;"/"&amp;calculations!$Z58))</f>
        <v>730/708</v>
      </c>
      <c r="AE32" s="123" t="str">
        <f>IF(calculations!$S59="","",IF(calculations!Z59="","",ROUND(calculations!$X59,1)&amp;"/"&amp;calculations!$Z59))</f>
        <v>732/708</v>
      </c>
      <c r="AF32" s="125" t="str">
        <f>ROUND(calculations!X60,1)&amp;"/"&amp;ROUND(calculations!Z60,1)</f>
        <v>621.6/687.4</v>
      </c>
    </row>
    <row r="33" spans="1:32" ht="10.5" customHeight="1" thickTop="1" thickBot="1" x14ac:dyDescent="0.3">
      <c r="A33" s="258"/>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60"/>
    </row>
    <row r="34" spans="1:32" ht="35.25" customHeight="1" thickTop="1" thickBot="1" x14ac:dyDescent="0.3">
      <c r="A34" s="316" t="str">
        <f>G11&amp;" "&amp;L9&amp;" Utilization: "&amp;O11&amp;" through "&amp;Q11</f>
        <v>All All Utilization: Sep-18 through Aug-19</v>
      </c>
      <c r="B34" s="317"/>
      <c r="C34" s="317"/>
      <c r="D34" s="317"/>
      <c r="E34" s="317"/>
      <c r="F34" s="317"/>
      <c r="G34" s="317"/>
      <c r="H34" s="317"/>
      <c r="I34" s="317"/>
      <c r="J34" s="317"/>
      <c r="K34" s="317"/>
      <c r="L34" s="317"/>
      <c r="M34" s="317"/>
      <c r="N34" s="318"/>
      <c r="O34" s="301" t="s">
        <v>0</v>
      </c>
      <c r="P34" s="302"/>
      <c r="Q34" s="302"/>
      <c r="R34" s="303"/>
      <c r="S34" s="316" t="str">
        <f>Y11&amp;" "&amp;AD9&amp;" Utilization: "&amp;O11&amp;" through "&amp;Q11</f>
        <v>Families First Providers All Utilization: Sep-18 through Aug-19</v>
      </c>
      <c r="T34" s="317"/>
      <c r="U34" s="317"/>
      <c r="V34" s="317"/>
      <c r="W34" s="317"/>
      <c r="X34" s="317"/>
      <c r="Y34" s="317"/>
      <c r="Z34" s="317"/>
      <c r="AA34" s="317"/>
      <c r="AB34" s="317"/>
      <c r="AC34" s="317"/>
      <c r="AD34" s="317"/>
      <c r="AE34" s="317"/>
      <c r="AF34" s="318"/>
    </row>
    <row r="35" spans="1:32" s="21" customFormat="1" ht="20.100000000000001" customHeight="1" thickTop="1" thickBot="1" x14ac:dyDescent="0.3">
      <c r="A35" s="65">
        <f>IF(D25="A",1,IF(D25="B",2,IF(D25="C",3,IF(D25="D",4,IF(D25="F",5,"N/A")))))</f>
        <v>5</v>
      </c>
      <c r="B35" s="43"/>
      <c r="C35" s="43"/>
      <c r="D35" s="43"/>
      <c r="E35" s="43"/>
      <c r="F35" s="43"/>
      <c r="G35" s="43"/>
      <c r="H35" s="122"/>
      <c r="I35" s="116"/>
      <c r="J35" s="116"/>
      <c r="K35" s="114"/>
      <c r="L35" s="114"/>
      <c r="M35" s="114"/>
      <c r="N35" s="114"/>
      <c r="O35" s="265" t="str">
        <f>"Averages Between "&amp;O$11&amp;" - "&amp;Q$11</f>
        <v>Averages Between Sep-18 - Aug-19</v>
      </c>
      <c r="P35" s="266"/>
      <c r="Q35" s="266"/>
      <c r="R35" s="267"/>
      <c r="S35" s="37"/>
      <c r="T35" s="40"/>
      <c r="U35" s="40"/>
      <c r="V35" s="40"/>
      <c r="W35" s="40"/>
      <c r="X35" s="40"/>
      <c r="Y35" s="8"/>
      <c r="Z35" s="3"/>
      <c r="AA35" s="40"/>
      <c r="AB35" s="40"/>
      <c r="AC35" s="40"/>
      <c r="AD35" s="40"/>
      <c r="AE35" s="40"/>
      <c r="AF35" s="69"/>
    </row>
    <row r="36" spans="1:32" s="21" customFormat="1" ht="21.75" customHeight="1" thickTop="1" x14ac:dyDescent="0.25">
      <c r="A36" s="66">
        <f>(N82+O82+Q82)/3</f>
        <v>0</v>
      </c>
      <c r="B36" s="43"/>
      <c r="C36" s="43"/>
      <c r="D36" s="43"/>
      <c r="E36" s="43"/>
      <c r="F36" s="43"/>
      <c r="G36" s="43"/>
      <c r="H36" s="3"/>
      <c r="I36" s="121"/>
      <c r="K36" s="115"/>
      <c r="L36" s="115"/>
      <c r="M36" s="115"/>
      <c r="N36" s="115"/>
      <c r="O36" s="268" t="str">
        <f>G11&amp;" "&amp;L9</f>
        <v>All All</v>
      </c>
      <c r="P36" s="269"/>
      <c r="Q36" s="272" t="str">
        <f>Y11&amp;" "&amp;AD9</f>
        <v>Families First Providers All</v>
      </c>
      <c r="R36" s="273"/>
      <c r="S36" s="37"/>
      <c r="T36" s="40"/>
      <c r="U36" s="40"/>
      <c r="V36" s="40"/>
      <c r="W36" s="40"/>
      <c r="X36" s="40"/>
      <c r="Y36" s="8"/>
      <c r="Z36" s="3"/>
      <c r="AA36" s="40"/>
      <c r="AB36" s="40"/>
      <c r="AC36" s="40"/>
      <c r="AD36" s="40"/>
      <c r="AE36" s="40"/>
      <c r="AF36" s="69"/>
    </row>
    <row r="37" spans="1:32" s="21" customFormat="1" ht="21.75" customHeight="1" thickBot="1" x14ac:dyDescent="0.3">
      <c r="A37" s="67"/>
      <c r="B37" s="63"/>
      <c r="C37" s="63"/>
      <c r="D37" s="63"/>
      <c r="E37" s="63"/>
      <c r="F37" s="63"/>
      <c r="G37" s="84"/>
      <c r="H37" s="86"/>
      <c r="I37" s="119"/>
      <c r="K37" s="118"/>
      <c r="L37" s="118"/>
      <c r="M37" s="117"/>
      <c r="N37" s="117"/>
      <c r="O37" s="270"/>
      <c r="P37" s="271"/>
      <c r="Q37" s="274"/>
      <c r="R37" s="275"/>
      <c r="S37" s="37"/>
      <c r="T37" s="40"/>
      <c r="U37" s="40"/>
      <c r="V37" s="40"/>
      <c r="W37" s="40"/>
      <c r="X37" s="40"/>
      <c r="Y37" s="85"/>
      <c r="Z37" s="86"/>
      <c r="AA37" s="40"/>
      <c r="AB37" s="40"/>
      <c r="AC37" s="40"/>
      <c r="AD37" s="40"/>
      <c r="AE37" s="40"/>
      <c r="AF37" s="69"/>
    </row>
    <row r="38" spans="1:32" s="21" customFormat="1" ht="20.100000000000001" customHeight="1" thickTop="1" x14ac:dyDescent="0.25">
      <c r="A38" s="66"/>
      <c r="B38" s="43"/>
      <c r="C38" s="43"/>
      <c r="D38" s="43"/>
      <c r="E38" s="43"/>
      <c r="F38" s="43"/>
      <c r="G38" s="43"/>
      <c r="H38" s="3"/>
      <c r="I38" s="120"/>
      <c r="K38" s="118"/>
      <c r="L38" s="118"/>
      <c r="M38" s="117"/>
      <c r="N38" s="117"/>
      <c r="O38" s="276">
        <f>calculations!H60</f>
        <v>0.83585121239050397</v>
      </c>
      <c r="P38" s="277"/>
      <c r="Q38" s="280">
        <f>calculations!Y60</f>
        <v>0.83617106850784284</v>
      </c>
      <c r="R38" s="281"/>
      <c r="S38" s="37"/>
      <c r="T38" s="40"/>
      <c r="U38" s="40"/>
      <c r="V38" s="40"/>
      <c r="W38" s="40"/>
      <c r="X38" s="40"/>
      <c r="Y38" s="8"/>
      <c r="Z38" s="3"/>
      <c r="AA38" s="40"/>
      <c r="AB38" s="40"/>
      <c r="AC38" s="40"/>
      <c r="AD38" s="40"/>
      <c r="AE38" s="40"/>
      <c r="AF38" s="69"/>
    </row>
    <row r="39" spans="1:32" s="21" customFormat="1" ht="20.100000000000001" customHeight="1" x14ac:dyDescent="0.35">
      <c r="A39" s="66"/>
      <c r="B39" s="43"/>
      <c r="C39" s="43"/>
      <c r="D39" s="43"/>
      <c r="E39" s="43"/>
      <c r="F39" s="43"/>
      <c r="G39" s="43"/>
      <c r="H39" s="3"/>
      <c r="I39" s="59"/>
      <c r="J39" s="91"/>
      <c r="K39" s="50"/>
      <c r="L39" s="50"/>
      <c r="M39" s="50"/>
      <c r="N39" s="50"/>
      <c r="O39" s="278"/>
      <c r="P39" s="279"/>
      <c r="Q39" s="282"/>
      <c r="R39" s="283"/>
      <c r="S39" s="37"/>
      <c r="T39" s="40"/>
      <c r="U39" s="40"/>
      <c r="V39" s="40"/>
      <c r="W39" s="40"/>
      <c r="X39" s="40"/>
      <c r="Y39" s="8"/>
      <c r="Z39" s="3"/>
      <c r="AA39" s="40"/>
      <c r="AB39" s="40"/>
      <c r="AC39" s="40"/>
      <c r="AD39" s="40"/>
      <c r="AE39" s="40"/>
      <c r="AF39" s="69"/>
    </row>
    <row r="40" spans="1:32" s="21" customFormat="1" ht="20.100000000000001" customHeight="1" thickBot="1" x14ac:dyDescent="0.35">
      <c r="A40" s="66" t="str">
        <f>IF(D30="A",1,IF(D30="B",2,IF(D30="C",3,IF(D30="D",4,IF(D30="F",5,"N/A")))))</f>
        <v>N/A</v>
      </c>
      <c r="B40" s="43"/>
      <c r="C40" s="43"/>
      <c r="D40" s="43"/>
      <c r="E40" s="43"/>
      <c r="F40" s="43"/>
      <c r="G40" s="43"/>
      <c r="H40" s="3"/>
      <c r="I40" s="14"/>
      <c r="J40" s="14"/>
      <c r="K40" s="13"/>
      <c r="L40" s="15"/>
      <c r="M40" s="16"/>
      <c r="O40" s="284" t="str">
        <f>"("&amp;ROUND(calculations!F60,1)&amp;"/"&amp;ROUND(calculations!G60,1)&amp;")"</f>
        <v>(548.7/656.4)</v>
      </c>
      <c r="P40" s="285"/>
      <c r="Q40" s="286" t="str">
        <f>"("&amp;ROUND(calculations!W60,1)&amp;"/"&amp;ROUND(calculations!X60,1)&amp;")"</f>
        <v>(519.8/621.6)</v>
      </c>
      <c r="R40" s="287"/>
      <c r="S40" s="128"/>
      <c r="T40" s="129"/>
      <c r="U40" s="129"/>
      <c r="V40" s="129"/>
      <c r="W40" s="129"/>
      <c r="X40" s="129"/>
      <c r="Y40" s="60"/>
      <c r="Z40" s="62"/>
      <c r="AA40" s="129"/>
      <c r="AB40" s="129"/>
      <c r="AC40" s="129"/>
      <c r="AD40" s="129"/>
      <c r="AE40" s="129"/>
      <c r="AF40" s="130"/>
    </row>
    <row r="41" spans="1:32" s="21" customFormat="1" ht="20.100000000000001" customHeight="1" thickTop="1" x14ac:dyDescent="0.25">
      <c r="A41" s="319" t="s">
        <v>378</v>
      </c>
      <c r="B41" s="147">
        <f t="shared" ref="B41:M41" si="2">B31</f>
        <v>43344</v>
      </c>
      <c r="C41" s="147">
        <f t="shared" si="2"/>
        <v>43374</v>
      </c>
      <c r="D41" s="147">
        <f t="shared" si="2"/>
        <v>43405</v>
      </c>
      <c r="E41" s="147">
        <f t="shared" si="2"/>
        <v>43435</v>
      </c>
      <c r="F41" s="147">
        <f t="shared" si="2"/>
        <v>43466</v>
      </c>
      <c r="G41" s="147">
        <f t="shared" si="2"/>
        <v>43497</v>
      </c>
      <c r="H41" s="147">
        <f t="shared" si="2"/>
        <v>43525</v>
      </c>
      <c r="I41" s="147">
        <f t="shared" si="2"/>
        <v>43556</v>
      </c>
      <c r="J41" s="147">
        <f t="shared" si="2"/>
        <v>43586</v>
      </c>
      <c r="K41" s="147">
        <f t="shared" si="2"/>
        <v>43617</v>
      </c>
      <c r="L41" s="147">
        <f t="shared" si="2"/>
        <v>43647</v>
      </c>
      <c r="M41" s="147">
        <f t="shared" si="2"/>
        <v>43678</v>
      </c>
      <c r="N41" s="149" t="s">
        <v>380</v>
      </c>
      <c r="O41" s="288" t="str">
        <f>O$36&amp;" is "&amp;(ROUND(calculations!G60/calculations!X60,2))*100&amp;"% of "&amp;Q$36&amp;" "&amp;O$34</f>
        <v>All All is 106% of Families First Providers All Utilization</v>
      </c>
      <c r="P41" s="289"/>
      <c r="Q41" s="289"/>
      <c r="R41" s="290"/>
      <c r="S41" s="263" t="s">
        <v>378</v>
      </c>
      <c r="T41" s="126">
        <f t="shared" ref="T41:AE41" si="3">T31</f>
        <v>43344</v>
      </c>
      <c r="U41" s="126">
        <f t="shared" si="3"/>
        <v>43374</v>
      </c>
      <c r="V41" s="126">
        <f t="shared" si="3"/>
        <v>43405</v>
      </c>
      <c r="W41" s="126">
        <f t="shared" si="3"/>
        <v>43435</v>
      </c>
      <c r="X41" s="126">
        <f t="shared" si="3"/>
        <v>43466</v>
      </c>
      <c r="Y41" s="126">
        <f t="shared" si="3"/>
        <v>43497</v>
      </c>
      <c r="Z41" s="126">
        <f t="shared" si="3"/>
        <v>43525</v>
      </c>
      <c r="AA41" s="126">
        <f t="shared" si="3"/>
        <v>43556</v>
      </c>
      <c r="AB41" s="126">
        <f t="shared" si="3"/>
        <v>43586</v>
      </c>
      <c r="AC41" s="126">
        <f t="shared" si="3"/>
        <v>43617</v>
      </c>
      <c r="AD41" s="126">
        <f t="shared" si="3"/>
        <v>43647</v>
      </c>
      <c r="AE41" s="126">
        <f t="shared" si="3"/>
        <v>43678</v>
      </c>
      <c r="AF41" s="127" t="s">
        <v>380</v>
      </c>
    </row>
    <row r="42" spans="1:32" s="21" customFormat="1" ht="20.100000000000001" customHeight="1" thickBot="1" x14ac:dyDescent="0.3">
      <c r="A42" s="320"/>
      <c r="B42" s="167" t="str">
        <f>IF(calculations!B48="","",IF(calculations!G48="","",ROUND(calculations!F48,1)&amp;"/"&amp;calculations!G48))</f>
        <v>512/626</v>
      </c>
      <c r="C42" s="167" t="str">
        <f>IF(calculations!$B49="","",IF(calculations!$G49="","",ROUND(calculations!$F49,1)&amp;"/"&amp;calculations!$G49))</f>
        <v>511/579</v>
      </c>
      <c r="D42" s="167" t="str">
        <f>IF(calculations!$B50="","",IF(calculations!$G50="","",ROUND(calculations!$F50,1)&amp;"/"&amp;calculations!$G50))</f>
        <v>507/619</v>
      </c>
      <c r="E42" s="167" t="str">
        <f>IF(calculations!$B51="","",IF(calculations!$G51="","",ROUND(calculations!$F51,1)&amp;"/"&amp;calculations!$G51))</f>
        <v>520/605</v>
      </c>
      <c r="F42" s="167" t="str">
        <f>IF(calculations!$B52="","",IF(calculations!$G52="","",ROUND(calculations!$F52,1)&amp;"/"&amp;calculations!$G52))</f>
        <v>543/576</v>
      </c>
      <c r="G42" s="167" t="str">
        <f>IF(calculations!$B53="","",IF(calculations!$G53="","",ROUND(calculations!$F53,1)&amp;"/"&amp;calculations!$G53))</f>
        <v>563/608</v>
      </c>
      <c r="H42" s="167" t="str">
        <f>IF(calculations!$B54="","",IF(calculations!$G54="","",ROUND(calculations!$F54,1)&amp;"/"&amp;calculations!$G54))</f>
        <v>539/647</v>
      </c>
      <c r="I42" s="167" t="str">
        <f>IF(calculations!$B55="","",IF(calculations!$G55="","",ROUND(calculations!$F55,1)&amp;"/"&amp;calculations!$G55))</f>
        <v>591/683</v>
      </c>
      <c r="J42" s="167" t="str">
        <f>IF(calculations!$B56="","",IF(calculations!$G56="","",ROUND(calculations!$F56,1)&amp;"/"&amp;calculations!$G56))</f>
        <v>564/701</v>
      </c>
      <c r="K42" s="167" t="str">
        <f>IF(calculations!$B57="","",IF(calculations!$G57="","",ROUND(calculations!$F57,1)&amp;"/"&amp;calculations!$G57))</f>
        <v>568/715</v>
      </c>
      <c r="L42" s="167" t="str">
        <f>IF(calculations!$B58="","",IF(calculations!$G58="","",ROUND(calculations!$F58,1)&amp;"/"&amp;calculations!$G58))</f>
        <v>580/758</v>
      </c>
      <c r="M42" s="167" t="str">
        <f>IF(calculations!$B59="","",IF(calculations!$G59="","",ROUND(calculations!$F59,1)&amp;"/"&amp;calculations!$G59))</f>
        <v>586/760</v>
      </c>
      <c r="N42" s="125" t="str">
        <f>ROUND(calculations!F60,1)&amp;"/"&amp;ROUND(calculations!G60,1)</f>
        <v>548.7/656.4</v>
      </c>
      <c r="O42" s="291"/>
      <c r="P42" s="292"/>
      <c r="Q42" s="292"/>
      <c r="R42" s="293"/>
      <c r="S42" s="264"/>
      <c r="T42" s="123" t="str">
        <f>IF(calculations!$S48="","",IF(calculations!$X48="","",ROUND(calculations!$W48,1)&amp;"/"&amp;calculations!$X48))</f>
        <v>486/588</v>
      </c>
      <c r="U42" s="123" t="str">
        <f>IF(calculations!$S49="","",IF(calculations!$X49="","",ROUND(calculations!$W49,1)&amp;"/"&amp;calculations!$X49))</f>
        <v>482/539</v>
      </c>
      <c r="V42" s="123" t="str">
        <f>IF(calculations!$S50="","",IF(calculations!$X50="","",ROUND(calculations!$W50,1)&amp;"/"&amp;calculations!$X50))</f>
        <v>476/579</v>
      </c>
      <c r="W42" s="123" t="str">
        <f>IF(calculations!$S51="","",IF(calculations!$X51="","",ROUND(calculations!$W51,1)&amp;"/"&amp;calculations!$X51))</f>
        <v>491/562</v>
      </c>
      <c r="X42" s="123" t="str">
        <f>IF(calculations!$S52="","",IF(calculations!$X52="","",ROUND(calculations!$W52,1)&amp;"/"&amp;calculations!$X52))</f>
        <v>513/536</v>
      </c>
      <c r="Y42" s="123" t="str">
        <f>IF(calculations!$S53="","",IF(calculations!$X53="","",ROUND(calculations!$W53,1)&amp;"/"&amp;calculations!$X53))</f>
        <v>531/571</v>
      </c>
      <c r="Z42" s="123" t="str">
        <f>IF(calculations!$S54="","",IF(calculations!$X54="","",ROUND(calculations!$W54,1)&amp;"/"&amp;calculations!$X54))</f>
        <v>508/613</v>
      </c>
      <c r="AA42" s="123" t="str">
        <f>IF(calculations!$S55="","",IF(calculations!$X55="","",ROUND(calculations!$W55,1)&amp;"/"&amp;calculations!$X55))</f>
        <v>559/649</v>
      </c>
      <c r="AB42" s="123" t="str">
        <f>IF(calculations!$S56="","",IF(calculations!$X56="","",ROUND(calculations!$W56,1)&amp;"/"&amp;calculations!$X56))</f>
        <v>534/673</v>
      </c>
      <c r="AC42" s="123" t="str">
        <f>IF(calculations!$S57="","",IF(calculations!$X57="","",ROUND(calculations!$W57,1)&amp;"/"&amp;calculations!$X57))</f>
        <v>545/687</v>
      </c>
      <c r="AD42" s="123" t="str">
        <f>IF(calculations!$S58="","",IF(calculations!$X58="","",ROUND(calculations!$W58,1)&amp;"/"&amp;calculations!$X58))</f>
        <v>554/730</v>
      </c>
      <c r="AE42" s="123" t="str">
        <f>IF(calculations!$S59="","",IF(calculations!$X59="","",ROUND(calculations!$W59,1)&amp;"/"&amp;calculations!$X59))</f>
        <v>558/732</v>
      </c>
      <c r="AF42" s="125" t="str">
        <f>ROUND(calculations!W60,1)&amp;"/"&amp;ROUND(calculations!X60,1)</f>
        <v>519.8/621.6</v>
      </c>
    </row>
    <row r="43" spans="1:32" ht="10.5" customHeight="1" thickTop="1" thickBot="1" x14ac:dyDescent="0.3">
      <c r="A43" s="258"/>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60"/>
    </row>
    <row r="44" spans="1:32" s="168" customFormat="1" ht="35.25" customHeight="1" thickTop="1" thickBot="1" x14ac:dyDescent="0.4">
      <c r="A44" s="295" t="str">
        <f>G11&amp;" "&amp;L9&amp;" Outcomes: "&amp;O11&amp;" through "&amp;Q11</f>
        <v>All All Outcomes: Sep-18 through Aug-19</v>
      </c>
      <c r="B44" s="296"/>
      <c r="C44" s="296"/>
      <c r="D44" s="296"/>
      <c r="E44" s="296"/>
      <c r="F44" s="296"/>
      <c r="G44" s="296"/>
      <c r="H44" s="296"/>
      <c r="I44" s="296"/>
      <c r="J44" s="296"/>
      <c r="K44" s="296"/>
      <c r="L44" s="296"/>
      <c r="M44" s="296"/>
      <c r="N44" s="297"/>
      <c r="O44" s="301" t="s">
        <v>4</v>
      </c>
      <c r="P44" s="302"/>
      <c r="Q44" s="302"/>
      <c r="R44" s="303"/>
      <c r="S44" s="295" t="str">
        <f>Y11&amp;" "&amp;AD9&amp;" Outcomes: "&amp;O11&amp;" through "&amp;Q11</f>
        <v>Families First Providers All Outcomes: Sep-18 through Aug-19</v>
      </c>
      <c r="T44" s="296"/>
      <c r="U44" s="296"/>
      <c r="V44" s="296"/>
      <c r="W44" s="296"/>
      <c r="X44" s="296"/>
      <c r="Y44" s="296"/>
      <c r="Z44" s="296"/>
      <c r="AA44" s="296"/>
      <c r="AB44" s="296"/>
      <c r="AC44" s="296"/>
      <c r="AD44" s="296"/>
      <c r="AE44" s="296"/>
      <c r="AF44" s="297"/>
    </row>
    <row r="45" spans="1:32" ht="20.100000000000001" customHeight="1" thickTop="1" thickBot="1" x14ac:dyDescent="0.3">
      <c r="A45" s="37"/>
      <c r="B45" s="40"/>
      <c r="C45" s="40"/>
      <c r="D45" s="69"/>
      <c r="E45" s="40"/>
      <c r="F45" s="40"/>
      <c r="G45" s="40"/>
      <c r="H45" s="40"/>
      <c r="O45" s="265" t="str">
        <f>"Averages Between "&amp;O$11&amp;" - "&amp;Q$11</f>
        <v>Averages Between Sep-18 - Aug-19</v>
      </c>
      <c r="P45" s="266"/>
      <c r="Q45" s="266"/>
      <c r="R45" s="267"/>
      <c r="S45" s="37"/>
      <c r="T45" s="40"/>
      <c r="U45" s="40"/>
      <c r="V45" s="40"/>
      <c r="W45" s="40"/>
      <c r="X45" s="40"/>
      <c r="Y45" s="8"/>
      <c r="Z45" s="3"/>
      <c r="AA45" s="40"/>
      <c r="AB45" s="40"/>
      <c r="AC45" s="40"/>
      <c r="AD45" s="40"/>
      <c r="AE45" s="40"/>
      <c r="AF45" s="69"/>
    </row>
    <row r="46" spans="1:32" ht="21.75" customHeight="1" thickTop="1" x14ac:dyDescent="0.25">
      <c r="A46" s="37"/>
      <c r="B46" s="40"/>
      <c r="C46" s="40"/>
      <c r="D46" s="69"/>
      <c r="E46" s="40"/>
      <c r="F46" s="40"/>
      <c r="G46" s="40"/>
      <c r="H46" s="40"/>
      <c r="O46" s="268" t="str">
        <f>G11&amp;" "&amp;L9</f>
        <v>All All</v>
      </c>
      <c r="P46" s="269"/>
      <c r="Q46" s="272" t="str">
        <f>Y11&amp;" "&amp;AD9</f>
        <v>Families First Providers All</v>
      </c>
      <c r="R46" s="273"/>
      <c r="S46" s="37"/>
      <c r="T46" s="40"/>
      <c r="U46" s="40"/>
      <c r="V46" s="40"/>
      <c r="W46" s="40"/>
      <c r="X46" s="40"/>
      <c r="Y46" s="8"/>
      <c r="Z46" s="3"/>
      <c r="AA46" s="40"/>
      <c r="AB46" s="40"/>
      <c r="AC46" s="40"/>
      <c r="AD46" s="40"/>
      <c r="AE46" s="40"/>
      <c r="AF46" s="69"/>
    </row>
    <row r="47" spans="1:32" ht="21.75" customHeight="1" thickBot="1" x14ac:dyDescent="0.3">
      <c r="A47" s="37"/>
      <c r="B47" s="40"/>
      <c r="C47" s="40"/>
      <c r="D47" s="69"/>
      <c r="E47" s="40"/>
      <c r="F47" s="40"/>
      <c r="G47" s="40"/>
      <c r="H47" s="40"/>
      <c r="O47" s="270"/>
      <c r="P47" s="271"/>
      <c r="Q47" s="274"/>
      <c r="R47" s="275"/>
      <c r="S47" s="37"/>
      <c r="T47" s="40"/>
      <c r="U47" s="40"/>
      <c r="V47" s="40"/>
      <c r="W47" s="40"/>
      <c r="X47" s="40"/>
      <c r="Y47" s="85"/>
      <c r="Z47" s="86"/>
      <c r="AA47" s="40"/>
      <c r="AB47" s="40"/>
      <c r="AC47" s="40"/>
      <c r="AD47" s="40"/>
      <c r="AE47" s="40"/>
      <c r="AF47" s="69"/>
    </row>
    <row r="48" spans="1:32" ht="20.100000000000001" customHeight="1" thickTop="1" x14ac:dyDescent="0.25">
      <c r="A48" s="37"/>
      <c r="B48" s="40"/>
      <c r="C48" s="40"/>
      <c r="D48" s="69"/>
      <c r="E48" s="40"/>
      <c r="F48" s="40"/>
      <c r="G48" s="40"/>
      <c r="H48" s="40"/>
      <c r="O48" s="276">
        <f>calculations!M60</f>
        <v>0.504</v>
      </c>
      <c r="P48" s="277"/>
      <c r="Q48" s="280">
        <f>calculations!AD60</f>
        <v>0.51385927505330486</v>
      </c>
      <c r="R48" s="281"/>
      <c r="S48" s="37"/>
      <c r="T48" s="40"/>
      <c r="U48" s="40"/>
      <c r="V48" s="40"/>
      <c r="W48" s="40"/>
      <c r="X48" s="40"/>
      <c r="Y48" s="8"/>
      <c r="Z48" s="3"/>
      <c r="AA48" s="40"/>
      <c r="AB48" s="40"/>
      <c r="AC48" s="40"/>
      <c r="AD48" s="40"/>
      <c r="AE48" s="40"/>
      <c r="AF48" s="69"/>
    </row>
    <row r="49" spans="1:32" ht="20.100000000000001" customHeight="1" x14ac:dyDescent="0.25">
      <c r="A49" s="37"/>
      <c r="B49" s="40"/>
      <c r="C49" s="40"/>
      <c r="D49" s="69"/>
      <c r="E49" s="40"/>
      <c r="F49" s="40"/>
      <c r="G49" s="40"/>
      <c r="H49" s="40"/>
      <c r="O49" s="278"/>
      <c r="P49" s="279"/>
      <c r="Q49" s="282"/>
      <c r="R49" s="283"/>
      <c r="S49" s="37"/>
      <c r="T49" s="40"/>
      <c r="U49" s="40"/>
      <c r="V49" s="40"/>
      <c r="W49" s="40"/>
      <c r="X49" s="40"/>
      <c r="Y49" s="8"/>
      <c r="Z49" s="3"/>
      <c r="AA49" s="40"/>
      <c r="AB49" s="40"/>
      <c r="AC49" s="40"/>
      <c r="AD49" s="40"/>
      <c r="AE49" s="40"/>
      <c r="AF49" s="69"/>
    </row>
    <row r="50" spans="1:32" ht="20.100000000000001" customHeight="1" thickBot="1" x14ac:dyDescent="0.3">
      <c r="A50" s="70"/>
      <c r="B50" s="21"/>
      <c r="C50" s="21"/>
      <c r="D50" s="45"/>
      <c r="E50" s="40"/>
      <c r="F50" s="40"/>
      <c r="G50" s="40"/>
      <c r="H50" s="40"/>
      <c r="O50" s="284" t="str">
        <f>"("&amp;ROUND(calculations!K60,1)&amp;"/"&amp;ROUND(calculations!L60,1)&amp;")"</f>
        <v>(21/41.7)</v>
      </c>
      <c r="P50" s="285"/>
      <c r="Q50" s="286" t="str">
        <f>"("&amp;ROUND(calculations!AB60,1)&amp;"/"&amp;ROUND(calculations!AC60,1)&amp;")"</f>
        <v>(20.1/39.1)</v>
      </c>
      <c r="R50" s="287"/>
      <c r="S50" s="128"/>
      <c r="T50" s="129"/>
      <c r="U50" s="129"/>
      <c r="V50" s="129"/>
      <c r="W50" s="129"/>
      <c r="X50" s="129"/>
      <c r="Y50" s="60"/>
      <c r="Z50" s="62"/>
      <c r="AA50" s="129"/>
      <c r="AB50" s="129"/>
      <c r="AC50" s="129"/>
      <c r="AD50" s="129"/>
      <c r="AE50" s="129"/>
      <c r="AF50" s="130"/>
    </row>
    <row r="51" spans="1:32" ht="20.100000000000001" customHeight="1" thickTop="1" x14ac:dyDescent="0.25">
      <c r="A51" s="319" t="s">
        <v>379</v>
      </c>
      <c r="B51" s="147">
        <f t="shared" ref="B51:M51" si="4">B41</f>
        <v>43344</v>
      </c>
      <c r="C51" s="147">
        <f t="shared" si="4"/>
        <v>43374</v>
      </c>
      <c r="D51" s="147">
        <f t="shared" si="4"/>
        <v>43405</v>
      </c>
      <c r="E51" s="147">
        <f t="shared" si="4"/>
        <v>43435</v>
      </c>
      <c r="F51" s="147">
        <f t="shared" si="4"/>
        <v>43466</v>
      </c>
      <c r="G51" s="147">
        <f t="shared" si="4"/>
        <v>43497</v>
      </c>
      <c r="H51" s="147">
        <f t="shared" si="4"/>
        <v>43525</v>
      </c>
      <c r="I51" s="147">
        <f t="shared" si="4"/>
        <v>43556</v>
      </c>
      <c r="J51" s="147">
        <f t="shared" si="4"/>
        <v>43586</v>
      </c>
      <c r="K51" s="147">
        <f t="shared" si="4"/>
        <v>43617</v>
      </c>
      <c r="L51" s="147">
        <f t="shared" si="4"/>
        <v>43647</v>
      </c>
      <c r="M51" s="147">
        <f t="shared" si="4"/>
        <v>43678</v>
      </c>
      <c r="N51" s="149" t="s">
        <v>380</v>
      </c>
      <c r="O51" s="288" t="str">
        <f>O$46&amp;" is "&amp;(ROUND(calculations!L60/calculations!AC60,2))*100&amp;"% of "&amp;Q$46&amp;" "&amp;O$44</f>
        <v>All All is 107% of Families First Providers All Outcomes</v>
      </c>
      <c r="P51" s="289"/>
      <c r="Q51" s="289"/>
      <c r="R51" s="290"/>
      <c r="S51" s="263" t="s">
        <v>379</v>
      </c>
      <c r="T51" s="126">
        <f t="shared" ref="T51:AF51" si="5">T41</f>
        <v>43344</v>
      </c>
      <c r="U51" s="126">
        <f t="shared" si="5"/>
        <v>43374</v>
      </c>
      <c r="V51" s="126">
        <f t="shared" si="5"/>
        <v>43405</v>
      </c>
      <c r="W51" s="126">
        <f t="shared" si="5"/>
        <v>43435</v>
      </c>
      <c r="X51" s="126">
        <f t="shared" si="5"/>
        <v>43466</v>
      </c>
      <c r="Y51" s="126">
        <f t="shared" si="5"/>
        <v>43497</v>
      </c>
      <c r="Z51" s="126">
        <f t="shared" si="5"/>
        <v>43525</v>
      </c>
      <c r="AA51" s="126">
        <f t="shared" si="5"/>
        <v>43556</v>
      </c>
      <c r="AB51" s="126">
        <f t="shared" si="5"/>
        <v>43586</v>
      </c>
      <c r="AC51" s="126">
        <f t="shared" si="5"/>
        <v>43617</v>
      </c>
      <c r="AD51" s="126">
        <f t="shared" si="5"/>
        <v>43647</v>
      </c>
      <c r="AE51" s="126">
        <f t="shared" si="5"/>
        <v>43678</v>
      </c>
      <c r="AF51" s="169" t="str">
        <f t="shared" si="5"/>
        <v>Ave</v>
      </c>
    </row>
    <row r="52" spans="1:32" ht="20.100000000000001" customHeight="1" thickBot="1" x14ac:dyDescent="0.3">
      <c r="A52" s="320"/>
      <c r="B52" s="167" t="str">
        <f>IF(calculations!$B48="","",IF(calculations!$L48="","",ROUND(calculations!$K48,1)&amp;"/"&amp;calculations!$L48))</f>
        <v>14/37</v>
      </c>
      <c r="C52" s="167" t="str">
        <f>IF(calculations!$B49="","",IF(calculations!$L49="","",ROUND(calculations!$K49,1)&amp;"/"&amp;calculations!$L49))</f>
        <v>24/47</v>
      </c>
      <c r="D52" s="167" t="str">
        <f>IF(calculations!$B50="","",IF(calculations!$L50="","",ROUND(calculations!$K50,1)&amp;"/"&amp;calculations!$L50))</f>
        <v>16/36</v>
      </c>
      <c r="E52" s="167" t="str">
        <f>IF(calculations!$B51="","",IF(calculations!$L51="","",ROUND(calculations!$K51,1)&amp;"/"&amp;calculations!$L51))</f>
        <v>14/37</v>
      </c>
      <c r="F52" s="167" t="str">
        <f>IF(calculations!$B52="","",IF(calculations!$L52="","",ROUND(calculations!$K52,1)&amp;"/"&amp;calculations!$L52))</f>
        <v>26/45</v>
      </c>
      <c r="G52" s="167" t="str">
        <f>IF(calculations!$B53="","",IF(calculations!$L53="","",ROUND(calculations!$K53,1)&amp;"/"&amp;calculations!$L53))</f>
        <v>20/33</v>
      </c>
      <c r="H52" s="167" t="str">
        <f>IF(calculations!$B54="","",IF(calculations!$L54="","",ROUND(calculations!$K54,1)&amp;"/"&amp;calculations!$L54))</f>
        <v>25/47</v>
      </c>
      <c r="I52" s="167" t="str">
        <f>IF(calculations!$B55="","",IF(calculations!$L55="","",ROUND(calculations!$K55,1)&amp;"/"&amp;calculations!$L55))</f>
        <v>21/46</v>
      </c>
      <c r="J52" s="167" t="str">
        <f>IF(calculations!$B56="","",IF(calculations!$L56="","",ROUND(calculations!$K56,1)&amp;"/"&amp;calculations!$L56))</f>
        <v>28/66</v>
      </c>
      <c r="K52" s="167" t="str">
        <f>IF(calculations!$B57="","",IF(calculations!$L57="","",ROUND(calculations!$K57,1)&amp;"/"&amp;calculations!$L57))</f>
        <v>17/31</v>
      </c>
      <c r="L52" s="167" t="str">
        <f>IF(calculations!$B58="","",IF(calculations!$L58="","",ROUND(calculations!$K58,1)&amp;"/"&amp;calculations!$L58))</f>
        <v>32/49</v>
      </c>
      <c r="M52" s="167" t="str">
        <f>IF(calculations!$B59="","",IF(calculations!$L59="","",ROUND(calculations!$K59,1)&amp;"/"&amp;calculations!$L59))</f>
        <v>15/26</v>
      </c>
      <c r="N52" s="172" t="str">
        <f>ROUND(calculations!K60,1)&amp;"/"&amp;ROUND(calculations!L60,1)</f>
        <v>21/41.7</v>
      </c>
      <c r="O52" s="291"/>
      <c r="P52" s="292"/>
      <c r="Q52" s="292"/>
      <c r="R52" s="293"/>
      <c r="S52" s="264"/>
      <c r="T52" s="123" t="str">
        <f>IF(calculations!$S48="","",IF(calculations!$AC48="","",ROUND(calculations!$AB48,1)&amp;"/"&amp;calculations!$AC48))</f>
        <v>14/37</v>
      </c>
      <c r="U52" s="123" t="str">
        <f>IF(calculations!$S49="","",IF(calculations!$AC49="","",ROUND(calculations!$AB49,1)&amp;"/"&amp;calculations!$AC49))</f>
        <v>23/46</v>
      </c>
      <c r="V52" s="123" t="str">
        <f>IF(calculations!$S50="","",IF(calculations!$AC50="","",ROUND(calculations!$AB50,1)&amp;"/"&amp;calculations!$AC50))</f>
        <v>16/36</v>
      </c>
      <c r="W52" s="123" t="str">
        <f>IF(calculations!$S51="","",IF(calculations!$AC51="","",ROUND(calculations!$AB51,1)&amp;"/"&amp;calculations!$AC51))</f>
        <v>13/31</v>
      </c>
      <c r="X52" s="123" t="str">
        <f>IF(calculations!$S52="","",IF(calculations!$AC52="","",ROUND(calculations!$AB52,1)&amp;"/"&amp;calculations!$AC52))</f>
        <v>26/41</v>
      </c>
      <c r="Y52" s="123" t="str">
        <f>IF(calculations!$S53="","",IF(calculations!$AC53="","",ROUND(calculations!$AB53,1)&amp;"/"&amp;calculations!$AC53))</f>
        <v>18/31</v>
      </c>
      <c r="Z52" s="123" t="str">
        <f>IF(calculations!$S54="","",IF(calculations!$AC54="","",ROUND(calculations!$AB54,1)&amp;"/"&amp;calculations!$AC54))</f>
        <v>25/44</v>
      </c>
      <c r="AA52" s="123" t="str">
        <f>IF(calculations!$S55="","",IF(calculations!$AC55="","",ROUND(calculations!$AB55,1)&amp;"/"&amp;calculations!$AC55))</f>
        <v>20/43</v>
      </c>
      <c r="AB52" s="123" t="str">
        <f>IF(calculations!$S56="","",IF(calculations!$AC56="","",ROUND(calculations!$AB56,1)&amp;"/"&amp;calculations!$AC56))</f>
        <v>25/62</v>
      </c>
      <c r="AC52" s="123" t="str">
        <f>IF(calculations!$S57="","",IF(calculations!$AC57="","",ROUND(calculations!$AB57,1)&amp;"/"&amp;calculations!$AC57))</f>
        <v>15/26</v>
      </c>
      <c r="AD52" s="123" t="str">
        <f>IF(calculations!$S58="","",IF(calculations!$AC58="","",ROUND(calculations!$AB58,1)&amp;"/"&amp;calculations!$AC58))</f>
        <v>32/49</v>
      </c>
      <c r="AE52" s="123" t="str">
        <f>IF(calculations!$S59="","",IF(calculations!$AC59="","",ROUND(calculations!$AB59,1)&amp;"/"&amp;calculations!$AC59))</f>
        <v>14/23</v>
      </c>
      <c r="AF52" s="125" t="str">
        <f>ROUND(calculations!AB60,1)&amp;"/"&amp;ROUND(calculations!AC60,1)</f>
        <v>20.1/39.1</v>
      </c>
    </row>
    <row r="53" spans="1:32" ht="10.5" customHeight="1" thickTop="1" thickBot="1" x14ac:dyDescent="0.3">
      <c r="A53" s="258"/>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60"/>
    </row>
    <row r="54" spans="1:32" ht="35.25" customHeight="1" thickTop="1" thickBot="1" x14ac:dyDescent="0.3">
      <c r="A54" s="295" t="str">
        <f>G11&amp;" "&amp;L9&amp;" Youth Seen: "&amp;O11&amp;" through "&amp;Q11</f>
        <v>All All Youth Seen: Sep-18 through Aug-19</v>
      </c>
      <c r="B54" s="296"/>
      <c r="C54" s="296"/>
      <c r="D54" s="296"/>
      <c r="E54" s="296"/>
      <c r="F54" s="296"/>
      <c r="G54" s="296"/>
      <c r="H54" s="296"/>
      <c r="I54" s="296"/>
      <c r="J54" s="296"/>
      <c r="K54" s="296"/>
      <c r="L54" s="296"/>
      <c r="M54" s="296"/>
      <c r="N54" s="297"/>
      <c r="O54" s="301" t="s">
        <v>388</v>
      </c>
      <c r="P54" s="302"/>
      <c r="Q54" s="302"/>
      <c r="R54" s="303"/>
      <c r="S54" s="298" t="str">
        <f>Y11&amp;" "&amp;AD9&amp;" Youth Seen: "&amp;O11&amp;" through "&amp;Q11</f>
        <v>Families First Providers All Youth Seen: Sep-18 through Aug-19</v>
      </c>
      <c r="T54" s="299"/>
      <c r="U54" s="299"/>
      <c r="V54" s="299"/>
      <c r="W54" s="299"/>
      <c r="X54" s="299"/>
      <c r="Y54" s="299"/>
      <c r="Z54" s="299"/>
      <c r="AA54" s="299"/>
      <c r="AB54" s="299"/>
      <c r="AC54" s="299"/>
      <c r="AD54" s="299"/>
      <c r="AE54" s="299"/>
      <c r="AF54" s="300"/>
    </row>
    <row r="55" spans="1:32" ht="20.100000000000001" customHeight="1" thickTop="1" thickBot="1" x14ac:dyDescent="0.3">
      <c r="A55" s="37"/>
      <c r="B55" s="40"/>
      <c r="C55" s="40"/>
      <c r="D55" s="69"/>
      <c r="E55" s="40"/>
      <c r="F55" s="40"/>
      <c r="G55" s="132"/>
      <c r="H55" s="133"/>
      <c r="O55" s="265" t="str">
        <f>"Totals Between "&amp;O$11&amp;" - "&amp;Q$11</f>
        <v>Totals Between Sep-18 - Aug-19</v>
      </c>
      <c r="P55" s="266"/>
      <c r="Q55" s="266"/>
      <c r="R55" s="267"/>
      <c r="S55" s="37"/>
      <c r="T55" s="40"/>
      <c r="U55" s="40"/>
      <c r="V55" s="40"/>
      <c r="W55" s="40"/>
      <c r="X55" s="40"/>
      <c r="Y55" s="40"/>
      <c r="Z55" s="40"/>
      <c r="AA55" s="40"/>
      <c r="AB55" s="40"/>
      <c r="AC55" s="40"/>
      <c r="AD55" s="40"/>
      <c r="AE55" s="40"/>
      <c r="AF55" s="69"/>
    </row>
    <row r="56" spans="1:32" ht="22.5" customHeight="1" thickTop="1" x14ac:dyDescent="0.25">
      <c r="A56" s="37"/>
      <c r="B56" s="40"/>
      <c r="C56" s="47"/>
      <c r="D56" s="73"/>
      <c r="E56" s="40"/>
      <c r="F56" s="40"/>
      <c r="G56" s="40"/>
      <c r="H56" s="69"/>
      <c r="O56" s="268" t="str">
        <f>G11&amp;" "&amp;L9</f>
        <v>All All</v>
      </c>
      <c r="P56" s="269"/>
      <c r="Q56" s="272" t="str">
        <f>Y11&amp;" "&amp;AD9</f>
        <v>Families First Providers All</v>
      </c>
      <c r="R56" s="273"/>
      <c r="S56" s="37"/>
      <c r="T56" s="40"/>
      <c r="U56" s="40"/>
      <c r="V56" s="40"/>
      <c r="W56" s="40"/>
      <c r="X56" s="40"/>
      <c r="Y56" s="40"/>
      <c r="Z56" s="40"/>
      <c r="AA56" s="40"/>
      <c r="AB56" s="40"/>
      <c r="AC56" s="40"/>
      <c r="AD56" s="40"/>
      <c r="AE56" s="40"/>
      <c r="AF56" s="69"/>
    </row>
    <row r="57" spans="1:32" ht="22.5" customHeight="1" thickBot="1" x14ac:dyDescent="0.3">
      <c r="A57" s="37"/>
      <c r="B57" s="40"/>
      <c r="C57" s="77"/>
      <c r="D57" s="74"/>
      <c r="E57" s="40"/>
      <c r="F57" s="40"/>
      <c r="G57" s="40"/>
      <c r="H57" s="69"/>
      <c r="O57" s="270"/>
      <c r="P57" s="271"/>
      <c r="Q57" s="274"/>
      <c r="R57" s="275"/>
      <c r="S57" s="37"/>
      <c r="T57" s="40"/>
      <c r="U57" s="40"/>
      <c r="V57" s="40"/>
      <c r="W57" s="40"/>
      <c r="X57" s="40"/>
      <c r="Y57" s="40"/>
      <c r="Z57" s="40"/>
      <c r="AA57" s="40"/>
      <c r="AB57" s="40"/>
      <c r="AC57" s="40"/>
      <c r="AD57" s="40"/>
      <c r="AE57" s="40"/>
      <c r="AF57" s="69"/>
    </row>
    <row r="58" spans="1:32" ht="20.100000000000001" customHeight="1" thickTop="1" x14ac:dyDescent="0.25">
      <c r="A58" s="37"/>
      <c r="B58" s="40"/>
      <c r="C58" s="71"/>
      <c r="D58" s="72"/>
      <c r="E58" s="40"/>
      <c r="F58" s="40"/>
      <c r="G58" s="40"/>
      <c r="H58" s="69"/>
      <c r="O58" s="304">
        <f>SUM(calculations!N48:N59)+calculations!F46</f>
        <v>1295</v>
      </c>
      <c r="P58" s="305"/>
      <c r="Q58" s="310">
        <f>SUM(calculations!AE48:AE59)+calculations!W46</f>
        <v>1230</v>
      </c>
      <c r="R58" s="311"/>
      <c r="S58" s="37"/>
      <c r="T58" s="40"/>
      <c r="U58" s="40"/>
      <c r="V58" s="40"/>
      <c r="W58" s="40"/>
      <c r="X58" s="40"/>
      <c r="Y58" s="40"/>
      <c r="Z58" s="40"/>
      <c r="AA58" s="40"/>
      <c r="AB58" s="40"/>
      <c r="AC58" s="40"/>
      <c r="AD58" s="40"/>
      <c r="AE58" s="40"/>
      <c r="AF58" s="69"/>
    </row>
    <row r="59" spans="1:32" ht="20.100000000000001" customHeight="1" x14ac:dyDescent="0.25">
      <c r="A59" s="37"/>
      <c r="B59" s="40"/>
      <c r="C59" s="77"/>
      <c r="D59" s="74"/>
      <c r="E59" s="40"/>
      <c r="F59" s="40"/>
      <c r="G59" s="40"/>
      <c r="H59" s="69"/>
      <c r="O59" s="306"/>
      <c r="P59" s="307"/>
      <c r="Q59" s="312"/>
      <c r="R59" s="313"/>
      <c r="S59" s="37"/>
      <c r="T59" s="40"/>
      <c r="U59" s="40"/>
      <c r="V59" s="40"/>
      <c r="W59" s="40"/>
      <c r="X59" s="40"/>
      <c r="Y59" s="40"/>
      <c r="Z59" s="40"/>
      <c r="AA59" s="40"/>
      <c r="AB59" s="40"/>
      <c r="AC59" s="40"/>
      <c r="AD59" s="40"/>
      <c r="AE59" s="40"/>
      <c r="AF59" s="69"/>
    </row>
    <row r="60" spans="1:32" ht="20.100000000000001" customHeight="1" thickBot="1" x14ac:dyDescent="0.3">
      <c r="A60" s="37"/>
      <c r="B60" s="40"/>
      <c r="C60" s="77"/>
      <c r="D60" s="74"/>
      <c r="E60" s="40"/>
      <c r="F60" s="40"/>
      <c r="G60" s="40"/>
      <c r="H60" s="69"/>
      <c r="O60" s="308"/>
      <c r="P60" s="309"/>
      <c r="Q60" s="314"/>
      <c r="R60" s="315"/>
      <c r="S60" s="37"/>
      <c r="T60" s="40"/>
      <c r="U60" s="40"/>
      <c r="V60" s="40"/>
      <c r="W60" s="40"/>
      <c r="X60" s="40"/>
      <c r="Y60" s="40"/>
      <c r="Z60" s="40"/>
      <c r="AA60" s="40"/>
      <c r="AB60" s="40"/>
      <c r="AC60" s="40"/>
      <c r="AD60" s="40"/>
      <c r="AE60" s="40"/>
      <c r="AF60" s="69"/>
    </row>
    <row r="61" spans="1:32" ht="20.100000000000001" customHeight="1" thickTop="1" x14ac:dyDescent="0.25">
      <c r="A61" s="37"/>
      <c r="B61" s="40"/>
      <c r="C61" s="77"/>
      <c r="D61" s="74"/>
      <c r="E61" s="40"/>
      <c r="F61" s="40"/>
      <c r="G61" s="76"/>
      <c r="H61" s="75"/>
      <c r="O61" s="288" t="str">
        <f>O$56&amp;" is "&amp;(ROUND(O58/Q58,2))*100&amp;"% of "&amp;Q$56&amp;" "&amp;O$54</f>
        <v>All All is 105% of Families First Providers All Youth Seen</v>
      </c>
      <c r="P61" s="289"/>
      <c r="Q61" s="289"/>
      <c r="R61" s="290"/>
      <c r="S61" s="37"/>
      <c r="T61" s="40"/>
      <c r="U61" s="40"/>
      <c r="V61" s="40"/>
      <c r="W61" s="40"/>
      <c r="X61" s="40"/>
      <c r="Y61" s="40"/>
      <c r="Z61" s="40"/>
      <c r="AA61" s="40"/>
      <c r="AB61" s="40"/>
      <c r="AC61" s="40"/>
      <c r="AD61" s="40"/>
      <c r="AE61" s="40"/>
      <c r="AF61" s="69"/>
    </row>
    <row r="62" spans="1:32" ht="20.100000000000001" customHeight="1" thickBot="1" x14ac:dyDescent="0.3">
      <c r="A62" s="70"/>
      <c r="B62" s="21"/>
      <c r="C62" s="47"/>
      <c r="D62" s="73"/>
      <c r="E62" s="21"/>
      <c r="F62" s="21"/>
      <c r="G62" s="21"/>
      <c r="H62" s="45"/>
      <c r="O62" s="291"/>
      <c r="P62" s="292"/>
      <c r="Q62" s="292"/>
      <c r="R62" s="293"/>
      <c r="S62" s="128"/>
      <c r="T62" s="129"/>
      <c r="U62" s="129"/>
      <c r="V62" s="129"/>
      <c r="W62" s="129"/>
      <c r="X62" s="129"/>
      <c r="Y62" s="129"/>
      <c r="Z62" s="129"/>
      <c r="AA62" s="129"/>
      <c r="AB62" s="129"/>
      <c r="AC62" s="129"/>
      <c r="AD62" s="129"/>
      <c r="AE62" s="129"/>
      <c r="AF62" s="130"/>
    </row>
    <row r="63" spans="1:32" s="21" customFormat="1" ht="42.75" customHeight="1" thickTop="1" thickBot="1" x14ac:dyDescent="0.4">
      <c r="A63" s="339" t="s">
        <v>209</v>
      </c>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1"/>
    </row>
    <row r="64" spans="1:32" ht="117.75" customHeight="1" thickTop="1" x14ac:dyDescent="0.25"/>
    <row r="171" spans="2:2" ht="117.75" customHeight="1" x14ac:dyDescent="0.25">
      <c r="B171" s="24"/>
    </row>
    <row r="172" spans="2:2" ht="117.75" customHeight="1" x14ac:dyDescent="0.25">
      <c r="B172" s="24"/>
    </row>
    <row r="173" spans="2:2" ht="117.75" customHeight="1" x14ac:dyDescent="0.25">
      <c r="B173" s="24"/>
    </row>
    <row r="174" spans="2:2" ht="117.75" customHeight="1" x14ac:dyDescent="0.25">
      <c r="B174" s="24"/>
    </row>
    <row r="175" spans="2:2" ht="117.75" customHeight="1" x14ac:dyDescent="0.25">
      <c r="B175" s="24"/>
    </row>
    <row r="176" spans="2:2" ht="117.75" customHeight="1" x14ac:dyDescent="0.25">
      <c r="B176" s="24"/>
    </row>
    <row r="184" spans="2:23" ht="117.75" customHeight="1" x14ac:dyDescent="0.25">
      <c r="B184" s="26"/>
    </row>
    <row r="185" spans="2:23" ht="117.75" customHeight="1" x14ac:dyDescent="0.25">
      <c r="B185" s="26"/>
    </row>
    <row r="186" spans="2:23" ht="117.75" customHeight="1" x14ac:dyDescent="0.25">
      <c r="B186" s="26"/>
    </row>
    <row r="191" spans="2:23" ht="117.75" customHeight="1" x14ac:dyDescent="0.25">
      <c r="D191" s="28"/>
      <c r="E191" s="28"/>
      <c r="F191" s="23"/>
      <c r="G191" s="28"/>
      <c r="H191" s="28"/>
      <c r="I191" s="23"/>
      <c r="J191" s="28"/>
      <c r="K191" s="23"/>
      <c r="L191" s="39"/>
      <c r="M191" s="23"/>
      <c r="N191" s="39"/>
      <c r="O191" s="39"/>
      <c r="P191" s="39"/>
      <c r="Q191" s="23"/>
      <c r="R191" s="23"/>
      <c r="S191" s="23"/>
      <c r="T191" s="23"/>
      <c r="U191" s="23"/>
      <c r="V191" s="23"/>
      <c r="W191" s="39"/>
    </row>
    <row r="192" spans="2:23" ht="117.75" customHeight="1" x14ac:dyDescent="0.25">
      <c r="D192" s="28"/>
      <c r="E192" s="28"/>
      <c r="F192" s="23"/>
      <c r="G192" s="28"/>
      <c r="H192" s="28"/>
      <c r="I192" s="23"/>
      <c r="J192" s="28"/>
      <c r="K192" s="23"/>
      <c r="L192" s="39"/>
      <c r="M192" s="23"/>
      <c r="N192" s="39"/>
      <c r="O192" s="39"/>
      <c r="P192" s="39"/>
      <c r="Q192" s="23"/>
      <c r="R192" s="23"/>
      <c r="S192" s="23"/>
      <c r="T192" s="23"/>
      <c r="U192" s="23"/>
      <c r="V192" s="23"/>
      <c r="W192" s="39"/>
    </row>
    <row r="193" spans="4:23" ht="117.75" customHeight="1" x14ac:dyDescent="0.25">
      <c r="D193" s="28"/>
      <c r="E193" s="28"/>
      <c r="F193" s="23"/>
      <c r="G193" s="28"/>
      <c r="H193" s="28"/>
      <c r="I193" s="23"/>
      <c r="J193" s="28"/>
      <c r="K193" s="23"/>
      <c r="L193" s="39"/>
      <c r="M193" s="23"/>
      <c r="N193" s="39"/>
      <c r="O193" s="39"/>
      <c r="P193" s="39"/>
      <c r="Q193" s="23"/>
      <c r="R193" s="23"/>
      <c r="S193" s="23"/>
      <c r="T193" s="23"/>
      <c r="U193" s="23"/>
      <c r="V193" s="23"/>
      <c r="W193" s="39"/>
    </row>
    <row r="194" spans="4:23" ht="117.75" customHeight="1" x14ac:dyDescent="0.25">
      <c r="D194" s="28"/>
      <c r="E194" s="28"/>
      <c r="F194" s="23"/>
      <c r="G194" s="28"/>
      <c r="H194" s="28"/>
      <c r="I194" s="23"/>
      <c r="J194" s="28"/>
      <c r="K194" s="23"/>
      <c r="L194" s="39"/>
      <c r="M194" s="23"/>
      <c r="N194" s="39"/>
      <c r="O194" s="39"/>
      <c r="P194" s="39"/>
      <c r="Q194" s="23"/>
      <c r="R194" s="23"/>
      <c r="S194" s="23"/>
      <c r="T194" s="23"/>
      <c r="U194" s="23"/>
      <c r="V194" s="23"/>
      <c r="W194" s="39"/>
    </row>
    <row r="195" spans="4:23" ht="117.75" customHeight="1" x14ac:dyDescent="0.25">
      <c r="D195" s="28"/>
      <c r="E195" s="28"/>
      <c r="F195" s="23"/>
      <c r="G195" s="28"/>
      <c r="H195" s="28"/>
      <c r="I195" s="23"/>
      <c r="J195" s="28"/>
      <c r="K195" s="23"/>
      <c r="L195" s="39"/>
      <c r="M195" s="23"/>
      <c r="N195" s="39"/>
      <c r="O195" s="39"/>
      <c r="P195" s="39"/>
      <c r="Q195" s="23"/>
      <c r="R195" s="23"/>
      <c r="S195" s="23"/>
      <c r="T195" s="23"/>
      <c r="U195" s="23"/>
      <c r="V195" s="23"/>
      <c r="W195" s="39"/>
    </row>
    <row r="196" spans="4:23" ht="117.75" customHeight="1" x14ac:dyDescent="0.25">
      <c r="D196" s="28"/>
      <c r="E196" s="28"/>
      <c r="F196" s="23"/>
      <c r="G196" s="28"/>
      <c r="H196" s="28"/>
      <c r="I196" s="23"/>
      <c r="J196" s="28"/>
      <c r="K196" s="23"/>
      <c r="L196" s="39"/>
      <c r="M196" s="23"/>
      <c r="N196" s="39"/>
      <c r="O196" s="39"/>
      <c r="P196" s="39"/>
      <c r="Q196" s="23"/>
      <c r="R196" s="23"/>
      <c r="S196" s="23"/>
      <c r="T196" s="23"/>
      <c r="U196" s="23"/>
      <c r="V196" s="23"/>
      <c r="W196" s="39"/>
    </row>
    <row r="201" spans="4:23" ht="117.75" customHeight="1" x14ac:dyDescent="0.25">
      <c r="F201" s="23"/>
      <c r="I201" s="23"/>
      <c r="K201" s="23"/>
    </row>
    <row r="202" spans="4:23" ht="117.75" customHeight="1" x14ac:dyDescent="0.25">
      <c r="F202" s="23"/>
      <c r="I202" s="23"/>
      <c r="K202" s="23"/>
    </row>
    <row r="203" spans="4:23" ht="117.75" customHeight="1" x14ac:dyDescent="0.25">
      <c r="F203" s="23"/>
      <c r="I203" s="23"/>
      <c r="K203" s="23"/>
    </row>
    <row r="204" spans="4:23" ht="117.75" customHeight="1" x14ac:dyDescent="0.25">
      <c r="F204" s="31"/>
      <c r="I204" s="31"/>
      <c r="K204" s="31"/>
    </row>
    <row r="205" spans="4:23" ht="117.75" customHeight="1" x14ac:dyDescent="0.25">
      <c r="F205" s="31"/>
      <c r="I205" s="31"/>
      <c r="K205" s="31"/>
    </row>
    <row r="206" spans="4:23" ht="117.75" customHeight="1" x14ac:dyDescent="0.25">
      <c r="F206" s="31"/>
      <c r="I206" s="31"/>
      <c r="K206" s="31"/>
    </row>
    <row r="207" spans="4:23" ht="117.75" customHeight="1" x14ac:dyDescent="0.25">
      <c r="F207" s="23"/>
      <c r="I207" s="23"/>
      <c r="K207" s="23"/>
    </row>
    <row r="211" spans="2:13" ht="117.75" customHeight="1" x14ac:dyDescent="0.25">
      <c r="F211" s="36"/>
      <c r="H211" s="29"/>
      <c r="J211" s="29"/>
      <c r="L211" s="29"/>
    </row>
    <row r="212" spans="2:13" ht="117.75" customHeight="1" x14ac:dyDescent="0.25">
      <c r="H212" s="25"/>
      <c r="J212" s="25"/>
      <c r="L212" s="25"/>
    </row>
    <row r="213" spans="2:13" ht="117.75" customHeight="1" x14ac:dyDescent="0.25">
      <c r="B213" s="26"/>
      <c r="C213" s="30"/>
      <c r="D213" s="29"/>
      <c r="E213" s="26"/>
      <c r="F213" s="30"/>
      <c r="G213" s="29"/>
      <c r="H213" s="30"/>
      <c r="I213" s="29"/>
      <c r="J213" s="30"/>
      <c r="K213" s="29"/>
      <c r="L213" s="30"/>
      <c r="M213" s="29"/>
    </row>
    <row r="214" spans="2:13" ht="117.75" customHeight="1" x14ac:dyDescent="0.25">
      <c r="B214" s="26"/>
      <c r="C214" s="30"/>
      <c r="D214" s="29"/>
      <c r="E214" s="26"/>
      <c r="F214" s="30"/>
      <c r="G214" s="29"/>
      <c r="H214" s="30"/>
      <c r="I214" s="29"/>
      <c r="J214" s="30"/>
      <c r="K214" s="29"/>
      <c r="L214" s="30"/>
      <c r="M214" s="29"/>
    </row>
    <row r="215" spans="2:13" ht="117.75" customHeight="1" x14ac:dyDescent="0.25">
      <c r="B215" s="26"/>
      <c r="C215" s="30"/>
      <c r="D215" s="29"/>
      <c r="E215" s="26"/>
      <c r="F215" s="30"/>
      <c r="G215" s="29"/>
      <c r="H215" s="30"/>
      <c r="I215" s="29"/>
      <c r="J215" s="30"/>
      <c r="K215" s="29"/>
      <c r="L215" s="30"/>
      <c r="M215" s="29"/>
    </row>
    <row r="216" spans="2:13" ht="117.75" customHeight="1" x14ac:dyDescent="0.25">
      <c r="C216" s="30"/>
      <c r="F216" s="33"/>
      <c r="H216" s="30"/>
      <c r="J216" s="30"/>
      <c r="L216" s="30"/>
    </row>
    <row r="217" spans="2:13" ht="117.75" customHeight="1" x14ac:dyDescent="0.25">
      <c r="C217" s="33"/>
    </row>
    <row r="220" spans="2:13" ht="117.75" customHeight="1" x14ac:dyDescent="0.25">
      <c r="E220" s="26"/>
      <c r="F220" s="30"/>
      <c r="G220" s="29"/>
      <c r="H220" s="30"/>
      <c r="I220" s="29"/>
      <c r="J220" s="30"/>
      <c r="K220" s="29"/>
      <c r="L220" s="30"/>
      <c r="M220" s="29"/>
    </row>
    <row r="221" spans="2:13" ht="117.75" customHeight="1" x14ac:dyDescent="0.25">
      <c r="B221" s="26"/>
      <c r="C221" s="30"/>
      <c r="D221" s="29"/>
      <c r="E221" s="26"/>
      <c r="F221" s="30"/>
      <c r="G221" s="29"/>
      <c r="H221" s="30"/>
      <c r="I221" s="29"/>
      <c r="J221" s="30"/>
      <c r="K221" s="29"/>
      <c r="L221" s="30"/>
      <c r="M221" s="29"/>
    </row>
    <row r="222" spans="2:13" ht="117.75" customHeight="1" x14ac:dyDescent="0.25">
      <c r="B222" s="26"/>
      <c r="C222" s="30"/>
      <c r="D222" s="29"/>
      <c r="E222" s="26"/>
      <c r="F222" s="30"/>
      <c r="G222" s="29"/>
      <c r="H222" s="30"/>
      <c r="I222" s="29"/>
      <c r="J222" s="30"/>
      <c r="K222" s="29"/>
      <c r="L222" s="30"/>
      <c r="M222" s="29"/>
    </row>
    <row r="223" spans="2:13" ht="117.75" customHeight="1" x14ac:dyDescent="0.25">
      <c r="B223" s="26"/>
      <c r="C223" s="30"/>
      <c r="D223" s="29"/>
      <c r="F223" s="30"/>
      <c r="H223" s="30"/>
      <c r="J223" s="30"/>
      <c r="L223" s="30"/>
    </row>
    <row r="224" spans="2:13" ht="117.75" customHeight="1" x14ac:dyDescent="0.25">
      <c r="B224" s="48"/>
      <c r="C224" s="30"/>
    </row>
    <row r="225" spans="1:25" ht="117.75" customHeight="1" x14ac:dyDescent="0.25">
      <c r="B225" s="48"/>
      <c r="C225" s="33"/>
    </row>
    <row r="226" spans="1:25" ht="117.75" customHeight="1" x14ac:dyDescent="0.25">
      <c r="B226" s="48"/>
      <c r="C226" s="27"/>
    </row>
    <row r="227" spans="1:25" ht="117.75" customHeight="1" x14ac:dyDescent="0.25">
      <c r="B227" s="48"/>
      <c r="C227" s="27"/>
    </row>
    <row r="228" spans="1:25" ht="117.75" customHeight="1" x14ac:dyDescent="0.25">
      <c r="B228" s="48"/>
      <c r="C228" s="27"/>
    </row>
    <row r="229" spans="1:25" ht="117.75" customHeight="1" x14ac:dyDescent="0.25">
      <c r="C229" s="27"/>
    </row>
    <row r="231" spans="1:25" ht="117.75" customHeight="1" x14ac:dyDescent="0.25">
      <c r="C231" s="19"/>
      <c r="D231" s="19"/>
      <c r="E231" s="19"/>
      <c r="F231" s="19"/>
      <c r="G231" s="19"/>
      <c r="H231" s="19"/>
    </row>
    <row r="232" spans="1:25" ht="117.75" customHeight="1" x14ac:dyDescent="0.25">
      <c r="A232" s="22"/>
      <c r="E232" s="48"/>
      <c r="F232" s="48"/>
      <c r="G232" s="48"/>
      <c r="H232" s="48"/>
      <c r="I232" s="48"/>
      <c r="J232" s="48"/>
      <c r="K232" s="48"/>
      <c r="L232" s="48"/>
      <c r="M232" s="48"/>
      <c r="N232" s="48"/>
    </row>
    <row r="233" spans="1:25" ht="117.75" customHeight="1" x14ac:dyDescent="0.25">
      <c r="A233" s="25"/>
      <c r="C233" s="38"/>
      <c r="D233" s="42"/>
      <c r="E233" s="42"/>
      <c r="F233" s="42"/>
      <c r="G233" s="42"/>
      <c r="H233" s="42"/>
      <c r="I233" s="42"/>
      <c r="J233" s="42"/>
      <c r="K233" s="42"/>
      <c r="L233" s="35"/>
      <c r="M233" s="35"/>
      <c r="N233" s="42"/>
      <c r="O233" s="42"/>
      <c r="P233" s="42"/>
      <c r="Q233" s="42"/>
      <c r="R233" s="46"/>
      <c r="S233" s="46"/>
      <c r="T233" s="46"/>
      <c r="U233" s="46"/>
      <c r="V233" s="46"/>
      <c r="W233" s="46"/>
    </row>
    <row r="234" spans="1:25" ht="117.75" customHeight="1" x14ac:dyDescent="0.25">
      <c r="A234" s="29"/>
      <c r="C234" s="26"/>
      <c r="D234" s="30"/>
      <c r="E234" s="30"/>
      <c r="F234" s="31"/>
      <c r="G234" s="28"/>
      <c r="H234" s="28"/>
      <c r="I234" s="28"/>
      <c r="J234" s="28"/>
      <c r="K234" s="31"/>
      <c r="L234" s="39"/>
      <c r="M234" s="31"/>
      <c r="N234" s="39"/>
      <c r="O234" s="39"/>
      <c r="P234" s="39"/>
      <c r="Q234" s="31"/>
      <c r="R234" s="31"/>
      <c r="S234" s="31"/>
      <c r="T234" s="31"/>
      <c r="U234" s="31"/>
      <c r="V234" s="31"/>
      <c r="W234" s="39"/>
      <c r="Y234" s="18"/>
    </row>
    <row r="235" spans="1:25" ht="117.75" customHeight="1" x14ac:dyDescent="0.25">
      <c r="A235" s="29"/>
      <c r="C235" s="26"/>
      <c r="D235" s="30"/>
      <c r="E235" s="30"/>
      <c r="F235" s="31"/>
      <c r="G235" s="28"/>
      <c r="H235" s="28"/>
      <c r="I235" s="28"/>
      <c r="J235" s="28"/>
      <c r="K235" s="31"/>
      <c r="L235" s="39"/>
      <c r="M235" s="31"/>
      <c r="N235" s="39"/>
      <c r="O235" s="39"/>
      <c r="P235" s="39"/>
      <c r="Q235" s="31"/>
      <c r="R235" s="31"/>
      <c r="S235" s="31"/>
      <c r="T235" s="31"/>
      <c r="U235" s="31"/>
      <c r="V235" s="31"/>
      <c r="W235" s="39"/>
      <c r="Y235" s="18"/>
    </row>
    <row r="236" spans="1:25" ht="117.75" customHeight="1" x14ac:dyDescent="0.25">
      <c r="A236" s="29"/>
      <c r="C236" s="26"/>
      <c r="D236" s="30"/>
      <c r="E236" s="30"/>
      <c r="F236" s="31"/>
      <c r="G236" s="28"/>
      <c r="H236" s="28"/>
      <c r="I236" s="28"/>
      <c r="J236" s="28"/>
      <c r="K236" s="31"/>
      <c r="L236" s="39"/>
      <c r="M236" s="31"/>
      <c r="N236" s="39"/>
      <c r="O236" s="39"/>
      <c r="P236" s="39"/>
      <c r="Q236" s="31"/>
      <c r="R236" s="31"/>
      <c r="S236" s="31"/>
      <c r="T236" s="31"/>
      <c r="U236" s="31"/>
      <c r="V236" s="31"/>
      <c r="W236" s="39"/>
      <c r="Y236" s="18"/>
    </row>
    <row r="237" spans="1:25" ht="117.75" customHeight="1" x14ac:dyDescent="0.25">
      <c r="A237" s="29"/>
      <c r="C237" s="26"/>
      <c r="D237" s="30"/>
      <c r="E237" s="30"/>
      <c r="F237" s="31"/>
      <c r="G237" s="28"/>
      <c r="H237" s="28"/>
      <c r="I237" s="28"/>
      <c r="J237" s="28"/>
      <c r="K237" s="31"/>
      <c r="L237" s="39"/>
      <c r="M237" s="31"/>
      <c r="N237" s="39"/>
      <c r="O237" s="39"/>
      <c r="P237" s="39"/>
      <c r="Q237" s="31"/>
      <c r="R237" s="31"/>
      <c r="S237" s="31"/>
      <c r="T237" s="31"/>
      <c r="U237" s="31"/>
      <c r="V237" s="31"/>
      <c r="W237" s="39"/>
      <c r="Y237" s="18"/>
    </row>
    <row r="238" spans="1:25" ht="117.75" customHeight="1" x14ac:dyDescent="0.25">
      <c r="A238" s="29"/>
      <c r="C238" s="26"/>
      <c r="D238" s="30"/>
      <c r="E238" s="30"/>
      <c r="F238" s="31"/>
      <c r="G238" s="28"/>
      <c r="H238" s="28"/>
      <c r="I238" s="31"/>
      <c r="J238" s="28"/>
      <c r="K238" s="31"/>
      <c r="L238" s="39"/>
      <c r="M238" s="31"/>
      <c r="N238" s="39"/>
      <c r="O238" s="39"/>
      <c r="P238" s="39"/>
      <c r="Q238" s="31"/>
      <c r="R238" s="31"/>
      <c r="S238" s="31"/>
      <c r="T238" s="31"/>
      <c r="U238" s="31"/>
      <c r="V238" s="31"/>
      <c r="W238" s="39"/>
      <c r="Y238" s="18"/>
    </row>
    <row r="239" spans="1:25" ht="117.75" customHeight="1" x14ac:dyDescent="0.25">
      <c r="A239" s="29"/>
      <c r="C239" s="26"/>
      <c r="D239" s="30"/>
      <c r="E239" s="30"/>
      <c r="F239" s="31"/>
      <c r="G239" s="28"/>
      <c r="H239" s="28"/>
      <c r="I239" s="31"/>
      <c r="J239" s="28"/>
      <c r="K239" s="31"/>
      <c r="L239" s="39"/>
      <c r="M239" s="31"/>
      <c r="N239" s="39"/>
      <c r="O239" s="39"/>
      <c r="P239" s="39"/>
      <c r="Q239" s="31"/>
      <c r="R239" s="31"/>
      <c r="S239" s="31"/>
      <c r="T239" s="31"/>
      <c r="U239" s="31"/>
      <c r="V239" s="31"/>
      <c r="W239" s="39"/>
      <c r="Y239" s="18"/>
    </row>
    <row r="240" spans="1:25" ht="117.75" customHeight="1" x14ac:dyDescent="0.25">
      <c r="A240" s="29"/>
      <c r="C240" s="26"/>
      <c r="D240" s="30"/>
      <c r="E240" s="30"/>
      <c r="F240" s="31"/>
      <c r="G240" s="28"/>
      <c r="H240" s="28"/>
      <c r="I240" s="31"/>
      <c r="J240" s="28"/>
      <c r="K240" s="31"/>
      <c r="L240" s="39"/>
      <c r="M240" s="31"/>
      <c r="N240" s="39"/>
      <c r="O240" s="39"/>
      <c r="P240" s="39"/>
      <c r="Q240" s="31"/>
      <c r="R240" s="31"/>
      <c r="S240" s="31"/>
      <c r="T240" s="31"/>
      <c r="U240" s="31"/>
      <c r="V240" s="31"/>
      <c r="W240" s="39"/>
      <c r="Y240" s="18"/>
    </row>
    <row r="241" spans="1:25" ht="117.75" customHeight="1" x14ac:dyDescent="0.25">
      <c r="A241" s="29"/>
      <c r="C241" s="26"/>
      <c r="D241" s="30"/>
      <c r="E241" s="30"/>
      <c r="F241" s="31"/>
      <c r="G241" s="28"/>
      <c r="H241" s="28"/>
      <c r="I241" s="31"/>
      <c r="J241" s="28"/>
      <c r="K241" s="31"/>
      <c r="L241" s="39"/>
      <c r="M241" s="31"/>
      <c r="N241" s="39"/>
      <c r="O241" s="39"/>
      <c r="P241" s="39"/>
      <c r="Q241" s="31"/>
      <c r="R241" s="31"/>
      <c r="S241" s="31"/>
      <c r="T241" s="31"/>
      <c r="U241" s="31"/>
      <c r="V241" s="31"/>
      <c r="W241" s="39"/>
      <c r="Y241" s="18"/>
    </row>
    <row r="242" spans="1:25" ht="117.75" customHeight="1" x14ac:dyDescent="0.25">
      <c r="A242" s="29"/>
      <c r="C242" s="26"/>
      <c r="D242" s="30"/>
      <c r="E242" s="30"/>
      <c r="F242" s="31"/>
      <c r="G242" s="28"/>
      <c r="H242" s="28"/>
      <c r="I242" s="31"/>
      <c r="J242" s="28"/>
      <c r="K242" s="31"/>
      <c r="L242" s="39"/>
      <c r="M242" s="31"/>
      <c r="N242" s="39"/>
      <c r="O242" s="39"/>
      <c r="P242" s="39"/>
      <c r="Q242" s="31"/>
      <c r="R242" s="31"/>
      <c r="S242" s="31"/>
      <c r="T242" s="31"/>
      <c r="U242" s="31"/>
      <c r="V242" s="31"/>
      <c r="W242" s="39"/>
      <c r="Y242" s="18"/>
    </row>
    <row r="243" spans="1:25" ht="117.75" customHeight="1" x14ac:dyDescent="0.25">
      <c r="A243" s="29"/>
      <c r="C243" s="26"/>
      <c r="D243" s="30"/>
      <c r="E243" s="30"/>
      <c r="F243" s="31"/>
      <c r="G243" s="28"/>
      <c r="H243" s="28"/>
      <c r="I243" s="31"/>
      <c r="J243" s="28"/>
      <c r="K243" s="31"/>
      <c r="L243" s="39"/>
      <c r="M243" s="31"/>
      <c r="N243" s="39"/>
      <c r="O243" s="39"/>
      <c r="P243" s="39"/>
      <c r="Q243" s="31"/>
      <c r="R243" s="31"/>
      <c r="S243" s="31"/>
      <c r="T243" s="31"/>
      <c r="U243" s="31"/>
      <c r="V243" s="31"/>
      <c r="W243" s="39"/>
      <c r="Y243" s="18"/>
    </row>
    <row r="244" spans="1:25" ht="117.75" customHeight="1" x14ac:dyDescent="0.25">
      <c r="A244" s="29"/>
      <c r="C244" s="26"/>
      <c r="D244" s="30"/>
      <c r="E244" s="30"/>
      <c r="F244" s="31"/>
      <c r="G244" s="28"/>
      <c r="H244" s="28"/>
      <c r="I244" s="31"/>
      <c r="J244" s="28"/>
      <c r="K244" s="31"/>
      <c r="L244" s="39"/>
      <c r="M244" s="31"/>
      <c r="N244" s="39"/>
      <c r="O244" s="39"/>
      <c r="P244" s="39"/>
      <c r="Q244" s="31"/>
      <c r="R244" s="31"/>
      <c r="S244" s="31"/>
      <c r="T244" s="31"/>
      <c r="U244" s="31"/>
      <c r="V244" s="31"/>
      <c r="W244" s="39"/>
      <c r="X244" s="23"/>
    </row>
    <row r="245" spans="1:25" ht="117.75" customHeight="1" x14ac:dyDescent="0.25">
      <c r="A245" s="29"/>
      <c r="C245" s="26"/>
      <c r="D245" s="30"/>
      <c r="E245" s="30"/>
      <c r="F245" s="31"/>
      <c r="G245" s="28"/>
      <c r="H245" s="28"/>
      <c r="I245" s="28"/>
      <c r="J245" s="28"/>
      <c r="K245" s="31"/>
      <c r="L245" s="39"/>
      <c r="M245" s="31"/>
      <c r="N245" s="39"/>
      <c r="O245" s="39"/>
      <c r="P245" s="39"/>
      <c r="Q245" s="31"/>
      <c r="R245" s="31"/>
      <c r="S245" s="31"/>
      <c r="T245" s="31"/>
      <c r="U245" s="31"/>
      <c r="V245" s="31"/>
      <c r="W245" s="39"/>
    </row>
    <row r="246" spans="1:25" ht="117.75" customHeight="1" x14ac:dyDescent="0.25">
      <c r="A246" s="29"/>
      <c r="C246" s="26"/>
      <c r="D246" s="30"/>
      <c r="E246" s="30"/>
      <c r="F246" s="31"/>
      <c r="G246" s="28"/>
      <c r="H246" s="28"/>
      <c r="I246" s="28"/>
      <c r="J246" s="28"/>
      <c r="K246" s="31"/>
      <c r="L246" s="39"/>
      <c r="M246" s="31"/>
      <c r="N246" s="39"/>
      <c r="O246" s="39"/>
      <c r="P246" s="39"/>
      <c r="Q246" s="31"/>
      <c r="R246" s="31"/>
      <c r="S246" s="31"/>
      <c r="T246" s="31"/>
      <c r="U246" s="31"/>
      <c r="V246" s="31"/>
      <c r="W246" s="39"/>
    </row>
    <row r="247" spans="1:25" ht="117.75" customHeight="1" x14ac:dyDescent="0.25">
      <c r="A247" s="29"/>
      <c r="C247" s="26"/>
      <c r="D247" s="30"/>
      <c r="E247" s="30"/>
      <c r="F247" s="31"/>
      <c r="G247" s="28"/>
      <c r="H247" s="28"/>
      <c r="I247" s="28"/>
      <c r="J247" s="28"/>
      <c r="K247" s="31"/>
      <c r="L247" s="39"/>
      <c r="M247" s="31"/>
      <c r="N247" s="39"/>
      <c r="O247" s="39"/>
      <c r="P247" s="39"/>
      <c r="Q247" s="31"/>
      <c r="R247" s="31"/>
      <c r="S247" s="31"/>
      <c r="T247" s="31"/>
      <c r="U247" s="31"/>
      <c r="V247" s="31"/>
      <c r="W247" s="39"/>
    </row>
    <row r="248" spans="1:25" ht="117.75" customHeight="1" x14ac:dyDescent="0.25">
      <c r="A248" s="29"/>
      <c r="C248" s="26"/>
      <c r="D248" s="30"/>
      <c r="E248" s="30"/>
      <c r="F248" s="31"/>
      <c r="G248" s="28"/>
      <c r="H248" s="28"/>
      <c r="I248" s="28"/>
      <c r="J248" s="28"/>
      <c r="K248" s="31"/>
      <c r="L248" s="39"/>
      <c r="M248" s="31"/>
      <c r="N248" s="39"/>
      <c r="O248" s="39"/>
      <c r="P248" s="39"/>
      <c r="Q248" s="31"/>
      <c r="R248" s="31"/>
      <c r="S248" s="31"/>
      <c r="T248" s="31"/>
      <c r="U248" s="31"/>
      <c r="V248" s="31"/>
      <c r="W248" s="39"/>
    </row>
    <row r="249" spans="1:25" ht="117.75" customHeight="1" x14ac:dyDescent="0.25">
      <c r="A249" s="29"/>
      <c r="C249" s="26"/>
      <c r="D249" s="30"/>
      <c r="E249" s="30"/>
      <c r="F249" s="31"/>
      <c r="G249" s="28"/>
      <c r="H249" s="28"/>
      <c r="I249" s="31"/>
      <c r="J249" s="28"/>
      <c r="K249" s="31"/>
      <c r="L249" s="39"/>
      <c r="M249" s="31"/>
      <c r="N249" s="39"/>
      <c r="O249" s="39"/>
      <c r="P249" s="39"/>
      <c r="Q249" s="31"/>
      <c r="R249" s="31"/>
      <c r="S249" s="31"/>
      <c r="T249" s="31"/>
      <c r="U249" s="31"/>
      <c r="V249" s="31"/>
      <c r="W249" s="39"/>
    </row>
    <row r="250" spans="1:25" ht="117.75" customHeight="1" x14ac:dyDescent="0.25">
      <c r="A250" s="29"/>
      <c r="C250" s="26"/>
      <c r="D250" s="30"/>
      <c r="E250" s="30"/>
      <c r="F250" s="31"/>
      <c r="G250" s="28"/>
      <c r="H250" s="28"/>
      <c r="I250" s="31"/>
      <c r="J250" s="28"/>
      <c r="K250" s="31"/>
      <c r="L250" s="39"/>
      <c r="M250" s="31"/>
      <c r="N250" s="39"/>
      <c r="O250" s="39"/>
      <c r="P250" s="39"/>
      <c r="Q250" s="31"/>
      <c r="R250" s="31"/>
      <c r="S250" s="31"/>
      <c r="T250" s="31"/>
      <c r="U250" s="31"/>
      <c r="V250" s="31"/>
      <c r="W250" s="39"/>
    </row>
    <row r="251" spans="1:25" ht="117.75" customHeight="1" x14ac:dyDescent="0.25">
      <c r="A251" s="29"/>
      <c r="C251" s="26"/>
      <c r="D251" s="30"/>
      <c r="E251" s="30"/>
      <c r="F251" s="31"/>
      <c r="G251" s="28"/>
      <c r="H251" s="28"/>
      <c r="I251" s="31"/>
      <c r="J251" s="28"/>
      <c r="K251" s="31"/>
      <c r="L251" s="39"/>
      <c r="M251" s="31"/>
      <c r="N251" s="39"/>
      <c r="O251" s="39"/>
      <c r="P251" s="39"/>
      <c r="Q251" s="31"/>
      <c r="R251" s="31"/>
      <c r="S251" s="31"/>
      <c r="T251" s="31"/>
      <c r="U251" s="31"/>
      <c r="V251" s="31"/>
      <c r="W251" s="39"/>
    </row>
    <row r="252" spans="1:25" ht="117.75" customHeight="1" x14ac:dyDescent="0.25">
      <c r="A252" s="29"/>
      <c r="C252" s="26"/>
      <c r="D252" s="30"/>
      <c r="E252" s="30"/>
      <c r="F252" s="31"/>
      <c r="G252" s="28"/>
      <c r="H252" s="28"/>
      <c r="I252" s="31"/>
      <c r="J252" s="28"/>
      <c r="K252" s="31"/>
      <c r="L252" s="39"/>
      <c r="M252" s="31"/>
      <c r="N252" s="39"/>
      <c r="O252" s="39"/>
      <c r="P252" s="39"/>
      <c r="Q252" s="31"/>
      <c r="R252" s="31"/>
      <c r="S252" s="31"/>
      <c r="T252" s="31"/>
      <c r="U252" s="31"/>
      <c r="V252" s="31"/>
      <c r="W252" s="39"/>
    </row>
    <row r="253" spans="1:25" ht="117.75" customHeight="1" x14ac:dyDescent="0.25">
      <c r="A253" s="29"/>
      <c r="C253" s="26"/>
      <c r="D253" s="30"/>
      <c r="E253" s="30"/>
      <c r="F253" s="31"/>
      <c r="G253" s="28"/>
      <c r="H253" s="28"/>
      <c r="I253" s="31"/>
      <c r="J253" s="28"/>
      <c r="K253" s="31"/>
      <c r="L253" s="39"/>
      <c r="M253" s="31"/>
      <c r="N253" s="39"/>
      <c r="O253" s="39"/>
      <c r="P253" s="39"/>
      <c r="Q253" s="31"/>
      <c r="R253" s="31"/>
      <c r="S253" s="31"/>
      <c r="T253" s="31"/>
      <c r="U253" s="31"/>
      <c r="V253" s="31"/>
      <c r="W253" s="39"/>
    </row>
    <row r="254" spans="1:25" ht="117.75" customHeight="1" x14ac:dyDescent="0.25">
      <c r="A254" s="29"/>
      <c r="C254" s="26"/>
      <c r="D254" s="30"/>
      <c r="E254" s="30"/>
      <c r="F254" s="31"/>
      <c r="G254" s="28"/>
      <c r="H254" s="28"/>
      <c r="I254" s="31"/>
      <c r="J254" s="28"/>
      <c r="K254" s="31"/>
      <c r="L254" s="39"/>
      <c r="M254" s="31"/>
      <c r="N254" s="39"/>
      <c r="O254" s="39"/>
      <c r="P254" s="39"/>
      <c r="Q254" s="31"/>
      <c r="R254" s="31"/>
      <c r="S254" s="31"/>
      <c r="T254" s="31"/>
      <c r="U254" s="31"/>
      <c r="V254" s="31"/>
      <c r="W254" s="39"/>
    </row>
    <row r="255" spans="1:25" ht="117.75" customHeight="1" x14ac:dyDescent="0.25">
      <c r="A255" s="29"/>
      <c r="C255" s="26"/>
      <c r="D255" s="30"/>
      <c r="E255" s="30"/>
      <c r="F255" s="31"/>
      <c r="G255" s="28"/>
      <c r="H255" s="28"/>
      <c r="I255" s="31"/>
      <c r="J255" s="28"/>
      <c r="K255" s="31"/>
      <c r="L255" s="39"/>
      <c r="M255" s="31"/>
      <c r="N255" s="39"/>
      <c r="O255" s="39"/>
      <c r="P255" s="39"/>
      <c r="Q255" s="31"/>
      <c r="R255" s="31"/>
      <c r="S255" s="31"/>
      <c r="T255" s="31"/>
      <c r="U255" s="31"/>
      <c r="V255" s="31"/>
      <c r="W255" s="39"/>
    </row>
    <row r="256" spans="1:25" ht="117.75" customHeight="1" x14ac:dyDescent="0.25">
      <c r="A256" s="29"/>
      <c r="C256" s="26"/>
      <c r="D256" s="30"/>
      <c r="E256" s="30"/>
      <c r="F256" s="31"/>
      <c r="G256" s="28"/>
      <c r="H256" s="28"/>
      <c r="I256" s="31"/>
      <c r="J256" s="28"/>
      <c r="K256" s="31"/>
      <c r="L256" s="39"/>
      <c r="M256" s="31"/>
      <c r="N256" s="39"/>
      <c r="O256" s="39"/>
      <c r="P256" s="39"/>
      <c r="Q256" s="31"/>
      <c r="R256" s="31"/>
      <c r="S256" s="31"/>
      <c r="T256" s="31"/>
      <c r="U256" s="31"/>
      <c r="V256" s="31"/>
      <c r="W256" s="39"/>
    </row>
    <row r="257" spans="1:23" ht="117.75" customHeight="1" x14ac:dyDescent="0.25">
      <c r="A257" s="29"/>
      <c r="C257" s="26"/>
      <c r="D257" s="30"/>
      <c r="E257" s="30"/>
      <c r="F257" s="31"/>
      <c r="G257" s="28"/>
      <c r="H257" s="28"/>
      <c r="I257" s="31"/>
      <c r="J257" s="28"/>
      <c r="K257" s="31"/>
      <c r="L257" s="39"/>
      <c r="M257" s="31"/>
      <c r="N257" s="39"/>
      <c r="O257" s="39"/>
      <c r="P257" s="39"/>
      <c r="Q257" s="31"/>
      <c r="R257" s="31"/>
      <c r="S257" s="31"/>
      <c r="T257" s="31"/>
      <c r="U257" s="31"/>
      <c r="V257" s="31"/>
      <c r="W257" s="39"/>
    </row>
    <row r="258" spans="1:23" ht="117.75" customHeight="1" x14ac:dyDescent="0.25">
      <c r="A258" s="29"/>
      <c r="C258" s="26"/>
      <c r="D258" s="30"/>
      <c r="E258" s="30"/>
      <c r="F258" s="31"/>
      <c r="G258" s="28"/>
      <c r="H258" s="28"/>
      <c r="I258" s="31"/>
      <c r="J258" s="28"/>
      <c r="K258" s="31"/>
      <c r="L258" s="39"/>
      <c r="M258" s="31"/>
      <c r="N258" s="39"/>
      <c r="O258" s="39"/>
      <c r="P258" s="39"/>
      <c r="Q258" s="31"/>
      <c r="R258" s="31"/>
      <c r="S258" s="31"/>
      <c r="T258" s="31"/>
      <c r="U258" s="31"/>
      <c r="V258" s="31"/>
      <c r="W258" s="39"/>
    </row>
    <row r="259" spans="1:23" ht="117.75" customHeight="1" x14ac:dyDescent="0.25">
      <c r="A259" s="29"/>
      <c r="C259" s="26"/>
      <c r="D259" s="30"/>
      <c r="E259" s="30"/>
      <c r="F259" s="31"/>
      <c r="G259" s="28"/>
      <c r="H259" s="28"/>
      <c r="I259" s="31"/>
      <c r="J259" s="28"/>
      <c r="K259" s="31"/>
      <c r="L259" s="39"/>
      <c r="M259" s="31"/>
      <c r="N259" s="39"/>
      <c r="O259" s="39"/>
      <c r="P259" s="39"/>
      <c r="Q259" s="31"/>
      <c r="R259" s="31"/>
      <c r="S259" s="31"/>
      <c r="T259" s="31"/>
      <c r="U259" s="31"/>
      <c r="V259" s="31"/>
      <c r="W259" s="39"/>
    </row>
    <row r="260" spans="1:23" ht="117.75" customHeight="1" x14ac:dyDescent="0.25">
      <c r="A260" s="29"/>
      <c r="C260" s="26"/>
      <c r="D260" s="30"/>
      <c r="E260" s="30"/>
      <c r="F260" s="31"/>
      <c r="G260" s="28"/>
      <c r="H260" s="28"/>
      <c r="I260" s="31"/>
      <c r="J260" s="28"/>
      <c r="K260" s="31"/>
      <c r="L260" s="39"/>
      <c r="M260" s="31"/>
      <c r="N260" s="39"/>
      <c r="O260" s="39"/>
      <c r="P260" s="39"/>
      <c r="Q260" s="31"/>
      <c r="R260" s="31"/>
      <c r="S260" s="31"/>
      <c r="T260" s="31"/>
      <c r="U260" s="31"/>
      <c r="V260" s="31"/>
      <c r="W260" s="39"/>
    </row>
    <row r="261" spans="1:23" ht="117.75" customHeight="1" x14ac:dyDescent="0.25">
      <c r="A261" s="29"/>
      <c r="C261" s="26"/>
      <c r="D261" s="30"/>
      <c r="E261" s="30"/>
      <c r="F261" s="31"/>
      <c r="G261" s="28"/>
      <c r="H261" s="28"/>
      <c r="I261" s="31"/>
      <c r="J261" s="28"/>
      <c r="K261" s="31"/>
      <c r="L261" s="39"/>
      <c r="M261" s="31"/>
      <c r="N261" s="39"/>
      <c r="O261" s="39"/>
      <c r="P261" s="39"/>
      <c r="Q261" s="31"/>
      <c r="R261" s="31"/>
      <c r="S261" s="31"/>
      <c r="T261" s="31"/>
      <c r="U261" s="31"/>
      <c r="V261" s="31"/>
      <c r="W261" s="39"/>
    </row>
    <row r="262" spans="1:23" ht="117.75" customHeight="1" x14ac:dyDescent="0.25">
      <c r="A262" s="29"/>
      <c r="C262" s="26"/>
      <c r="D262" s="30"/>
      <c r="E262" s="30"/>
      <c r="F262" s="31"/>
      <c r="G262" s="28"/>
      <c r="H262" s="28"/>
      <c r="I262" s="31"/>
      <c r="J262" s="28"/>
      <c r="K262" s="31"/>
      <c r="L262" s="39"/>
      <c r="M262" s="31"/>
      <c r="N262" s="39"/>
      <c r="O262" s="39"/>
      <c r="P262" s="39"/>
      <c r="Q262" s="31"/>
      <c r="R262" s="31"/>
      <c r="S262" s="31"/>
      <c r="T262" s="31"/>
      <c r="U262" s="31"/>
      <c r="V262" s="31"/>
      <c r="W262" s="39"/>
    </row>
    <row r="263" spans="1:23" ht="117.75" customHeight="1" x14ac:dyDescent="0.25">
      <c r="A263" s="29"/>
      <c r="C263" s="26"/>
      <c r="D263" s="30"/>
      <c r="E263" s="30"/>
      <c r="F263" s="31"/>
      <c r="G263" s="28"/>
      <c r="H263" s="28"/>
      <c r="I263" s="31"/>
      <c r="J263" s="28"/>
      <c r="K263" s="31"/>
      <c r="L263" s="39"/>
      <c r="M263" s="31"/>
      <c r="N263" s="39"/>
      <c r="O263" s="39"/>
      <c r="P263" s="39"/>
      <c r="Q263" s="31"/>
      <c r="R263" s="31"/>
      <c r="S263" s="31"/>
      <c r="T263" s="31"/>
      <c r="U263" s="31"/>
      <c r="V263" s="31"/>
      <c r="W263" s="39"/>
    </row>
    <row r="264" spans="1:23" ht="117.75" customHeight="1" x14ac:dyDescent="0.25">
      <c r="A264" s="29"/>
      <c r="C264" s="26"/>
      <c r="D264" s="30"/>
      <c r="E264" s="30"/>
      <c r="F264" s="31"/>
      <c r="G264" s="28"/>
      <c r="H264" s="28"/>
      <c r="I264" s="31"/>
      <c r="J264" s="28"/>
      <c r="K264" s="31"/>
      <c r="L264" s="39"/>
      <c r="M264" s="31"/>
      <c r="N264" s="39"/>
      <c r="O264" s="39"/>
      <c r="P264" s="39"/>
      <c r="Q264" s="31"/>
      <c r="R264" s="31"/>
      <c r="S264" s="31"/>
      <c r="T264" s="31"/>
      <c r="U264" s="31"/>
      <c r="V264" s="31"/>
      <c r="W264" s="39"/>
    </row>
    <row r="265" spans="1:23" ht="117.75" customHeight="1" x14ac:dyDescent="0.25">
      <c r="A265" s="29"/>
      <c r="C265" s="26"/>
      <c r="D265" s="30"/>
      <c r="E265" s="30"/>
      <c r="F265" s="31"/>
      <c r="G265" s="28"/>
      <c r="H265" s="28"/>
      <c r="I265" s="31"/>
      <c r="J265" s="28"/>
      <c r="K265" s="31"/>
      <c r="L265" s="39"/>
      <c r="M265" s="31"/>
      <c r="N265" s="39"/>
      <c r="O265" s="39"/>
      <c r="P265" s="39"/>
      <c r="Q265" s="31"/>
      <c r="R265" s="31"/>
      <c r="S265" s="31"/>
      <c r="T265" s="31"/>
      <c r="U265" s="31"/>
      <c r="V265" s="31"/>
      <c r="W265" s="39"/>
    </row>
    <row r="266" spans="1:23" ht="117.75" customHeight="1" x14ac:dyDescent="0.25">
      <c r="A266" s="29"/>
      <c r="C266" s="26"/>
      <c r="D266" s="30"/>
      <c r="E266" s="30"/>
      <c r="F266" s="31"/>
      <c r="G266" s="28"/>
      <c r="H266" s="28"/>
      <c r="I266" s="31"/>
      <c r="J266" s="28"/>
      <c r="K266" s="31"/>
      <c r="L266" s="39"/>
      <c r="M266" s="31"/>
      <c r="N266" s="39"/>
      <c r="O266" s="39"/>
      <c r="P266" s="39"/>
      <c r="Q266" s="31"/>
      <c r="R266" s="31"/>
      <c r="S266" s="31"/>
      <c r="T266" s="31"/>
      <c r="U266" s="31"/>
      <c r="V266" s="31"/>
      <c r="W266" s="39"/>
    </row>
    <row r="267" spans="1:23" ht="117.75" customHeight="1" x14ac:dyDescent="0.25">
      <c r="A267" s="29"/>
      <c r="C267" s="26"/>
      <c r="D267" s="30"/>
      <c r="E267" s="30"/>
      <c r="F267" s="31"/>
      <c r="G267" s="28"/>
      <c r="H267" s="28"/>
      <c r="I267" s="31"/>
      <c r="J267" s="28"/>
      <c r="K267" s="31"/>
      <c r="L267" s="39"/>
      <c r="M267" s="31"/>
      <c r="N267" s="39"/>
      <c r="O267" s="39"/>
      <c r="P267" s="39"/>
      <c r="Q267" s="31"/>
      <c r="R267" s="31"/>
      <c r="S267" s="31"/>
      <c r="T267" s="31"/>
      <c r="U267" s="31"/>
      <c r="V267" s="31"/>
      <c r="W267" s="39"/>
    </row>
    <row r="268" spans="1:23" ht="117.75" customHeight="1" x14ac:dyDescent="0.25">
      <c r="A268" s="29"/>
      <c r="C268" s="26"/>
      <c r="D268" s="30"/>
      <c r="E268" s="30"/>
      <c r="F268" s="31"/>
      <c r="G268" s="28"/>
      <c r="H268" s="28"/>
      <c r="I268" s="31"/>
      <c r="J268" s="28"/>
      <c r="K268" s="31"/>
      <c r="L268" s="39"/>
      <c r="M268" s="31"/>
      <c r="N268" s="39"/>
      <c r="O268" s="39"/>
      <c r="P268" s="39"/>
      <c r="Q268" s="31"/>
      <c r="R268" s="31"/>
      <c r="S268" s="31"/>
      <c r="T268" s="31"/>
      <c r="U268" s="31"/>
      <c r="V268" s="31"/>
      <c r="W268" s="39"/>
    </row>
    <row r="269" spans="1:23" ht="117.75" customHeight="1" x14ac:dyDescent="0.25">
      <c r="A269" s="29"/>
      <c r="C269" s="26"/>
      <c r="D269" s="30"/>
      <c r="E269" s="30"/>
      <c r="F269" s="31"/>
      <c r="G269" s="28"/>
      <c r="H269" s="28"/>
      <c r="I269" s="31"/>
      <c r="J269" s="28"/>
      <c r="K269" s="31"/>
      <c r="L269" s="39"/>
      <c r="M269" s="31"/>
      <c r="N269" s="39"/>
      <c r="O269" s="39"/>
      <c r="P269" s="39"/>
      <c r="Q269" s="31"/>
      <c r="R269" s="31"/>
      <c r="S269" s="31"/>
      <c r="T269" s="31"/>
      <c r="U269" s="31"/>
      <c r="V269" s="31"/>
      <c r="W269" s="39"/>
    </row>
    <row r="270" spans="1:23" ht="117.75" customHeight="1" x14ac:dyDescent="0.25">
      <c r="A270" s="29"/>
      <c r="C270" s="26"/>
      <c r="D270" s="30"/>
      <c r="E270" s="30"/>
      <c r="F270" s="31"/>
      <c r="G270" s="28"/>
      <c r="H270" s="28"/>
      <c r="I270" s="31"/>
      <c r="J270" s="28"/>
      <c r="K270" s="31"/>
      <c r="L270" s="39"/>
      <c r="M270" s="31"/>
      <c r="N270" s="39"/>
      <c r="O270" s="39"/>
      <c r="P270" s="39"/>
      <c r="Q270" s="31"/>
      <c r="R270" s="31"/>
      <c r="S270" s="31"/>
      <c r="T270" s="31"/>
      <c r="U270" s="31"/>
      <c r="V270" s="31"/>
      <c r="W270" s="39"/>
    </row>
    <row r="271" spans="1:23" ht="117.75" customHeight="1" x14ac:dyDescent="0.25">
      <c r="A271" s="29"/>
      <c r="C271" s="26"/>
      <c r="D271" s="30"/>
      <c r="E271" s="30"/>
      <c r="F271" s="31"/>
      <c r="G271" s="28"/>
      <c r="H271" s="28"/>
      <c r="I271" s="31"/>
      <c r="J271" s="28"/>
      <c r="K271" s="31"/>
      <c r="L271" s="39"/>
      <c r="M271" s="31"/>
      <c r="N271" s="39"/>
      <c r="O271" s="39"/>
      <c r="P271" s="39"/>
      <c r="Q271" s="31"/>
      <c r="R271" s="31"/>
      <c r="S271" s="31"/>
      <c r="T271" s="31"/>
      <c r="U271" s="31"/>
      <c r="V271" s="31"/>
      <c r="W271" s="39"/>
    </row>
    <row r="272" spans="1:23" ht="117.75" customHeight="1" x14ac:dyDescent="0.25">
      <c r="A272" s="29"/>
      <c r="C272" s="26"/>
      <c r="D272" s="30"/>
      <c r="E272" s="30"/>
      <c r="F272" s="31"/>
      <c r="G272" s="28"/>
      <c r="H272" s="28"/>
      <c r="I272" s="31"/>
      <c r="J272" s="28"/>
      <c r="K272" s="31"/>
      <c r="L272" s="39"/>
      <c r="M272" s="31"/>
      <c r="N272" s="39"/>
      <c r="O272" s="39"/>
      <c r="P272" s="39"/>
      <c r="Q272" s="31"/>
      <c r="R272" s="31"/>
      <c r="S272" s="31"/>
      <c r="T272" s="31"/>
      <c r="U272" s="31"/>
      <c r="V272" s="31"/>
      <c r="W272" s="39"/>
    </row>
    <row r="273" spans="1:23" ht="117.75" customHeight="1" x14ac:dyDescent="0.25">
      <c r="A273" s="29"/>
      <c r="C273" s="26"/>
      <c r="D273" s="30"/>
      <c r="E273" s="30"/>
      <c r="F273" s="31"/>
      <c r="G273" s="28"/>
      <c r="H273" s="28"/>
      <c r="I273" s="31"/>
      <c r="J273" s="28"/>
      <c r="K273" s="31"/>
      <c r="L273" s="39"/>
      <c r="M273" s="31"/>
      <c r="N273" s="39"/>
      <c r="O273" s="39"/>
      <c r="P273" s="39"/>
      <c r="Q273" s="31"/>
      <c r="R273" s="31"/>
      <c r="S273" s="31"/>
      <c r="T273" s="31"/>
      <c r="U273" s="31"/>
      <c r="V273" s="31"/>
      <c r="W273" s="39"/>
    </row>
    <row r="274" spans="1:23" ht="117.75" customHeight="1" x14ac:dyDescent="0.25">
      <c r="A274" s="29"/>
      <c r="C274" s="26"/>
      <c r="D274" s="30"/>
      <c r="E274" s="30"/>
      <c r="F274" s="31"/>
      <c r="G274" s="28"/>
      <c r="H274" s="28"/>
      <c r="I274" s="31"/>
      <c r="J274" s="28"/>
      <c r="K274" s="31"/>
      <c r="L274" s="39"/>
      <c r="M274" s="31"/>
      <c r="N274" s="39"/>
      <c r="O274" s="39"/>
      <c r="P274" s="39"/>
      <c r="Q274" s="31"/>
      <c r="R274" s="31"/>
      <c r="S274" s="31"/>
      <c r="T274" s="31"/>
      <c r="U274" s="31"/>
      <c r="V274" s="31"/>
      <c r="W274" s="39"/>
    </row>
    <row r="275" spans="1:23" ht="117.75" customHeight="1" x14ac:dyDescent="0.25">
      <c r="A275" s="29"/>
      <c r="C275" s="26"/>
      <c r="D275" s="30"/>
      <c r="E275" s="30"/>
      <c r="F275" s="31"/>
      <c r="G275" s="28"/>
      <c r="H275" s="28"/>
      <c r="I275" s="31"/>
      <c r="J275" s="28"/>
      <c r="K275" s="31"/>
      <c r="L275" s="39"/>
      <c r="M275" s="31"/>
      <c r="N275" s="39"/>
      <c r="O275" s="39"/>
      <c r="P275" s="39"/>
      <c r="Q275" s="31"/>
      <c r="R275" s="31"/>
      <c r="S275" s="31"/>
      <c r="T275" s="31"/>
      <c r="U275" s="31"/>
      <c r="V275" s="31"/>
      <c r="W275" s="39"/>
    </row>
    <row r="276" spans="1:23" ht="117.75" customHeight="1" x14ac:dyDescent="0.25">
      <c r="I276" s="27"/>
      <c r="O276" s="23"/>
      <c r="P276" s="23"/>
    </row>
    <row r="277" spans="1:23" ht="117.75" customHeight="1" x14ac:dyDescent="0.25">
      <c r="C277" s="26"/>
      <c r="I277" s="27"/>
      <c r="O277" s="23"/>
      <c r="P277" s="23"/>
    </row>
    <row r="278" spans="1:23" ht="117.75" customHeight="1" x14ac:dyDescent="0.25">
      <c r="C278" s="26"/>
      <c r="I278" s="27"/>
      <c r="O278" s="23"/>
      <c r="P278" s="23"/>
    </row>
    <row r="279" spans="1:23" ht="117.75" customHeight="1" x14ac:dyDescent="0.25">
      <c r="O279" s="23"/>
      <c r="P279" s="23"/>
    </row>
    <row r="280" spans="1:23" ht="117.75" customHeight="1" x14ac:dyDescent="0.25">
      <c r="I280" s="27"/>
      <c r="O280" s="23"/>
      <c r="P280" s="23"/>
    </row>
    <row r="281" spans="1:23" ht="117.75" customHeight="1" x14ac:dyDescent="0.25">
      <c r="I281" s="27"/>
      <c r="O281" s="23"/>
      <c r="P281" s="23"/>
    </row>
    <row r="282" spans="1:23" ht="117.75" customHeight="1" x14ac:dyDescent="0.25">
      <c r="I282" s="27"/>
      <c r="O282" s="23"/>
      <c r="P282" s="23"/>
    </row>
    <row r="283" spans="1:23" ht="117.75" customHeight="1" x14ac:dyDescent="0.25">
      <c r="I283" s="27"/>
      <c r="O283" s="23"/>
      <c r="P283" s="23"/>
    </row>
    <row r="284" spans="1:23" ht="117.75" customHeight="1" x14ac:dyDescent="0.25">
      <c r="I284" s="27"/>
      <c r="O284" s="23"/>
      <c r="P284" s="23"/>
    </row>
    <row r="285" spans="1:23" ht="117.75" customHeight="1" x14ac:dyDescent="0.25">
      <c r="C285" s="26"/>
      <c r="I285" s="27"/>
      <c r="O285" s="23"/>
      <c r="P285" s="23"/>
    </row>
    <row r="286" spans="1:23" ht="117.75" customHeight="1" x14ac:dyDescent="0.25">
      <c r="C286" s="26"/>
      <c r="I286" s="27"/>
      <c r="O286" s="23"/>
      <c r="P286" s="23"/>
    </row>
    <row r="287" spans="1:23" ht="117.75" customHeight="1" x14ac:dyDescent="0.25">
      <c r="O287" s="23"/>
      <c r="P287" s="23"/>
    </row>
    <row r="288" spans="1:23" ht="117.75" customHeight="1" x14ac:dyDescent="0.25">
      <c r="I288" s="27"/>
      <c r="O288" s="23"/>
      <c r="P288" s="23"/>
    </row>
    <row r="289" spans="3:16" ht="117.75" customHeight="1" x14ac:dyDescent="0.25">
      <c r="I289" s="27"/>
      <c r="O289" s="23"/>
      <c r="P289" s="23"/>
    </row>
    <row r="290" spans="3:16" ht="117.75" customHeight="1" x14ac:dyDescent="0.25">
      <c r="I290" s="27"/>
      <c r="O290" s="23"/>
      <c r="P290" s="23"/>
    </row>
    <row r="291" spans="3:16" ht="117.75" customHeight="1" x14ac:dyDescent="0.25">
      <c r="I291" s="27"/>
      <c r="O291" s="23"/>
      <c r="P291" s="23"/>
    </row>
    <row r="292" spans="3:16" ht="117.75" customHeight="1" x14ac:dyDescent="0.25">
      <c r="I292" s="27"/>
      <c r="O292" s="23"/>
      <c r="P292" s="23"/>
    </row>
    <row r="293" spans="3:16" ht="117.75" customHeight="1" x14ac:dyDescent="0.25">
      <c r="C293" s="26"/>
      <c r="I293" s="27"/>
      <c r="O293" s="23"/>
      <c r="P293" s="23"/>
    </row>
    <row r="294" spans="3:16" ht="117.75" customHeight="1" x14ac:dyDescent="0.25">
      <c r="C294" s="26"/>
      <c r="I294" s="27"/>
      <c r="O294" s="23"/>
      <c r="P294" s="23"/>
    </row>
    <row r="295" spans="3:16" ht="117.75" customHeight="1" x14ac:dyDescent="0.25">
      <c r="O295" s="23"/>
      <c r="P295" s="23"/>
    </row>
    <row r="296" spans="3:16" ht="117.75" customHeight="1" x14ac:dyDescent="0.25">
      <c r="I296" s="27"/>
      <c r="O296" s="23"/>
      <c r="P296" s="23"/>
    </row>
    <row r="297" spans="3:16" ht="117.75" customHeight="1" x14ac:dyDescent="0.25">
      <c r="I297" s="27"/>
      <c r="O297" s="23"/>
      <c r="P297" s="23"/>
    </row>
    <row r="298" spans="3:16" ht="117.75" customHeight="1" x14ac:dyDescent="0.25">
      <c r="I298" s="27"/>
      <c r="O298" s="23"/>
      <c r="P298" s="23"/>
    </row>
    <row r="299" spans="3:16" ht="117.75" customHeight="1" x14ac:dyDescent="0.25">
      <c r="I299" s="27"/>
      <c r="O299" s="23"/>
      <c r="P299" s="23"/>
    </row>
    <row r="300" spans="3:16" ht="117.75" customHeight="1" x14ac:dyDescent="0.25">
      <c r="I300" s="27"/>
      <c r="O300" s="23"/>
      <c r="P300" s="23"/>
    </row>
    <row r="301" spans="3:16" ht="117.75" customHeight="1" x14ac:dyDescent="0.25">
      <c r="C301" s="26"/>
      <c r="I301" s="27"/>
      <c r="O301" s="23"/>
      <c r="P301" s="23"/>
    </row>
    <row r="302" spans="3:16" ht="117.75" customHeight="1" x14ac:dyDescent="0.25">
      <c r="C302" s="26"/>
      <c r="I302" s="27"/>
      <c r="O302" s="23"/>
      <c r="P302" s="23"/>
    </row>
    <row r="303" spans="3:16" ht="117.75" customHeight="1" x14ac:dyDescent="0.25">
      <c r="O303" s="23"/>
      <c r="P303" s="23"/>
    </row>
    <row r="304" spans="3:16" ht="117.75" customHeight="1" x14ac:dyDescent="0.25">
      <c r="I304" s="27"/>
      <c r="O304" s="23"/>
      <c r="P304" s="23"/>
    </row>
    <row r="305" spans="3:16" ht="117.75" customHeight="1" x14ac:dyDescent="0.25">
      <c r="I305" s="27"/>
      <c r="O305" s="23"/>
      <c r="P305" s="23"/>
    </row>
    <row r="306" spans="3:16" ht="117.75" customHeight="1" x14ac:dyDescent="0.25">
      <c r="I306" s="27"/>
      <c r="O306" s="23"/>
      <c r="P306" s="23"/>
    </row>
    <row r="307" spans="3:16" ht="117.75" customHeight="1" x14ac:dyDescent="0.25">
      <c r="I307" s="27"/>
      <c r="O307" s="23"/>
      <c r="P307" s="23"/>
    </row>
    <row r="308" spans="3:16" ht="117.75" customHeight="1" x14ac:dyDescent="0.25">
      <c r="I308" s="27"/>
      <c r="O308" s="23"/>
      <c r="P308" s="23"/>
    </row>
    <row r="309" spans="3:16" ht="117.75" customHeight="1" x14ac:dyDescent="0.25">
      <c r="C309" s="26"/>
      <c r="I309" s="27"/>
      <c r="O309" s="23"/>
      <c r="P309" s="23"/>
    </row>
    <row r="310" spans="3:16" ht="117.75" customHeight="1" x14ac:dyDescent="0.25">
      <c r="C310" s="26"/>
      <c r="I310" s="27"/>
      <c r="O310" s="23"/>
      <c r="P310" s="23"/>
    </row>
    <row r="311" spans="3:16" ht="117.75" customHeight="1" x14ac:dyDescent="0.25">
      <c r="O311" s="23"/>
      <c r="P311" s="23"/>
    </row>
    <row r="312" spans="3:16" ht="117.75" customHeight="1" x14ac:dyDescent="0.25">
      <c r="I312" s="27"/>
      <c r="O312" s="23"/>
      <c r="P312" s="23"/>
    </row>
    <row r="313" spans="3:16" ht="117.75" customHeight="1" x14ac:dyDescent="0.25">
      <c r="I313" s="27"/>
      <c r="O313" s="23"/>
      <c r="P313" s="23"/>
    </row>
    <row r="314" spans="3:16" ht="117.75" customHeight="1" x14ac:dyDescent="0.25">
      <c r="I314" s="27"/>
      <c r="O314" s="23"/>
      <c r="P314" s="23"/>
    </row>
    <row r="315" spans="3:16" ht="117.75" customHeight="1" x14ac:dyDescent="0.25">
      <c r="I315" s="27"/>
      <c r="O315" s="23"/>
      <c r="P315" s="23"/>
    </row>
    <row r="316" spans="3:16" ht="117.75" customHeight="1" x14ac:dyDescent="0.25">
      <c r="I316" s="27"/>
      <c r="O316" s="23"/>
      <c r="P316" s="23"/>
    </row>
    <row r="317" spans="3:16" ht="117.75" customHeight="1" x14ac:dyDescent="0.25">
      <c r="C317" s="26"/>
      <c r="I317" s="27"/>
      <c r="O317" s="23"/>
      <c r="P317" s="23"/>
    </row>
    <row r="318" spans="3:16" ht="117.75" customHeight="1" x14ac:dyDescent="0.25">
      <c r="C318" s="26"/>
      <c r="I318" s="27"/>
      <c r="O318" s="23"/>
      <c r="P318" s="23"/>
    </row>
    <row r="319" spans="3:16" ht="117.75" customHeight="1" x14ac:dyDescent="0.25">
      <c r="O319" s="23"/>
      <c r="P319" s="23"/>
    </row>
    <row r="320" spans="3:16" ht="117.75" customHeight="1" x14ac:dyDescent="0.25">
      <c r="I320" s="27"/>
      <c r="O320" s="23"/>
      <c r="P320" s="23"/>
    </row>
    <row r="321" spans="1:22" ht="117.75" customHeight="1" x14ac:dyDescent="0.25">
      <c r="I321" s="27"/>
      <c r="O321" s="23"/>
      <c r="P321" s="23"/>
    </row>
    <row r="322" spans="1:22" ht="117.75" customHeight="1" x14ac:dyDescent="0.25">
      <c r="I322" s="27"/>
      <c r="O322" s="23"/>
      <c r="P322" s="23"/>
    </row>
    <row r="323" spans="1:22" ht="117.75" customHeight="1" x14ac:dyDescent="0.25">
      <c r="I323" s="27"/>
      <c r="O323" s="23"/>
      <c r="P323" s="23"/>
    </row>
    <row r="324" spans="1:22" ht="117.75" customHeight="1" x14ac:dyDescent="0.25">
      <c r="I324" s="27"/>
      <c r="O324" s="23"/>
      <c r="P324" s="23"/>
    </row>
    <row r="325" spans="1:22" ht="117.75" customHeight="1" x14ac:dyDescent="0.25">
      <c r="C325" s="26"/>
      <c r="I325" s="27"/>
      <c r="O325" s="23"/>
      <c r="P325" s="23"/>
    </row>
    <row r="326" spans="1:22" ht="117.75" customHeight="1" x14ac:dyDescent="0.25">
      <c r="C326" s="26"/>
      <c r="I326" s="27"/>
      <c r="O326" s="23"/>
      <c r="P326" s="23"/>
    </row>
    <row r="327" spans="1:22" ht="117.75" customHeight="1" x14ac:dyDescent="0.25">
      <c r="O327" s="23"/>
      <c r="P327" s="23"/>
    </row>
    <row r="328" spans="1:22" ht="117.75" customHeight="1" x14ac:dyDescent="0.25">
      <c r="I328" s="27"/>
      <c r="O328" s="23"/>
      <c r="P328" s="23"/>
    </row>
    <row r="329" spans="1:22" ht="117.75" customHeight="1" x14ac:dyDescent="0.25">
      <c r="I329" s="27"/>
      <c r="O329" s="23"/>
      <c r="P329" s="23"/>
    </row>
    <row r="330" spans="1:22" ht="117.75" customHeight="1" x14ac:dyDescent="0.25">
      <c r="I330" s="27"/>
      <c r="O330" s="23"/>
      <c r="P330" s="23"/>
    </row>
    <row r="331" spans="1:22" ht="117.75" customHeight="1" x14ac:dyDescent="0.25">
      <c r="I331" s="27"/>
      <c r="O331" s="23"/>
      <c r="P331" s="23"/>
    </row>
    <row r="332" spans="1:22" ht="117.75" customHeight="1" x14ac:dyDescent="0.25">
      <c r="A332" s="25"/>
      <c r="C332" s="38"/>
      <c r="D332" s="38"/>
      <c r="E332" s="35"/>
      <c r="F332" s="35"/>
      <c r="G332" s="35"/>
      <c r="H332" s="35"/>
      <c r="I332" s="35"/>
      <c r="J332" s="35"/>
      <c r="K332" s="35"/>
      <c r="L332" s="35"/>
      <c r="M332" s="35"/>
      <c r="N332" s="35"/>
      <c r="O332" s="35"/>
      <c r="P332" s="41"/>
      <c r="Q332" s="51"/>
      <c r="R332" s="51"/>
      <c r="S332" s="51"/>
      <c r="T332" s="51"/>
      <c r="U332" s="51"/>
      <c r="V332" s="51"/>
    </row>
    <row r="333" spans="1:22" ht="117.75" customHeight="1" x14ac:dyDescent="0.25">
      <c r="C333" s="26"/>
    </row>
    <row r="334" spans="1:22" ht="117.75" customHeight="1" x14ac:dyDescent="0.25">
      <c r="C334" s="26"/>
    </row>
    <row r="335" spans="1:22" ht="117.75" customHeight="1" x14ac:dyDescent="0.25">
      <c r="C335" s="26"/>
    </row>
    <row r="336" spans="1:22" ht="117.75" customHeight="1" x14ac:dyDescent="0.25">
      <c r="C336" s="26"/>
    </row>
    <row r="337" spans="3:3" ht="117.75" customHeight="1" x14ac:dyDescent="0.25">
      <c r="C337" s="26"/>
    </row>
    <row r="338" spans="3:3" ht="117.75" customHeight="1" x14ac:dyDescent="0.25">
      <c r="C338" s="26"/>
    </row>
    <row r="339" spans="3:3" ht="117.75" customHeight="1" x14ac:dyDescent="0.25">
      <c r="C339" s="26"/>
    </row>
    <row r="340" spans="3:3" ht="117.75" customHeight="1" x14ac:dyDescent="0.25">
      <c r="C340" s="26"/>
    </row>
    <row r="341" spans="3:3" ht="117.75" customHeight="1" x14ac:dyDescent="0.25">
      <c r="C341" s="26"/>
    </row>
    <row r="342" spans="3:3" ht="117.75" customHeight="1" x14ac:dyDescent="0.25">
      <c r="C342" s="26"/>
    </row>
    <row r="343" spans="3:3" ht="117.75" customHeight="1" x14ac:dyDescent="0.25">
      <c r="C343" s="26"/>
    </row>
    <row r="344" spans="3:3" ht="117.75" customHeight="1" x14ac:dyDescent="0.25">
      <c r="C344" s="26"/>
    </row>
    <row r="345" spans="3:3" ht="117.75" customHeight="1" x14ac:dyDescent="0.25">
      <c r="C345" s="26"/>
    </row>
    <row r="346" spans="3:3" ht="117.75" customHeight="1" x14ac:dyDescent="0.25">
      <c r="C346" s="26"/>
    </row>
    <row r="347" spans="3:3" ht="117.75" customHeight="1" x14ac:dyDescent="0.25">
      <c r="C347" s="26"/>
    </row>
    <row r="348" spans="3:3" ht="117.75" customHeight="1" x14ac:dyDescent="0.25">
      <c r="C348" s="26"/>
    </row>
    <row r="349" spans="3:3" ht="117.75" customHeight="1" x14ac:dyDescent="0.25">
      <c r="C349" s="26"/>
    </row>
    <row r="350" spans="3:3" ht="117.75" customHeight="1" x14ac:dyDescent="0.25">
      <c r="C350" s="26"/>
    </row>
    <row r="351" spans="3:3" ht="117.75" customHeight="1" x14ac:dyDescent="0.25">
      <c r="C351" s="26"/>
    </row>
    <row r="352" spans="3:3" ht="117.75" customHeight="1" x14ac:dyDescent="0.25">
      <c r="C352" s="26"/>
    </row>
    <row r="353" spans="3:3" ht="117.75" customHeight="1" x14ac:dyDescent="0.25">
      <c r="C353" s="26"/>
    </row>
    <row r="354" spans="3:3" ht="117.75" customHeight="1" x14ac:dyDescent="0.25">
      <c r="C354" s="26"/>
    </row>
    <row r="355" spans="3:3" ht="117.75" customHeight="1" x14ac:dyDescent="0.25">
      <c r="C355" s="26"/>
    </row>
    <row r="356" spans="3:3" ht="117.75" customHeight="1" x14ac:dyDescent="0.25">
      <c r="C356" s="26"/>
    </row>
    <row r="357" spans="3:3" ht="117.75" customHeight="1" x14ac:dyDescent="0.25">
      <c r="C357" s="26"/>
    </row>
    <row r="358" spans="3:3" ht="117.75" customHeight="1" x14ac:dyDescent="0.25">
      <c r="C358" s="26"/>
    </row>
    <row r="359" spans="3:3" ht="117.75" customHeight="1" x14ac:dyDescent="0.25">
      <c r="C359" s="26"/>
    </row>
    <row r="360" spans="3:3" ht="117.75" customHeight="1" x14ac:dyDescent="0.25">
      <c r="C360" s="26"/>
    </row>
    <row r="361" spans="3:3" ht="117.75" customHeight="1" x14ac:dyDescent="0.25">
      <c r="C361" s="26"/>
    </row>
    <row r="362" spans="3:3" ht="117.75" customHeight="1" x14ac:dyDescent="0.25">
      <c r="C362" s="26"/>
    </row>
    <row r="363" spans="3:3" ht="117.75" customHeight="1" x14ac:dyDescent="0.25">
      <c r="C363" s="26"/>
    </row>
    <row r="364" spans="3:3" ht="117.75" customHeight="1" x14ac:dyDescent="0.25">
      <c r="C364" s="26"/>
    </row>
    <row r="365" spans="3:3" ht="117.75" customHeight="1" x14ac:dyDescent="0.25">
      <c r="C365" s="26"/>
    </row>
    <row r="366" spans="3:3" ht="117.75" customHeight="1" x14ac:dyDescent="0.25">
      <c r="C366" s="26"/>
    </row>
    <row r="367" spans="3:3" ht="117.75" customHeight="1" x14ac:dyDescent="0.25">
      <c r="C367" s="26"/>
    </row>
    <row r="368" spans="3:3" ht="117.75" customHeight="1" x14ac:dyDescent="0.25">
      <c r="C368" s="26"/>
    </row>
    <row r="369" spans="3:3" ht="117.75" customHeight="1" x14ac:dyDescent="0.25">
      <c r="C369" s="26"/>
    </row>
    <row r="370" spans="3:3" ht="117.75" customHeight="1" x14ac:dyDescent="0.25">
      <c r="C370" s="26"/>
    </row>
    <row r="371" spans="3:3" ht="117.75" customHeight="1" x14ac:dyDescent="0.25">
      <c r="C371" s="26"/>
    </row>
    <row r="372" spans="3:3" ht="117.75" customHeight="1" x14ac:dyDescent="0.25">
      <c r="C372" s="26"/>
    </row>
    <row r="373" spans="3:3" ht="117.75" customHeight="1" x14ac:dyDescent="0.25">
      <c r="C373" s="26"/>
    </row>
    <row r="374" spans="3:3" ht="117.75" customHeight="1" x14ac:dyDescent="0.25">
      <c r="C374" s="26"/>
    </row>
    <row r="375" spans="3:3" ht="117.75" customHeight="1" x14ac:dyDescent="0.25">
      <c r="C375" s="26"/>
    </row>
    <row r="376" spans="3:3" ht="117.75" customHeight="1" x14ac:dyDescent="0.25">
      <c r="C376" s="26"/>
    </row>
    <row r="377" spans="3:3" ht="117.75" customHeight="1" x14ac:dyDescent="0.25">
      <c r="C377" s="26"/>
    </row>
    <row r="378" spans="3:3" ht="117.75" customHeight="1" x14ac:dyDescent="0.25">
      <c r="C378" s="26"/>
    </row>
    <row r="379" spans="3:3" ht="117.75" customHeight="1" x14ac:dyDescent="0.25">
      <c r="C379" s="26"/>
    </row>
    <row r="380" spans="3:3" ht="117.75" customHeight="1" x14ac:dyDescent="0.25">
      <c r="C380" s="26"/>
    </row>
    <row r="381" spans="3:3" ht="117.75" customHeight="1" x14ac:dyDescent="0.25">
      <c r="C381" s="26"/>
    </row>
    <row r="382" spans="3:3" ht="117.75" customHeight="1" x14ac:dyDescent="0.25">
      <c r="C382" s="26"/>
    </row>
    <row r="383" spans="3:3" ht="117.75" customHeight="1" x14ac:dyDescent="0.25">
      <c r="C383" s="26"/>
    </row>
    <row r="384" spans="3:3" ht="117.75" customHeight="1" x14ac:dyDescent="0.25">
      <c r="C384" s="26"/>
    </row>
    <row r="385" spans="3:3" ht="117.75" customHeight="1" x14ac:dyDescent="0.25">
      <c r="C385" s="26"/>
    </row>
    <row r="386" spans="3:3" ht="117.75" customHeight="1" x14ac:dyDescent="0.25">
      <c r="C386" s="26"/>
    </row>
    <row r="387" spans="3:3" ht="117.75" customHeight="1" x14ac:dyDescent="0.25">
      <c r="C387" s="26"/>
    </row>
    <row r="388" spans="3:3" ht="117.75" customHeight="1" x14ac:dyDescent="0.25">
      <c r="C388" s="26"/>
    </row>
    <row r="389" spans="3:3" ht="117.75" customHeight="1" x14ac:dyDescent="0.25">
      <c r="C389" s="26"/>
    </row>
    <row r="390" spans="3:3" ht="117.75" customHeight="1" x14ac:dyDescent="0.25">
      <c r="C390" s="26"/>
    </row>
    <row r="391" spans="3:3" ht="117.75" customHeight="1" x14ac:dyDescent="0.25">
      <c r="C391" s="26"/>
    </row>
    <row r="392" spans="3:3" ht="117.75" customHeight="1" x14ac:dyDescent="0.25">
      <c r="C392" s="26"/>
    </row>
    <row r="393" spans="3:3" ht="117.75" customHeight="1" x14ac:dyDescent="0.25">
      <c r="C393" s="26"/>
    </row>
    <row r="394" spans="3:3" ht="117.75" customHeight="1" x14ac:dyDescent="0.25">
      <c r="C394" s="26"/>
    </row>
    <row r="395" spans="3:3" ht="117.75" customHeight="1" x14ac:dyDescent="0.25">
      <c r="C395" s="26"/>
    </row>
    <row r="396" spans="3:3" ht="117.75" customHeight="1" x14ac:dyDescent="0.25">
      <c r="C396" s="26"/>
    </row>
    <row r="397" spans="3:3" ht="117.75" customHeight="1" x14ac:dyDescent="0.25">
      <c r="C397" s="26"/>
    </row>
    <row r="398" spans="3:3" ht="117.75" customHeight="1" x14ac:dyDescent="0.25">
      <c r="C398" s="26"/>
    </row>
    <row r="399" spans="3:3" ht="117.75" customHeight="1" x14ac:dyDescent="0.25">
      <c r="C399" s="26"/>
    </row>
    <row r="400" spans="3:3" ht="117.75" customHeight="1" x14ac:dyDescent="0.25">
      <c r="C400" s="26"/>
    </row>
    <row r="401" spans="3:3" ht="117.75" customHeight="1" x14ac:dyDescent="0.25">
      <c r="C401" s="26"/>
    </row>
    <row r="402" spans="3:3" ht="117.75" customHeight="1" x14ac:dyDescent="0.25">
      <c r="C402" s="26"/>
    </row>
    <row r="403" spans="3:3" ht="117.75" customHeight="1" x14ac:dyDescent="0.25">
      <c r="C403" s="26"/>
    </row>
    <row r="404" spans="3:3" ht="117.75" customHeight="1" x14ac:dyDescent="0.25">
      <c r="C404" s="26"/>
    </row>
    <row r="405" spans="3:3" ht="117.75" customHeight="1" x14ac:dyDescent="0.25">
      <c r="C405" s="26"/>
    </row>
    <row r="406" spans="3:3" ht="117.75" customHeight="1" x14ac:dyDescent="0.25">
      <c r="C406" s="26"/>
    </row>
    <row r="407" spans="3:3" ht="117.75" customHeight="1" x14ac:dyDescent="0.25">
      <c r="C407" s="26"/>
    </row>
    <row r="408" spans="3:3" ht="117.75" customHeight="1" x14ac:dyDescent="0.25">
      <c r="C408" s="26"/>
    </row>
    <row r="409" spans="3:3" ht="117.75" customHeight="1" x14ac:dyDescent="0.25">
      <c r="C409" s="26"/>
    </row>
    <row r="410" spans="3:3" ht="117.75" customHeight="1" x14ac:dyDescent="0.25">
      <c r="C410" s="26"/>
    </row>
    <row r="411" spans="3:3" ht="117.75" customHeight="1" x14ac:dyDescent="0.25">
      <c r="C411" s="26"/>
    </row>
    <row r="412" spans="3:3" ht="117.75" customHeight="1" x14ac:dyDescent="0.25">
      <c r="C412" s="26"/>
    </row>
    <row r="413" spans="3:3" ht="117.75" customHeight="1" x14ac:dyDescent="0.25">
      <c r="C413" s="26"/>
    </row>
    <row r="414" spans="3:3" ht="117.75" customHeight="1" x14ac:dyDescent="0.25">
      <c r="C414" s="26"/>
    </row>
    <row r="415" spans="3:3" ht="117.75" customHeight="1" x14ac:dyDescent="0.25">
      <c r="C415" s="26"/>
    </row>
    <row r="416" spans="3:3" ht="117.75" customHeight="1" x14ac:dyDescent="0.25">
      <c r="C416" s="26"/>
    </row>
    <row r="417" spans="3:3" ht="117.75" customHeight="1" x14ac:dyDescent="0.25">
      <c r="C417" s="26"/>
    </row>
    <row r="418" spans="3:3" ht="117.75" customHeight="1" x14ac:dyDescent="0.25">
      <c r="C418" s="26"/>
    </row>
    <row r="419" spans="3:3" ht="117.75" customHeight="1" x14ac:dyDescent="0.25">
      <c r="C419" s="26"/>
    </row>
    <row r="420" spans="3:3" ht="117.75" customHeight="1" x14ac:dyDescent="0.25">
      <c r="C420" s="26"/>
    </row>
    <row r="421" spans="3:3" ht="117.75" customHeight="1" x14ac:dyDescent="0.25">
      <c r="C421" s="26"/>
    </row>
    <row r="422" spans="3:3" ht="117.75" customHeight="1" x14ac:dyDescent="0.25">
      <c r="C422" s="26"/>
    </row>
    <row r="423" spans="3:3" ht="117.75" customHeight="1" x14ac:dyDescent="0.25">
      <c r="C423" s="26"/>
    </row>
    <row r="424" spans="3:3" ht="117.75" customHeight="1" x14ac:dyDescent="0.25">
      <c r="C424" s="26"/>
    </row>
    <row r="425" spans="3:3" ht="117.75" customHeight="1" x14ac:dyDescent="0.25">
      <c r="C425" s="26"/>
    </row>
    <row r="426" spans="3:3" ht="117.75" customHeight="1" x14ac:dyDescent="0.25">
      <c r="C426" s="26"/>
    </row>
    <row r="427" spans="3:3" ht="117.75" customHeight="1" x14ac:dyDescent="0.25">
      <c r="C427" s="26"/>
    </row>
    <row r="428" spans="3:3" ht="117.75" customHeight="1" x14ac:dyDescent="0.25">
      <c r="C428" s="26"/>
    </row>
    <row r="429" spans="3:3" ht="117.75" customHeight="1" x14ac:dyDescent="0.25">
      <c r="C429" s="26"/>
    </row>
    <row r="430" spans="3:3" ht="117.75" customHeight="1" x14ac:dyDescent="0.25">
      <c r="C430" s="26"/>
    </row>
    <row r="431" spans="3:3" ht="117.75" customHeight="1" x14ac:dyDescent="0.25">
      <c r="C431" s="26"/>
    </row>
    <row r="432" spans="3:3" ht="117.75" customHeight="1" x14ac:dyDescent="0.25">
      <c r="C432" s="26"/>
    </row>
    <row r="433" spans="3:3" ht="117.75" customHeight="1" x14ac:dyDescent="0.25">
      <c r="C433" s="26"/>
    </row>
    <row r="434" spans="3:3" ht="117.75" customHeight="1" x14ac:dyDescent="0.25">
      <c r="C434" s="26"/>
    </row>
    <row r="435" spans="3:3" ht="117.75" customHeight="1" x14ac:dyDescent="0.25">
      <c r="C435" s="26"/>
    </row>
    <row r="436" spans="3:3" ht="117.75" customHeight="1" x14ac:dyDescent="0.25">
      <c r="C436" s="26"/>
    </row>
    <row r="437" spans="3:3" ht="117.75" customHeight="1" x14ac:dyDescent="0.25">
      <c r="C437" s="26"/>
    </row>
    <row r="438" spans="3:3" ht="117.75" customHeight="1" x14ac:dyDescent="0.25">
      <c r="C438" s="26"/>
    </row>
    <row r="439" spans="3:3" ht="117.75" customHeight="1" x14ac:dyDescent="0.25">
      <c r="C439" s="26"/>
    </row>
    <row r="440" spans="3:3" ht="117.75" customHeight="1" x14ac:dyDescent="0.25">
      <c r="C440" s="26"/>
    </row>
    <row r="441" spans="3:3" ht="117.75" customHeight="1" x14ac:dyDescent="0.25">
      <c r="C441" s="26"/>
    </row>
    <row r="442" spans="3:3" ht="117.75" customHeight="1" x14ac:dyDescent="0.25">
      <c r="C442" s="26"/>
    </row>
    <row r="443" spans="3:3" ht="117.75" customHeight="1" x14ac:dyDescent="0.25">
      <c r="C443" s="26"/>
    </row>
    <row r="444" spans="3:3" ht="117.75" customHeight="1" x14ac:dyDescent="0.25">
      <c r="C444" s="26"/>
    </row>
    <row r="445" spans="3:3" ht="117.75" customHeight="1" x14ac:dyDescent="0.25">
      <c r="C445" s="26"/>
    </row>
    <row r="446" spans="3:3" ht="117.75" customHeight="1" x14ac:dyDescent="0.25">
      <c r="C446" s="26"/>
    </row>
    <row r="447" spans="3:3" ht="117.75" customHeight="1" x14ac:dyDescent="0.25">
      <c r="C447" s="26"/>
    </row>
    <row r="448" spans="3:3" ht="117.75" customHeight="1" x14ac:dyDescent="0.25">
      <c r="C448" s="26"/>
    </row>
    <row r="449" spans="3:3" ht="117.75" customHeight="1" x14ac:dyDescent="0.25">
      <c r="C449" s="26"/>
    </row>
    <row r="450" spans="3:3" ht="117.75" customHeight="1" x14ac:dyDescent="0.25">
      <c r="C450" s="26"/>
    </row>
    <row r="451" spans="3:3" ht="117.75" customHeight="1" x14ac:dyDescent="0.25">
      <c r="C451" s="26"/>
    </row>
    <row r="452" spans="3:3" ht="117.75" customHeight="1" x14ac:dyDescent="0.25">
      <c r="C452" s="26"/>
    </row>
    <row r="453" spans="3:3" ht="117.75" customHeight="1" x14ac:dyDescent="0.25">
      <c r="C453" s="26"/>
    </row>
    <row r="454" spans="3:3" ht="117.75" customHeight="1" x14ac:dyDescent="0.25">
      <c r="C454" s="26"/>
    </row>
    <row r="455" spans="3:3" ht="117.75" customHeight="1" x14ac:dyDescent="0.25">
      <c r="C455" s="26"/>
    </row>
    <row r="456" spans="3:3" ht="117.75" customHeight="1" x14ac:dyDescent="0.25">
      <c r="C456" s="26"/>
    </row>
    <row r="457" spans="3:3" ht="117.75" customHeight="1" x14ac:dyDescent="0.25">
      <c r="C457" s="26"/>
    </row>
    <row r="458" spans="3:3" ht="117.75" customHeight="1" x14ac:dyDescent="0.25">
      <c r="C458" s="26"/>
    </row>
    <row r="459" spans="3:3" ht="117.75" customHeight="1" x14ac:dyDescent="0.25">
      <c r="C459" s="26"/>
    </row>
    <row r="460" spans="3:3" ht="117.75" customHeight="1" x14ac:dyDescent="0.25">
      <c r="C460" s="26"/>
    </row>
    <row r="461" spans="3:3" ht="117.75" customHeight="1" x14ac:dyDescent="0.25">
      <c r="C461" s="26"/>
    </row>
    <row r="462" spans="3:3" ht="117.75" customHeight="1" x14ac:dyDescent="0.25">
      <c r="C462" s="26"/>
    </row>
    <row r="463" spans="3:3" ht="117.75" customHeight="1" x14ac:dyDescent="0.25">
      <c r="C463" s="26"/>
    </row>
    <row r="464" spans="3:3" ht="117.75" customHeight="1" x14ac:dyDescent="0.25">
      <c r="C464" s="26"/>
    </row>
    <row r="465" spans="3:3" ht="117.75" customHeight="1" x14ac:dyDescent="0.25">
      <c r="C465" s="26"/>
    </row>
    <row r="466" spans="3:3" ht="117.75" customHeight="1" x14ac:dyDescent="0.25">
      <c r="C466" s="26"/>
    </row>
    <row r="467" spans="3:3" ht="117.75" customHeight="1" x14ac:dyDescent="0.25">
      <c r="C467" s="26"/>
    </row>
    <row r="468" spans="3:3" ht="117.75" customHeight="1" x14ac:dyDescent="0.25">
      <c r="C468" s="26"/>
    </row>
    <row r="469" spans="3:3" ht="117.75" customHeight="1" x14ac:dyDescent="0.25">
      <c r="C469" s="26"/>
    </row>
    <row r="470" spans="3:3" ht="117.75" customHeight="1" x14ac:dyDescent="0.25">
      <c r="C470" s="26"/>
    </row>
    <row r="471" spans="3:3" ht="117.75" customHeight="1" x14ac:dyDescent="0.25">
      <c r="C471" s="26"/>
    </row>
    <row r="472" spans="3:3" ht="117.75" customHeight="1" x14ac:dyDescent="0.25">
      <c r="C472" s="26"/>
    </row>
    <row r="473" spans="3:3" ht="117.75" customHeight="1" x14ac:dyDescent="0.25">
      <c r="C473" s="26"/>
    </row>
    <row r="474" spans="3:3" ht="117.75" customHeight="1" x14ac:dyDescent="0.25">
      <c r="C474" s="26"/>
    </row>
    <row r="475" spans="3:3" ht="117.75" customHeight="1" x14ac:dyDescent="0.25">
      <c r="C475" s="26"/>
    </row>
    <row r="476" spans="3:3" ht="117.75" customHeight="1" x14ac:dyDescent="0.25">
      <c r="C476" s="26"/>
    </row>
    <row r="477" spans="3:3" ht="117.75" customHeight="1" x14ac:dyDescent="0.25">
      <c r="C477" s="26"/>
    </row>
    <row r="478" spans="3:3" ht="117.75" customHeight="1" x14ac:dyDescent="0.25">
      <c r="C478" s="26"/>
    </row>
    <row r="479" spans="3:3" ht="117.75" customHeight="1" x14ac:dyDescent="0.25">
      <c r="C479" s="26"/>
    </row>
    <row r="480" spans="3:3" ht="117.75" customHeight="1" x14ac:dyDescent="0.25">
      <c r="C480" s="26"/>
    </row>
    <row r="481" spans="3:3" ht="117.75" customHeight="1" x14ac:dyDescent="0.25">
      <c r="C481" s="26"/>
    </row>
    <row r="482" spans="3:3" ht="117.75" customHeight="1" x14ac:dyDescent="0.25">
      <c r="C482" s="26"/>
    </row>
    <row r="483" spans="3:3" ht="117.75" customHeight="1" x14ac:dyDescent="0.25">
      <c r="C483" s="26"/>
    </row>
    <row r="484" spans="3:3" ht="117.75" customHeight="1" x14ac:dyDescent="0.25">
      <c r="C484" s="26"/>
    </row>
    <row r="485" spans="3:3" ht="117.75" customHeight="1" x14ac:dyDescent="0.25">
      <c r="C485" s="26"/>
    </row>
    <row r="486" spans="3:3" ht="117.75" customHeight="1" x14ac:dyDescent="0.25">
      <c r="C486" s="26"/>
    </row>
    <row r="487" spans="3:3" ht="117.75" customHeight="1" x14ac:dyDescent="0.25">
      <c r="C487" s="26"/>
    </row>
    <row r="488" spans="3:3" ht="117.75" customHeight="1" x14ac:dyDescent="0.25">
      <c r="C488" s="26"/>
    </row>
    <row r="489" spans="3:3" ht="117.75" customHeight="1" x14ac:dyDescent="0.25">
      <c r="C489" s="26"/>
    </row>
    <row r="490" spans="3:3" ht="117.75" customHeight="1" x14ac:dyDescent="0.25">
      <c r="C490" s="26"/>
    </row>
    <row r="491" spans="3:3" ht="117.75" customHeight="1" x14ac:dyDescent="0.25">
      <c r="C491" s="26"/>
    </row>
    <row r="492" spans="3:3" ht="117.75" customHeight="1" x14ac:dyDescent="0.25">
      <c r="C492" s="26"/>
    </row>
    <row r="493" spans="3:3" ht="117.75" customHeight="1" x14ac:dyDescent="0.25">
      <c r="C493" s="26"/>
    </row>
    <row r="494" spans="3:3" ht="117.75" customHeight="1" x14ac:dyDescent="0.25">
      <c r="C494" s="26"/>
    </row>
    <row r="495" spans="3:3" ht="117.75" customHeight="1" x14ac:dyDescent="0.25">
      <c r="C495" s="26"/>
    </row>
    <row r="496" spans="3:3" ht="117.75" customHeight="1" x14ac:dyDescent="0.25">
      <c r="C496" s="26"/>
    </row>
    <row r="497" spans="3:3" ht="117.75" customHeight="1" x14ac:dyDescent="0.25">
      <c r="C497" s="26"/>
    </row>
    <row r="498" spans="3:3" ht="117.75" customHeight="1" x14ac:dyDescent="0.25">
      <c r="C498" s="26"/>
    </row>
    <row r="499" spans="3:3" ht="117.75" customHeight="1" x14ac:dyDescent="0.25">
      <c r="C499" s="26"/>
    </row>
    <row r="500" spans="3:3" ht="117.75" customHeight="1" x14ac:dyDescent="0.25">
      <c r="C500" s="26"/>
    </row>
    <row r="501" spans="3:3" ht="117.75" customHeight="1" x14ac:dyDescent="0.25">
      <c r="C501" s="26"/>
    </row>
    <row r="502" spans="3:3" ht="117.75" customHeight="1" x14ac:dyDescent="0.25">
      <c r="C502" s="26"/>
    </row>
    <row r="503" spans="3:3" ht="117.75" customHeight="1" x14ac:dyDescent="0.25">
      <c r="C503" s="26"/>
    </row>
    <row r="504" spans="3:3" ht="117.75" customHeight="1" x14ac:dyDescent="0.25">
      <c r="C504" s="26"/>
    </row>
    <row r="505" spans="3:3" ht="117.75" customHeight="1" x14ac:dyDescent="0.25">
      <c r="C505" s="26"/>
    </row>
    <row r="506" spans="3:3" ht="117.75" customHeight="1" x14ac:dyDescent="0.25">
      <c r="C506" s="26"/>
    </row>
  </sheetData>
  <sheetProtection selectLockedCells="1"/>
  <mergeCells count="96">
    <mergeCell ref="A14:N14"/>
    <mergeCell ref="A51:A52"/>
    <mergeCell ref="O40:P40"/>
    <mergeCell ref="A63:AF63"/>
    <mergeCell ref="O30:P30"/>
    <mergeCell ref="Q30:R30"/>
    <mergeCell ref="O31:R32"/>
    <mergeCell ref="O25:R25"/>
    <mergeCell ref="O26:P27"/>
    <mergeCell ref="Q26:R27"/>
    <mergeCell ref="O28:P29"/>
    <mergeCell ref="Q28:R29"/>
    <mergeCell ref="S14:AF14"/>
    <mergeCell ref="O14:R14"/>
    <mergeCell ref="S24:AF24"/>
    <mergeCell ref="S31:S32"/>
    <mergeCell ref="A13:AF13"/>
    <mergeCell ref="O21:R22"/>
    <mergeCell ref="O24:R24"/>
    <mergeCell ref="O8:R9"/>
    <mergeCell ref="A31:A32"/>
    <mergeCell ref="O11:P11"/>
    <mergeCell ref="A23:AF23"/>
    <mergeCell ref="Q18:R19"/>
    <mergeCell ref="L9:M9"/>
    <mergeCell ref="Q11:R11"/>
    <mergeCell ref="J9:K9"/>
    <mergeCell ref="E9:F9"/>
    <mergeCell ref="Y11:AE11"/>
    <mergeCell ref="G9:I9"/>
    <mergeCell ref="E11:F11"/>
    <mergeCell ref="G11:M11"/>
    <mergeCell ref="S21:S22"/>
    <mergeCell ref="Q20:R20"/>
    <mergeCell ref="S34:AF34"/>
    <mergeCell ref="A33:AF33"/>
    <mergeCell ref="A43:AF43"/>
    <mergeCell ref="A41:A42"/>
    <mergeCell ref="O38:P39"/>
    <mergeCell ref="A24:N24"/>
    <mergeCell ref="O34:R34"/>
    <mergeCell ref="A34:N34"/>
    <mergeCell ref="A21:A22"/>
    <mergeCell ref="Q40:R40"/>
    <mergeCell ref="O35:R35"/>
    <mergeCell ref="O36:P37"/>
    <mergeCell ref="Q36:R37"/>
    <mergeCell ref="S41:S42"/>
    <mergeCell ref="O15:R15"/>
    <mergeCell ref="O16:P17"/>
    <mergeCell ref="Q16:R17"/>
    <mergeCell ref="O18:P19"/>
    <mergeCell ref="O20:P20"/>
    <mergeCell ref="Q38:R39"/>
    <mergeCell ref="O61:R62"/>
    <mergeCell ref="O58:P60"/>
    <mergeCell ref="Q58:R60"/>
    <mergeCell ref="O44:R44"/>
    <mergeCell ref="A54:N54"/>
    <mergeCell ref="S54:AF54"/>
    <mergeCell ref="O54:R54"/>
    <mergeCell ref="O55:R55"/>
    <mergeCell ref="O56:P57"/>
    <mergeCell ref="Q56:R57"/>
    <mergeCell ref="AD3:AE4"/>
    <mergeCell ref="A53:AF53"/>
    <mergeCell ref="AB9:AC9"/>
    <mergeCell ref="S51:S52"/>
    <mergeCell ref="O45:R45"/>
    <mergeCell ref="O46:P47"/>
    <mergeCell ref="Q46:R47"/>
    <mergeCell ref="O48:P49"/>
    <mergeCell ref="Q48:R49"/>
    <mergeCell ref="O50:P50"/>
    <mergeCell ref="Q50:R50"/>
    <mergeCell ref="O51:R52"/>
    <mergeCell ref="W11:X11"/>
    <mergeCell ref="A44:N44"/>
    <mergeCell ref="S44:AF44"/>
    <mergeCell ref="O41:R42"/>
    <mergeCell ref="X2:AE2"/>
    <mergeCell ref="B2:V2"/>
    <mergeCell ref="B4:V4"/>
    <mergeCell ref="B6:V6"/>
    <mergeCell ref="W9:X9"/>
    <mergeCell ref="Y9:AA9"/>
    <mergeCell ref="AD9:AE9"/>
    <mergeCell ref="S8:V12"/>
    <mergeCell ref="A8:D12"/>
    <mergeCell ref="X5:Y6"/>
    <mergeCell ref="X3:Y4"/>
    <mergeCell ref="Z5:AA6"/>
    <mergeCell ref="Z3:AA4"/>
    <mergeCell ref="AB5:AC6"/>
    <mergeCell ref="AB3:AC4"/>
    <mergeCell ref="AD5:AE6"/>
  </mergeCells>
  <conditionalFormatting sqref="A63">
    <cfRule type="iconSet" priority="126">
      <iconSet>
        <cfvo type="percent" val="0"/>
        <cfvo type="num" val="1.8"/>
        <cfvo type="num" val="3"/>
      </iconSet>
    </cfRule>
  </conditionalFormatting>
  <conditionalFormatting sqref="A63">
    <cfRule type="iconSet" priority="125">
      <iconSet reverse="1">
        <cfvo type="percent" val="0"/>
        <cfvo type="num" val="0.3"/>
        <cfvo type="num" val="0.4"/>
      </iconSet>
    </cfRule>
  </conditionalFormatting>
  <conditionalFormatting sqref="A63">
    <cfRule type="iconSet" priority="124">
      <iconSet reverse="1">
        <cfvo type="percent" val="0"/>
        <cfvo type="num" val="0.18"/>
        <cfvo type="num" val="0.21"/>
      </iconSet>
    </cfRule>
  </conditionalFormatting>
  <conditionalFormatting sqref="A25">
    <cfRule type="iconSet" priority="113">
      <iconSet>
        <cfvo type="percent" val="0"/>
        <cfvo type="num" val="1.8"/>
        <cfvo type="num" val="3"/>
      </iconSet>
    </cfRule>
  </conditionalFormatting>
  <conditionalFormatting sqref="A54">
    <cfRule type="iconSet" priority="95">
      <iconSet reverse="1">
        <cfvo type="percent" val="0"/>
        <cfvo type="num" val="2"/>
        <cfvo type="num" val="3.5"/>
      </iconSet>
    </cfRule>
  </conditionalFormatting>
  <conditionalFormatting sqref="A54">
    <cfRule type="iconSet" priority="94">
      <iconSet>
        <cfvo type="percent" val="0"/>
        <cfvo type="num" val="1.8"/>
        <cfvo type="num" val="3"/>
      </iconSet>
    </cfRule>
  </conditionalFormatting>
  <conditionalFormatting sqref="A54">
    <cfRule type="iconSet" priority="93">
      <iconSet>
        <cfvo type="percent" val="0"/>
        <cfvo type="num" val="2.99"/>
        <cfvo type="num" val="3.5"/>
      </iconSet>
    </cfRule>
  </conditionalFormatting>
  <conditionalFormatting sqref="S54">
    <cfRule type="iconSet" priority="16">
      <iconSet reverse="1">
        <cfvo type="percent" val="0"/>
        <cfvo type="num" val="2"/>
        <cfvo type="num" val="3.5"/>
      </iconSet>
    </cfRule>
  </conditionalFormatting>
  <conditionalFormatting sqref="S54">
    <cfRule type="iconSet" priority="15">
      <iconSet>
        <cfvo type="percent" val="0"/>
        <cfvo type="num" val="1.8"/>
        <cfvo type="num" val="3"/>
      </iconSet>
    </cfRule>
  </conditionalFormatting>
  <conditionalFormatting sqref="S54">
    <cfRule type="iconSet" priority="14">
      <iconSet>
        <cfvo type="percent" val="0"/>
        <cfvo type="num" val="2.99"/>
        <cfvo type="num" val="3.5"/>
      </iconSet>
    </cfRule>
  </conditionalFormatting>
  <printOptions horizontalCentered="1"/>
  <pageMargins left="0.2" right="0.2" top="0.25" bottom="0.25" header="0.3" footer="0.3"/>
  <pageSetup scale="46" orientation="landscape" r:id="rId1"/>
  <drawing r:id="rId2"/>
  <legacyDrawing r:id="rId3"/>
  <oleObjects>
    <mc:AlternateContent xmlns:mc="http://schemas.openxmlformats.org/markup-compatibility/2006">
      <mc:Choice Requires="x14">
        <oleObject shapeId="152578" r:id="rId4">
          <objectPr defaultSize="0" autoPict="0" r:id="rId5">
            <anchor moveWithCells="1" sizeWithCells="1">
              <from>
                <xdr:col>1</xdr:col>
                <xdr:colOff>381000</xdr:colOff>
                <xdr:row>1</xdr:row>
                <xdr:rowOff>228600</xdr:rowOff>
              </from>
              <to>
                <xdr:col>5</xdr:col>
                <xdr:colOff>371475</xdr:colOff>
                <xdr:row>5</xdr:row>
                <xdr:rowOff>104775</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418" id="{00000000-000E-0000-0000-00007E010000}">
            <xm:f>calculations!E60&lt;0.75</xm:f>
            <x14:dxf>
              <fill>
                <patternFill>
                  <bgColor rgb="FFFF0000"/>
                </patternFill>
              </fill>
            </x14:dxf>
          </x14:cfRule>
          <x14:cfRule type="expression" priority="419" id="{00000000-000E-0000-0000-00007F010000}">
            <xm:f>AND(calculations!E60&gt;=0.75,calculations!E60&lt;=0.84999)</xm:f>
            <x14:dxf>
              <fill>
                <patternFill>
                  <bgColor rgb="FFFFFF00"/>
                </patternFill>
              </fill>
            </x14:dxf>
          </x14:cfRule>
          <x14:cfRule type="expression" priority="420" id="{00000000-000E-0000-0000-000080010000}">
            <xm:f>calculations!E60&gt;0.94</xm:f>
            <x14:dxf>
              <font>
                <color theme="0"/>
              </font>
              <fill>
                <patternFill>
                  <bgColor theme="1"/>
                </patternFill>
              </fill>
            </x14:dxf>
          </x14:cfRule>
          <x14:cfRule type="expression" priority="421" id="{00000000-000E-0000-0000-000081010000}">
            <xm:f>AND(calculations!E60&gt;=0.85,calculations!E60&lt;=0.93999)</xm:f>
            <x14:dxf>
              <fill>
                <patternFill>
                  <bgColor rgb="FF00B050"/>
                </patternFill>
              </fill>
            </x14:dxf>
          </x14:cfRule>
          <xm:sqref>A14</xm:sqref>
        </x14:conditionalFormatting>
        <x14:conditionalFormatting xmlns:xm="http://schemas.microsoft.com/office/excel/2006/main">
          <x14:cfRule type="expression" priority="422" id="{00000000-000E-0000-0000-000082010000}">
            <xm:f>calculations!J60&lt;0.75</xm:f>
            <x14:dxf>
              <fill>
                <patternFill>
                  <bgColor rgb="FFFF0000"/>
                </patternFill>
              </fill>
            </x14:dxf>
          </x14:cfRule>
          <x14:cfRule type="expression" priority="423" id="{00000000-000E-0000-0000-000083010000}">
            <xm:f>AND(calculations!J60&gt;=0.75,calculations!J60&lt;=0.84999)</xm:f>
            <x14:dxf>
              <fill>
                <patternFill>
                  <bgColor rgb="FFFFFF00"/>
                </patternFill>
              </fill>
            </x14:dxf>
          </x14:cfRule>
          <x14:cfRule type="expression" priority="424" id="{00000000-000E-0000-0000-000084010000}">
            <xm:f>calculations!J60&gt;0.94</xm:f>
            <x14:dxf>
              <font>
                <color theme="0"/>
              </font>
              <fill>
                <patternFill>
                  <bgColor theme="1"/>
                </patternFill>
              </fill>
            </x14:dxf>
          </x14:cfRule>
          <x14:cfRule type="expression" priority="425" id="{00000000-000E-0000-0000-000085010000}">
            <xm:f>AND(calculations!J60&gt;=0.85,calculations!J60&lt;=0.93999)</xm:f>
            <x14:dxf>
              <fill>
                <patternFill>
                  <bgColor rgb="FF00B050"/>
                </patternFill>
              </fill>
            </x14:dxf>
          </x14:cfRule>
          <xm:sqref>A24</xm:sqref>
        </x14:conditionalFormatting>
        <x14:conditionalFormatting xmlns:xm="http://schemas.microsoft.com/office/excel/2006/main">
          <x14:cfRule type="expression" priority="426" id="{00000000-000E-0000-0000-000086010000}">
            <xm:f>calculations!H60&lt;0.75</xm:f>
            <x14:dxf>
              <fill>
                <patternFill>
                  <bgColor rgb="FFFF0000"/>
                </patternFill>
              </fill>
            </x14:dxf>
          </x14:cfRule>
          <x14:cfRule type="expression" priority="427" id="{00000000-000E-0000-0000-000087010000}">
            <xm:f>AND(calculations!H60&gt;=0.75,calculations!H60&lt;=0.84999)</xm:f>
            <x14:dxf>
              <fill>
                <patternFill>
                  <bgColor rgb="FFFFFF00"/>
                </patternFill>
              </fill>
            </x14:dxf>
          </x14:cfRule>
          <x14:cfRule type="expression" priority="428" id="{00000000-000E-0000-0000-000088010000}">
            <xm:f>calculations!H60&gt;0.94</xm:f>
            <x14:dxf>
              <font>
                <color theme="0"/>
              </font>
              <fill>
                <patternFill>
                  <bgColor theme="1"/>
                </patternFill>
              </fill>
            </x14:dxf>
          </x14:cfRule>
          <x14:cfRule type="expression" priority="429" id="{00000000-000E-0000-0000-000089010000}">
            <xm:f>AND(calculations!H60&gt;=0.85,calculations!H60&lt;=0.93999)</xm:f>
            <x14:dxf>
              <fill>
                <patternFill>
                  <bgColor rgb="FF00B050"/>
                </patternFill>
              </fill>
            </x14:dxf>
          </x14:cfRule>
          <xm:sqref>A34</xm:sqref>
        </x14:conditionalFormatting>
        <x14:conditionalFormatting xmlns:xm="http://schemas.microsoft.com/office/excel/2006/main">
          <x14:cfRule type="iconSet" priority="417"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I36:I39</xm:sqref>
        </x14:conditionalFormatting>
        <x14:conditionalFormatting xmlns:xm="http://schemas.microsoft.com/office/excel/2006/main">
          <x14:cfRule type="expression" priority="434" id="{1F432AFE-B48C-40FD-8391-1CF76A390695}">
            <xm:f>calculations!M60&lt;0.75</xm:f>
            <x14:dxf>
              <fill>
                <patternFill>
                  <bgColor rgb="FFFF0000"/>
                </patternFill>
              </fill>
            </x14:dxf>
          </x14:cfRule>
          <x14:cfRule type="expression" priority="435" id="{5D5C14AC-6869-4800-8974-9F994D93A503}">
            <xm:f>AND(calculations!M60&gt;=0.85,calculations!M60&lt;=0.94)</xm:f>
            <x14:dxf>
              <fill>
                <patternFill>
                  <bgColor rgb="FF00B050"/>
                </patternFill>
              </fill>
            </x14:dxf>
          </x14:cfRule>
          <x14:cfRule type="expression" priority="436" id="{542F8E34-8368-41DE-A0BA-6662B2AD935A}">
            <xm:f>AND(calculations!M60&gt;=0.75,calculations!M60&lt;=0.84999)</xm:f>
            <x14:dxf>
              <fill>
                <patternFill>
                  <bgColor rgb="FFFFFF00"/>
                </patternFill>
              </fill>
            </x14:dxf>
          </x14:cfRule>
          <x14:cfRule type="expression" priority="437" id="{E3602DCB-D481-4BD6-AF8E-E5E5AA7F5D43}">
            <xm:f>calculations!M60&gt;0.94</xm:f>
            <x14:dxf>
              <font>
                <color theme="0"/>
              </font>
              <fill>
                <patternFill>
                  <bgColor theme="1"/>
                </patternFill>
              </fill>
            </x14:dxf>
          </x14:cfRule>
          <xm:sqref>A44</xm:sqref>
        </x14:conditionalFormatting>
        <x14:conditionalFormatting xmlns:xm="http://schemas.microsoft.com/office/excel/2006/main">
          <x14:cfRule type="expression" priority="438" stopIfTrue="1" id="{00000000-000E-0000-0000-000080010000}">
            <xm:f>calculations!AA60&gt;0.94</xm:f>
            <x14:dxf>
              <font>
                <color theme="0"/>
              </font>
              <fill>
                <patternFill>
                  <bgColor theme="1"/>
                </patternFill>
              </fill>
            </x14:dxf>
          </x14:cfRule>
          <x14:cfRule type="expression" priority="439" stopIfTrue="1" id="{00000000-000E-0000-0000-000081010000}">
            <xm:f>AND(calculations!AA60&gt;=0.85,calculations!AA60&lt;=0.93999)</xm:f>
            <x14:dxf>
              <fill>
                <patternFill>
                  <bgColor rgb="FF00B050"/>
                </patternFill>
              </fill>
            </x14:dxf>
          </x14:cfRule>
          <x14:cfRule type="expression" priority="440" stopIfTrue="1" id="{00000000-000E-0000-0000-00007F010000}">
            <xm:f>AND(calculations!AA60&gt;=0.75,calculations!AA60&lt;=0.84999)</xm:f>
            <x14:dxf>
              <fill>
                <patternFill>
                  <bgColor rgb="FFFFFF00"/>
                </patternFill>
              </fill>
            </x14:dxf>
          </x14:cfRule>
          <x14:cfRule type="expression" priority="441" id="{00000000-000E-0000-0000-00007E010000}">
            <xm:f>calculations!AA60&lt;0.75</xm:f>
            <x14:dxf>
              <fill>
                <patternFill>
                  <bgColor rgb="FFFF0000"/>
                </patternFill>
              </fill>
            </x14:dxf>
          </x14:cfRule>
          <xm:sqref>S24</xm:sqref>
        </x14:conditionalFormatting>
        <x14:conditionalFormatting xmlns:xm="http://schemas.microsoft.com/office/excel/2006/main">
          <x14:cfRule type="expression" priority="10" id="{C7B8C264-FA54-45D9-904A-3563F50E8C54}">
            <xm:f>calculations!V60&lt;0.75</xm:f>
            <x14:dxf>
              <fill>
                <patternFill>
                  <bgColor rgb="FFFF0000"/>
                </patternFill>
              </fill>
            </x14:dxf>
          </x14:cfRule>
          <x14:cfRule type="expression" priority="11" id="{4696B18B-14D3-4FA9-8E10-F3410ED461DD}">
            <xm:f>AND(calculations!V60&gt;=0.75,calculations!V60&lt;=0.84999)</xm:f>
            <x14:dxf>
              <fill>
                <patternFill>
                  <bgColor rgb="FFFFFF00"/>
                </patternFill>
              </fill>
            </x14:dxf>
          </x14:cfRule>
          <x14:cfRule type="expression" priority="12" id="{1851A584-28F2-446B-8CE1-3996C144E7BF}">
            <xm:f>calculations!V60&gt;0.94</xm:f>
            <x14:dxf>
              <font>
                <color theme="0"/>
              </font>
              <fill>
                <patternFill>
                  <bgColor theme="1"/>
                </patternFill>
              </fill>
            </x14:dxf>
          </x14:cfRule>
          <x14:cfRule type="expression" priority="13" id="{76BD946F-D404-4D11-9828-EC740A564AE2}">
            <xm:f>AND(calculations!V60&gt;=0.85,calculations!V60&lt;=0.93999)</xm:f>
            <x14:dxf>
              <fill>
                <patternFill>
                  <bgColor rgb="FF00B050"/>
                </patternFill>
              </fill>
            </x14:dxf>
          </x14:cfRule>
          <xm:sqref>S14</xm:sqref>
        </x14:conditionalFormatting>
        <x14:conditionalFormatting xmlns:xm="http://schemas.microsoft.com/office/excel/2006/main">
          <x14:cfRule type="expression" priority="5" id="{23C92A72-64FD-49E8-BF9E-D28122654E99}">
            <xm:f>calculations!$Y$60&lt;0.75</xm:f>
            <x14:dxf>
              <fill>
                <patternFill>
                  <bgColor rgb="FFFF0000"/>
                </patternFill>
              </fill>
            </x14:dxf>
          </x14:cfRule>
          <x14:cfRule type="expression" priority="6" id="{EA17EC75-29DC-4C33-8E74-6314FC07F8DA}">
            <xm:f>calculations!$Y$60&gt;0.94</xm:f>
            <x14:dxf>
              <font>
                <color theme="0"/>
              </font>
              <fill>
                <patternFill>
                  <bgColor theme="1"/>
                </patternFill>
              </fill>
            </x14:dxf>
          </x14:cfRule>
          <x14:cfRule type="expression" priority="8" id="{2913FC94-5D22-4A4C-BC75-1BFBF0378DED}">
            <xm:f>AND(calculations!$Y$60&gt;=0.85,calculations!$Y$60&lt;=0.93999)</xm:f>
            <x14:dxf>
              <fill>
                <patternFill>
                  <bgColor rgb="FF00B050"/>
                </patternFill>
              </fill>
            </x14:dxf>
          </x14:cfRule>
          <x14:cfRule type="expression" priority="9" id="{FF335796-B731-41E1-A99D-CF982E4EA417}">
            <xm:f>AND(calculations!$Y$60&gt;=0.75,calculations!$Y$60&lt;=0.84999)</xm:f>
            <x14:dxf>
              <fill>
                <patternFill>
                  <bgColor rgb="FFFFFF00"/>
                </patternFill>
              </fill>
            </x14:dxf>
          </x14:cfRule>
          <xm:sqref>S34</xm:sqref>
        </x14:conditionalFormatting>
        <x14:conditionalFormatting xmlns:xm="http://schemas.microsoft.com/office/excel/2006/main">
          <x14:cfRule type="expression" priority="1" id="{3BD305D7-B857-41C4-B768-10005D284FF6}">
            <xm:f>calculations!AD60&lt;0.75</xm:f>
            <x14:dxf>
              <fill>
                <patternFill>
                  <bgColor rgb="FFFF0000"/>
                </patternFill>
              </fill>
            </x14:dxf>
          </x14:cfRule>
          <x14:cfRule type="expression" priority="2" id="{73A73533-E3EE-4A57-802B-5D44C6A5588B}">
            <xm:f>AND(calculations!AD60&gt;=0.85,calculations!AD60&lt;=0.94)</xm:f>
            <x14:dxf>
              <fill>
                <patternFill>
                  <bgColor rgb="FF00B050"/>
                </patternFill>
              </fill>
            </x14:dxf>
          </x14:cfRule>
          <x14:cfRule type="expression" priority="3" id="{645F65C3-7D0A-44E1-8847-93DB4F6853AF}">
            <xm:f>AND(calculations!AD60&gt;=0.75,calculations!AD60&lt;=0.84999)</xm:f>
            <x14:dxf>
              <fill>
                <patternFill>
                  <bgColor rgb="FFFFFF00"/>
                </patternFill>
              </fill>
            </x14:dxf>
          </x14:cfRule>
          <x14:cfRule type="expression" priority="4" id="{7501E859-A3CC-4BD4-880B-10D2FC33644E}">
            <xm:f>calculations!AD60&gt;0.94</xm:f>
            <x14:dxf>
              <font>
                <color theme="0"/>
              </font>
              <fill>
                <patternFill>
                  <bgColor theme="1"/>
                </patternFill>
              </fill>
            </x14:dxf>
          </x14:cfRule>
          <xm:sqref>S44</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lists!$G$5:$G$96</xm:f>
          </x14:formula1>
          <xm:sqref>O11:P11</xm:sqref>
        </x14:dataValidation>
        <x14:dataValidation type="list" allowBlank="1" showInputMessage="1" showErrorMessage="1" xr:uid="{00000000-0002-0000-0000-000001000000}">
          <x14:formula1>
            <xm:f>lists!$G$5:$G$106</xm:f>
          </x14:formula1>
          <xm:sqref>Q11:R11</xm:sqref>
        </x14:dataValidation>
        <x14:dataValidation type="list" allowBlank="1" showInputMessage="1" showErrorMessage="1" xr:uid="{00000000-0002-0000-0000-000004000000}">
          <x14:formula1>
            <xm:f>calculations!$S$6:$S$45</xm:f>
          </x14:formula1>
          <xm:sqref>Y11</xm:sqref>
        </x14:dataValidation>
        <x14:dataValidation type="list" allowBlank="1" showInputMessage="1" showErrorMessage="1" xr:uid="{00000000-0002-0000-0000-000003000000}">
          <x14:formula1>
            <xm:f>calculations!$B$6:$B$45</xm:f>
          </x14:formula1>
          <xm:sqref>G11</xm:sqref>
        </x14:dataValidation>
        <x14:dataValidation type="list" allowBlank="1" showInputMessage="1" showErrorMessage="1" xr:uid="{88619DB2-4052-4588-B15D-8CB0B89D9E2A}">
          <x14:formula1>
            <xm:f>lists!$A$25:$A$27</xm:f>
          </x14:formula1>
          <xm:sqref>G9:I9 Y9</xm:sqref>
        </x14:dataValidation>
        <x14:dataValidation type="list" allowBlank="1" showInputMessage="1" showErrorMessage="1" xr:uid="{95E7304C-D6CD-44B2-A673-2B6D19D772CE}">
          <x14:formula1>
            <xm:f>lists!$A$4:$A$16</xm:f>
          </x14:formula1>
          <xm:sqref>AD9:AE9 L9:M9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pageSetUpPr fitToPage="1"/>
  </sheetPr>
  <dimension ref="A1:T58"/>
  <sheetViews>
    <sheetView workbookViewId="0">
      <selection activeCell="R1" sqref="R1"/>
    </sheetView>
  </sheetViews>
  <sheetFormatPr defaultColWidth="0" defaultRowHeight="15" zeroHeight="1" x14ac:dyDescent="0.25"/>
  <cols>
    <col min="1" max="20" width="9.140625" customWidth="1"/>
    <col min="21" max="16384" width="9.140625" hidden="1"/>
  </cols>
  <sheetData>
    <row r="1" spans="1:20" s="20" customFormat="1" ht="31.5" x14ac:dyDescent="0.5">
      <c r="A1" s="352" t="s">
        <v>294</v>
      </c>
      <c r="B1" s="352"/>
      <c r="C1" s="352"/>
      <c r="D1" s="352"/>
      <c r="E1" s="352"/>
      <c r="F1" s="352"/>
      <c r="G1" s="352"/>
      <c r="H1" s="352"/>
      <c r="I1" s="352"/>
      <c r="J1" s="352"/>
      <c r="K1" s="352"/>
      <c r="L1" s="352"/>
      <c r="M1" s="352"/>
      <c r="N1" s="352"/>
      <c r="O1" s="352"/>
      <c r="P1" s="352"/>
      <c r="Q1" s="82"/>
      <c r="R1" s="94" t="s">
        <v>50</v>
      </c>
      <c r="S1" s="82"/>
      <c r="T1" s="82"/>
    </row>
    <row r="2" spans="1:20" s="20" customFormat="1" x14ac:dyDescent="0.25">
      <c r="A2" s="82"/>
      <c r="B2" s="82"/>
      <c r="C2" s="82"/>
      <c r="D2" s="82"/>
      <c r="E2" s="82"/>
      <c r="F2" s="82"/>
      <c r="G2" s="82"/>
      <c r="H2" s="82"/>
      <c r="I2" s="82"/>
      <c r="J2" s="82"/>
      <c r="K2" s="82"/>
      <c r="L2" s="82"/>
      <c r="M2" s="82"/>
      <c r="N2" s="82"/>
      <c r="O2" s="82"/>
      <c r="P2" s="82"/>
      <c r="Q2" s="82"/>
      <c r="R2" s="82"/>
      <c r="S2" s="82"/>
      <c r="T2" s="82"/>
    </row>
    <row r="3" spans="1:20" s="20" customFormat="1" ht="19.5" thickBot="1" x14ac:dyDescent="0.35">
      <c r="A3" s="353" t="s">
        <v>295</v>
      </c>
      <c r="B3" s="353"/>
      <c r="C3" s="353"/>
      <c r="D3" s="353"/>
      <c r="E3" s="353"/>
      <c r="F3" s="353"/>
      <c r="G3" s="353"/>
      <c r="H3" s="353"/>
      <c r="I3" s="353"/>
      <c r="J3" s="106"/>
      <c r="K3" s="106"/>
      <c r="L3" s="106"/>
      <c r="M3" s="106"/>
      <c r="N3" s="106"/>
      <c r="O3" s="106"/>
      <c r="P3" s="106"/>
      <c r="Q3" s="106"/>
      <c r="R3" s="106"/>
      <c r="S3" s="106"/>
      <c r="T3" s="82"/>
    </row>
    <row r="4" spans="1:20" s="20" customFormat="1" x14ac:dyDescent="0.25">
      <c r="A4" s="96" t="s">
        <v>296</v>
      </c>
      <c r="B4" s="82"/>
      <c r="C4" s="82"/>
      <c r="D4" s="82"/>
      <c r="E4" s="82"/>
      <c r="F4" s="82"/>
      <c r="G4" s="82"/>
      <c r="H4" s="82"/>
      <c r="I4" s="82"/>
      <c r="J4" s="82"/>
      <c r="K4" s="82"/>
      <c r="L4" s="82"/>
      <c r="M4" s="82"/>
      <c r="N4" s="82"/>
      <c r="O4" s="82"/>
      <c r="P4" s="82"/>
      <c r="Q4" s="82"/>
      <c r="R4" s="82"/>
      <c r="S4" s="82"/>
      <c r="T4" s="82"/>
    </row>
    <row r="5" spans="1:20" s="20" customFormat="1" x14ac:dyDescent="0.25">
      <c r="A5" s="82"/>
      <c r="B5" s="82"/>
      <c r="C5" s="82"/>
      <c r="D5" s="82"/>
      <c r="E5" s="82"/>
      <c r="F5" s="82"/>
      <c r="G5" s="82"/>
      <c r="H5" s="82"/>
      <c r="I5" s="82"/>
      <c r="J5" s="82"/>
      <c r="K5" s="82"/>
      <c r="L5" s="82"/>
      <c r="M5" s="82"/>
      <c r="N5" s="82"/>
      <c r="O5" s="82"/>
      <c r="P5" s="82"/>
      <c r="Q5" s="82"/>
      <c r="R5" s="82"/>
      <c r="S5" s="82"/>
      <c r="T5" s="82"/>
    </row>
    <row r="6" spans="1:20" s="20" customFormat="1" ht="19.5" thickBot="1" x14ac:dyDescent="0.35">
      <c r="A6" s="353" t="s">
        <v>301</v>
      </c>
      <c r="B6" s="353"/>
      <c r="C6" s="353"/>
      <c r="D6" s="353"/>
      <c r="E6" s="353"/>
      <c r="F6" s="353"/>
      <c r="G6" s="353"/>
      <c r="H6" s="353"/>
      <c r="I6" s="353"/>
      <c r="J6" s="82"/>
      <c r="K6" s="353" t="s">
        <v>297</v>
      </c>
      <c r="L6" s="353"/>
      <c r="M6" s="353"/>
      <c r="N6" s="353"/>
      <c r="O6" s="353"/>
      <c r="P6" s="353"/>
      <c r="Q6" s="353"/>
      <c r="R6" s="353"/>
      <c r="S6" s="353"/>
      <c r="T6" s="82"/>
    </row>
    <row r="7" spans="1:20" s="20" customFormat="1" ht="23.25" customHeight="1" x14ac:dyDescent="0.25">
      <c r="A7" s="354" t="s">
        <v>299</v>
      </c>
      <c r="B7" s="354"/>
      <c r="C7" s="354"/>
      <c r="D7" s="354"/>
      <c r="E7" s="354"/>
      <c r="F7" s="354"/>
      <c r="G7" s="354"/>
      <c r="H7" s="354"/>
      <c r="I7" s="354"/>
      <c r="J7" s="82"/>
      <c r="K7" s="343" t="s">
        <v>302</v>
      </c>
      <c r="L7" s="344"/>
      <c r="M7" s="344"/>
      <c r="N7" s="344"/>
      <c r="O7" s="344"/>
      <c r="P7" s="344"/>
      <c r="Q7" s="344"/>
      <c r="R7" s="344"/>
      <c r="S7" s="345"/>
      <c r="T7" s="82"/>
    </row>
    <row r="8" spans="1:20" s="20" customFormat="1" ht="23.25" customHeight="1" thickBot="1" x14ac:dyDescent="0.3">
      <c r="A8" s="354"/>
      <c r="B8" s="354"/>
      <c r="C8" s="354"/>
      <c r="D8" s="354"/>
      <c r="E8" s="354"/>
      <c r="F8" s="354"/>
      <c r="G8" s="354"/>
      <c r="H8" s="354"/>
      <c r="I8" s="354"/>
      <c r="J8" s="82"/>
      <c r="K8" s="349"/>
      <c r="L8" s="350"/>
      <c r="M8" s="350"/>
      <c r="N8" s="350"/>
      <c r="O8" s="350"/>
      <c r="P8" s="350"/>
      <c r="Q8" s="350"/>
      <c r="R8" s="350"/>
      <c r="S8" s="351"/>
      <c r="T8" s="82"/>
    </row>
    <row r="9" spans="1:20" s="20" customFormat="1" ht="10.5" customHeight="1" thickBot="1" x14ac:dyDescent="0.3">
      <c r="A9" s="95"/>
      <c r="B9" s="95"/>
      <c r="C9" s="95"/>
      <c r="D9" s="95"/>
      <c r="E9" s="95"/>
      <c r="F9" s="95"/>
      <c r="G9" s="95"/>
      <c r="H9" s="95"/>
      <c r="I9" s="95"/>
      <c r="J9" s="82"/>
      <c r="K9" s="342"/>
      <c r="L9" s="342"/>
      <c r="M9" s="342"/>
      <c r="N9" s="342"/>
      <c r="O9" s="342"/>
      <c r="P9" s="342"/>
      <c r="Q9" s="342"/>
      <c r="R9" s="342"/>
      <c r="S9" s="342"/>
      <c r="T9" s="82"/>
    </row>
    <row r="10" spans="1:20" s="20" customFormat="1" ht="23.25" customHeight="1" x14ac:dyDescent="0.25">
      <c r="A10" s="355" t="s">
        <v>308</v>
      </c>
      <c r="B10" s="356"/>
      <c r="C10" s="356"/>
      <c r="D10" s="356"/>
      <c r="E10" s="356"/>
      <c r="F10" s="356"/>
      <c r="G10" s="356"/>
      <c r="H10" s="356"/>
      <c r="I10" s="357"/>
      <c r="J10" s="82"/>
      <c r="K10" s="343" t="s">
        <v>304</v>
      </c>
      <c r="L10" s="344"/>
      <c r="M10" s="344"/>
      <c r="N10" s="344"/>
      <c r="O10" s="344"/>
      <c r="P10" s="344"/>
      <c r="Q10" s="344"/>
      <c r="R10" s="344"/>
      <c r="S10" s="345"/>
      <c r="T10" s="82"/>
    </row>
    <row r="11" spans="1:20" s="20" customFormat="1" ht="23.25" customHeight="1" x14ac:dyDescent="0.25">
      <c r="A11" s="358"/>
      <c r="B11" s="359"/>
      <c r="C11" s="359"/>
      <c r="D11" s="359"/>
      <c r="E11" s="359"/>
      <c r="F11" s="359"/>
      <c r="G11" s="359"/>
      <c r="H11" s="359"/>
      <c r="I11" s="360"/>
      <c r="J11" s="82"/>
      <c r="K11" s="346"/>
      <c r="L11" s="347"/>
      <c r="M11" s="347"/>
      <c r="N11" s="347"/>
      <c r="O11" s="347"/>
      <c r="P11" s="347"/>
      <c r="Q11" s="347"/>
      <c r="R11" s="347"/>
      <c r="S11" s="348"/>
      <c r="T11" s="82"/>
    </row>
    <row r="12" spans="1:20" s="20" customFormat="1" ht="23.25" customHeight="1" thickBot="1" x14ac:dyDescent="0.3">
      <c r="A12" s="97"/>
      <c r="B12" s="98"/>
      <c r="C12" s="98"/>
      <c r="D12" s="98"/>
      <c r="E12" s="98"/>
      <c r="F12" s="98"/>
      <c r="G12" s="98"/>
      <c r="H12" s="98"/>
      <c r="I12" s="99"/>
      <c r="J12" s="82"/>
      <c r="K12" s="349"/>
      <c r="L12" s="350"/>
      <c r="M12" s="350"/>
      <c r="N12" s="350"/>
      <c r="O12" s="350"/>
      <c r="P12" s="350"/>
      <c r="Q12" s="350"/>
      <c r="R12" s="350"/>
      <c r="S12" s="351"/>
      <c r="T12" s="82"/>
    </row>
    <row r="13" spans="1:20" s="20" customFormat="1" ht="10.5" customHeight="1" thickBot="1" x14ac:dyDescent="0.3">
      <c r="A13" s="100"/>
      <c r="B13" s="101"/>
      <c r="C13" s="101"/>
      <c r="D13" s="101"/>
      <c r="E13" s="101"/>
      <c r="F13" s="101"/>
      <c r="G13" s="101"/>
      <c r="H13" s="101"/>
      <c r="I13" s="102"/>
      <c r="J13" s="82"/>
      <c r="K13" s="342"/>
      <c r="L13" s="342"/>
      <c r="M13" s="342"/>
      <c r="N13" s="342"/>
      <c r="O13" s="342"/>
      <c r="P13" s="342"/>
      <c r="Q13" s="342"/>
      <c r="R13" s="342"/>
      <c r="S13" s="342"/>
      <c r="T13" s="82"/>
    </row>
    <row r="14" spans="1:20" s="20" customFormat="1" ht="23.25" customHeight="1" x14ac:dyDescent="0.25">
      <c r="A14" s="100"/>
      <c r="B14" s="101"/>
      <c r="C14" s="101"/>
      <c r="D14" s="101"/>
      <c r="E14" s="101"/>
      <c r="F14" s="101"/>
      <c r="G14" s="101"/>
      <c r="H14" s="101"/>
      <c r="I14" s="102"/>
      <c r="J14" s="82"/>
      <c r="K14" s="343" t="s">
        <v>303</v>
      </c>
      <c r="L14" s="344"/>
      <c r="M14" s="344"/>
      <c r="N14" s="344"/>
      <c r="O14" s="344"/>
      <c r="P14" s="344"/>
      <c r="Q14" s="344"/>
      <c r="R14" s="344"/>
      <c r="S14" s="345"/>
      <c r="T14" s="82"/>
    </row>
    <row r="15" spans="1:20" s="20" customFormat="1" ht="23.25" customHeight="1" thickBot="1" x14ac:dyDescent="0.3">
      <c r="A15" s="103"/>
      <c r="B15" s="104"/>
      <c r="C15" s="104"/>
      <c r="D15" s="104"/>
      <c r="E15" s="104"/>
      <c r="F15" s="104"/>
      <c r="G15" s="104"/>
      <c r="H15" s="104"/>
      <c r="I15" s="105"/>
      <c r="J15" s="82"/>
      <c r="K15" s="349"/>
      <c r="L15" s="350"/>
      <c r="M15" s="350"/>
      <c r="N15" s="350"/>
      <c r="O15" s="350"/>
      <c r="P15" s="350"/>
      <c r="Q15" s="350"/>
      <c r="R15" s="350"/>
      <c r="S15" s="351"/>
      <c r="T15" s="82"/>
    </row>
    <row r="16" spans="1:20" s="20" customFormat="1" ht="10.5" customHeight="1" thickBot="1" x14ac:dyDescent="0.3">
      <c r="A16" s="95"/>
      <c r="B16" s="95"/>
      <c r="C16" s="95"/>
      <c r="D16" s="95"/>
      <c r="E16" s="95"/>
      <c r="F16" s="95"/>
      <c r="G16" s="95"/>
      <c r="H16" s="95"/>
      <c r="I16" s="95"/>
      <c r="J16" s="82"/>
      <c r="K16" s="342"/>
      <c r="L16" s="342"/>
      <c r="M16" s="342"/>
      <c r="N16" s="342"/>
      <c r="O16" s="342"/>
      <c r="P16" s="342"/>
      <c r="Q16" s="342"/>
      <c r="R16" s="342"/>
      <c r="S16" s="342"/>
      <c r="T16" s="82"/>
    </row>
    <row r="17" spans="1:20" s="20" customFormat="1" ht="23.25" customHeight="1" x14ac:dyDescent="0.25">
      <c r="A17" s="355" t="s">
        <v>298</v>
      </c>
      <c r="B17" s="356"/>
      <c r="C17" s="356"/>
      <c r="D17" s="356"/>
      <c r="E17" s="356"/>
      <c r="F17" s="356"/>
      <c r="G17" s="356"/>
      <c r="H17" s="356"/>
      <c r="I17" s="357"/>
      <c r="J17" s="82"/>
      <c r="K17" s="343" t="s">
        <v>309</v>
      </c>
      <c r="L17" s="344"/>
      <c r="M17" s="344"/>
      <c r="N17" s="344"/>
      <c r="O17" s="344"/>
      <c r="P17" s="344"/>
      <c r="Q17" s="344"/>
      <c r="R17" s="344"/>
      <c r="S17" s="345"/>
      <c r="T17" s="82"/>
    </row>
    <row r="18" spans="1:20" s="20" customFormat="1" ht="23.25" customHeight="1" thickBot="1" x14ac:dyDescent="0.3">
      <c r="A18" s="358"/>
      <c r="B18" s="359"/>
      <c r="C18" s="359"/>
      <c r="D18" s="359"/>
      <c r="E18" s="359"/>
      <c r="F18" s="359"/>
      <c r="G18" s="359"/>
      <c r="H18" s="359"/>
      <c r="I18" s="360"/>
      <c r="J18" s="82"/>
      <c r="K18" s="349"/>
      <c r="L18" s="350"/>
      <c r="M18" s="350"/>
      <c r="N18" s="350"/>
      <c r="O18" s="350"/>
      <c r="P18" s="350"/>
      <c r="Q18" s="350"/>
      <c r="R18" s="350"/>
      <c r="S18" s="351"/>
      <c r="T18" s="82"/>
    </row>
    <row r="19" spans="1:20" s="20" customFormat="1" ht="10.5" customHeight="1" thickBot="1" x14ac:dyDescent="0.3">
      <c r="A19" s="100"/>
      <c r="B19" s="101"/>
      <c r="C19" s="101"/>
      <c r="D19" s="101"/>
      <c r="E19" s="101"/>
      <c r="F19" s="101"/>
      <c r="G19" s="101"/>
      <c r="H19" s="101"/>
      <c r="I19" s="102"/>
      <c r="J19" s="82"/>
      <c r="K19" s="342"/>
      <c r="L19" s="342"/>
      <c r="M19" s="342"/>
      <c r="N19" s="342"/>
      <c r="O19" s="342"/>
      <c r="P19" s="342"/>
      <c r="Q19" s="342"/>
      <c r="R19" s="342"/>
      <c r="S19" s="342"/>
      <c r="T19" s="82"/>
    </row>
    <row r="20" spans="1:20" s="20" customFormat="1" ht="23.25" customHeight="1" x14ac:dyDescent="0.25">
      <c r="A20" s="100"/>
      <c r="B20" s="101"/>
      <c r="C20" s="101"/>
      <c r="D20" s="101"/>
      <c r="E20" s="101"/>
      <c r="F20" s="101"/>
      <c r="G20" s="101"/>
      <c r="H20" s="101"/>
      <c r="I20" s="102"/>
      <c r="J20" s="82"/>
      <c r="K20" s="343" t="s">
        <v>305</v>
      </c>
      <c r="L20" s="344"/>
      <c r="M20" s="344"/>
      <c r="N20" s="344"/>
      <c r="O20" s="344"/>
      <c r="P20" s="344"/>
      <c r="Q20" s="344"/>
      <c r="R20" s="344"/>
      <c r="S20" s="345"/>
      <c r="T20" s="82"/>
    </row>
    <row r="21" spans="1:20" s="20" customFormat="1" ht="23.25" customHeight="1" x14ac:dyDescent="0.25">
      <c r="A21" s="100"/>
      <c r="B21" s="101"/>
      <c r="C21" s="101"/>
      <c r="D21" s="101"/>
      <c r="E21" s="101"/>
      <c r="F21" s="101"/>
      <c r="G21" s="101"/>
      <c r="H21" s="101"/>
      <c r="I21" s="102"/>
      <c r="J21" s="82"/>
      <c r="K21" s="346"/>
      <c r="L21" s="347"/>
      <c r="M21" s="347"/>
      <c r="N21" s="347"/>
      <c r="O21" s="347"/>
      <c r="P21" s="347"/>
      <c r="Q21" s="347"/>
      <c r="R21" s="347"/>
      <c r="S21" s="348"/>
      <c r="T21" s="82"/>
    </row>
    <row r="22" spans="1:20" s="20" customFormat="1" ht="23.25" customHeight="1" thickBot="1" x14ac:dyDescent="0.3">
      <c r="A22" s="103"/>
      <c r="B22" s="104"/>
      <c r="C22" s="104"/>
      <c r="D22" s="104"/>
      <c r="E22" s="104"/>
      <c r="F22" s="104"/>
      <c r="G22" s="104"/>
      <c r="H22" s="104"/>
      <c r="I22" s="105"/>
      <c r="J22" s="82"/>
      <c r="K22" s="349"/>
      <c r="L22" s="350"/>
      <c r="M22" s="350"/>
      <c r="N22" s="350"/>
      <c r="O22" s="350"/>
      <c r="P22" s="350"/>
      <c r="Q22" s="350"/>
      <c r="R22" s="350"/>
      <c r="S22" s="351"/>
      <c r="T22" s="82"/>
    </row>
    <row r="23" spans="1:20" s="20" customFormat="1" ht="10.5" customHeight="1" thickBot="1" x14ac:dyDescent="0.3">
      <c r="A23" s="95"/>
      <c r="B23" s="95"/>
      <c r="C23" s="95"/>
      <c r="D23" s="95"/>
      <c r="E23" s="95"/>
      <c r="F23" s="95"/>
      <c r="G23" s="95"/>
      <c r="H23" s="95"/>
      <c r="I23" s="95"/>
      <c r="J23" s="82"/>
      <c r="K23" s="342"/>
      <c r="L23" s="342"/>
      <c r="M23" s="342"/>
      <c r="N23" s="342"/>
      <c r="O23" s="342"/>
      <c r="P23" s="342"/>
      <c r="Q23" s="342"/>
      <c r="R23" s="342"/>
      <c r="S23" s="342"/>
      <c r="T23" s="82"/>
    </row>
    <row r="24" spans="1:20" s="20" customFormat="1" ht="23.25" customHeight="1" x14ac:dyDescent="0.25">
      <c r="A24" s="355" t="s">
        <v>300</v>
      </c>
      <c r="B24" s="356"/>
      <c r="C24" s="356"/>
      <c r="D24" s="356"/>
      <c r="E24" s="356"/>
      <c r="F24" s="356"/>
      <c r="G24" s="356"/>
      <c r="H24" s="356"/>
      <c r="I24" s="357"/>
      <c r="J24" s="82"/>
      <c r="K24" s="343" t="s">
        <v>306</v>
      </c>
      <c r="L24" s="344"/>
      <c r="M24" s="344"/>
      <c r="N24" s="344"/>
      <c r="O24" s="344"/>
      <c r="P24" s="344"/>
      <c r="Q24" s="344"/>
      <c r="R24" s="344"/>
      <c r="S24" s="345"/>
      <c r="T24" s="82"/>
    </row>
    <row r="25" spans="1:20" s="20" customFormat="1" ht="23.25" customHeight="1" thickBot="1" x14ac:dyDescent="0.3">
      <c r="A25" s="358"/>
      <c r="B25" s="359"/>
      <c r="C25" s="359"/>
      <c r="D25" s="359"/>
      <c r="E25" s="359"/>
      <c r="F25" s="359"/>
      <c r="G25" s="359"/>
      <c r="H25" s="359"/>
      <c r="I25" s="360"/>
      <c r="J25" s="82"/>
      <c r="K25" s="349"/>
      <c r="L25" s="350"/>
      <c r="M25" s="350"/>
      <c r="N25" s="350"/>
      <c r="O25" s="350"/>
      <c r="P25" s="350"/>
      <c r="Q25" s="350"/>
      <c r="R25" s="350"/>
      <c r="S25" s="351"/>
      <c r="T25" s="82"/>
    </row>
    <row r="26" spans="1:20" s="20" customFormat="1" ht="10.5" customHeight="1" thickBot="1" x14ac:dyDescent="0.3">
      <c r="A26" s="100"/>
      <c r="B26" s="101"/>
      <c r="C26" s="101"/>
      <c r="D26" s="101"/>
      <c r="E26" s="101"/>
      <c r="F26" s="101"/>
      <c r="G26" s="101"/>
      <c r="H26" s="101"/>
      <c r="I26" s="102"/>
      <c r="J26" s="82"/>
      <c r="K26" s="342"/>
      <c r="L26" s="342"/>
      <c r="M26" s="342"/>
      <c r="N26" s="342"/>
      <c r="O26" s="342"/>
      <c r="P26" s="342"/>
      <c r="Q26" s="342"/>
      <c r="R26" s="342"/>
      <c r="S26" s="342"/>
      <c r="T26" s="82"/>
    </row>
    <row r="27" spans="1:20" s="20" customFormat="1" ht="23.25" customHeight="1" x14ac:dyDescent="0.25">
      <c r="A27" s="100"/>
      <c r="B27" s="101"/>
      <c r="C27" s="101"/>
      <c r="D27" s="101"/>
      <c r="E27" s="101"/>
      <c r="F27" s="101"/>
      <c r="G27" s="101"/>
      <c r="H27" s="101"/>
      <c r="I27" s="102"/>
      <c r="J27" s="82"/>
      <c r="K27" s="343" t="s">
        <v>307</v>
      </c>
      <c r="L27" s="344"/>
      <c r="M27" s="344"/>
      <c r="N27" s="344"/>
      <c r="O27" s="344"/>
      <c r="P27" s="344"/>
      <c r="Q27" s="344"/>
      <c r="R27" s="344"/>
      <c r="S27" s="345"/>
      <c r="T27" s="82"/>
    </row>
    <row r="28" spans="1:20" s="20" customFormat="1" ht="23.25" customHeight="1" thickBot="1" x14ac:dyDescent="0.3">
      <c r="A28" s="100"/>
      <c r="B28" s="101"/>
      <c r="C28" s="101"/>
      <c r="D28" s="101"/>
      <c r="E28" s="101"/>
      <c r="F28" s="101"/>
      <c r="G28" s="101"/>
      <c r="H28" s="101"/>
      <c r="I28" s="102"/>
      <c r="J28" s="82"/>
      <c r="K28" s="349"/>
      <c r="L28" s="350"/>
      <c r="M28" s="350"/>
      <c r="N28" s="350"/>
      <c r="O28" s="350"/>
      <c r="P28" s="350"/>
      <c r="Q28" s="350"/>
      <c r="R28" s="350"/>
      <c r="S28" s="351"/>
      <c r="T28" s="82"/>
    </row>
    <row r="29" spans="1:20" s="20" customFormat="1" ht="10.5" customHeight="1" thickBot="1" x14ac:dyDescent="0.3">
      <c r="A29" s="103"/>
      <c r="B29" s="104"/>
      <c r="C29" s="104"/>
      <c r="D29" s="104"/>
      <c r="E29" s="104"/>
      <c r="F29" s="104"/>
      <c r="G29" s="104"/>
      <c r="H29" s="104"/>
      <c r="I29" s="105"/>
      <c r="J29" s="82"/>
      <c r="K29" s="107"/>
      <c r="L29" s="107"/>
      <c r="M29" s="107"/>
      <c r="N29" s="107"/>
      <c r="O29" s="107"/>
      <c r="P29" s="107"/>
      <c r="Q29" s="107"/>
      <c r="R29" s="107"/>
      <c r="S29" s="107"/>
      <c r="T29" s="82"/>
    </row>
    <row r="30" spans="1:20" s="82" customFormat="1" ht="23.25" customHeight="1" x14ac:dyDescent="0.25">
      <c r="A30" s="91"/>
      <c r="B30" s="91"/>
      <c r="C30" s="91"/>
      <c r="D30" s="91"/>
      <c r="E30" s="91"/>
      <c r="F30" s="91"/>
      <c r="G30" s="91"/>
      <c r="H30" s="91"/>
      <c r="I30" s="91"/>
      <c r="K30" s="343" t="s">
        <v>310</v>
      </c>
      <c r="L30" s="344"/>
      <c r="M30" s="344"/>
      <c r="N30" s="344"/>
      <c r="O30" s="344"/>
      <c r="P30" s="344"/>
      <c r="Q30" s="344"/>
      <c r="R30" s="344"/>
      <c r="S30" s="345"/>
    </row>
    <row r="31" spans="1:20" s="20" customFormat="1" ht="23.25" customHeight="1" x14ac:dyDescent="0.25">
      <c r="A31" s="82"/>
      <c r="B31" s="82"/>
      <c r="C31" s="82"/>
      <c r="D31" s="82"/>
      <c r="E31" s="82"/>
      <c r="F31" s="82"/>
      <c r="G31" s="82"/>
      <c r="H31" s="82"/>
      <c r="I31" s="82"/>
      <c r="J31" s="82"/>
      <c r="K31" s="346"/>
      <c r="L31" s="347"/>
      <c r="M31" s="347"/>
      <c r="N31" s="347"/>
      <c r="O31" s="347"/>
      <c r="P31" s="347"/>
      <c r="Q31" s="347"/>
      <c r="R31" s="347"/>
      <c r="S31" s="348"/>
      <c r="T31" s="82"/>
    </row>
    <row r="32" spans="1:20" s="20" customFormat="1" ht="23.25" customHeight="1" thickBot="1" x14ac:dyDescent="0.3">
      <c r="A32" s="82"/>
      <c r="B32" s="82"/>
      <c r="C32" s="82"/>
      <c r="D32" s="82"/>
      <c r="E32" s="82"/>
      <c r="F32" s="82"/>
      <c r="G32" s="82"/>
      <c r="H32" s="82"/>
      <c r="I32" s="82"/>
      <c r="J32" s="82"/>
      <c r="K32" s="349"/>
      <c r="L32" s="350"/>
      <c r="M32" s="350"/>
      <c r="N32" s="350"/>
      <c r="O32" s="350"/>
      <c r="P32" s="350"/>
      <c r="Q32" s="350"/>
      <c r="R32" s="350"/>
      <c r="S32" s="351"/>
      <c r="T32" s="82"/>
    </row>
    <row r="33" spans="1:20" s="20" customFormat="1" x14ac:dyDescent="0.25">
      <c r="A33" s="82"/>
      <c r="B33" s="82"/>
      <c r="C33" s="82"/>
      <c r="D33" s="82"/>
      <c r="E33" s="82"/>
      <c r="F33" s="82"/>
      <c r="G33" s="82"/>
      <c r="H33" s="82"/>
      <c r="I33" s="82"/>
      <c r="J33" s="82"/>
      <c r="K33" s="82"/>
      <c r="L33" s="82"/>
      <c r="M33" s="82"/>
      <c r="N33" s="82"/>
      <c r="O33" s="82"/>
      <c r="P33" s="82"/>
      <c r="Q33" s="82"/>
      <c r="R33" s="82"/>
      <c r="S33" s="82"/>
      <c r="T33" s="82"/>
    </row>
    <row r="34" spans="1:20" s="20" customFormat="1" hidden="1" x14ac:dyDescent="0.25">
      <c r="J34" s="82"/>
      <c r="K34" s="82"/>
      <c r="L34" s="82"/>
      <c r="M34" s="82"/>
      <c r="N34" s="82"/>
      <c r="O34" s="82"/>
      <c r="P34" s="82"/>
      <c r="Q34" s="82"/>
    </row>
    <row r="35" spans="1:20" s="20" customFormat="1" hidden="1" x14ac:dyDescent="0.25">
      <c r="J35" s="82"/>
      <c r="K35" s="82"/>
      <c r="L35" s="82"/>
      <c r="M35" s="82"/>
      <c r="N35" s="82"/>
      <c r="O35" s="82"/>
      <c r="P35" s="82"/>
      <c r="Q35" s="82"/>
    </row>
    <row r="36" spans="1:20" s="20" customFormat="1" hidden="1" x14ac:dyDescent="0.25">
      <c r="J36" s="82"/>
      <c r="K36" s="82"/>
      <c r="L36" s="82"/>
      <c r="M36" s="82"/>
      <c r="N36" s="82"/>
      <c r="O36" s="82"/>
      <c r="P36" s="82"/>
      <c r="Q36" s="82"/>
    </row>
    <row r="37" spans="1:20" s="20" customFormat="1" hidden="1" x14ac:dyDescent="0.25">
      <c r="J37" s="82"/>
      <c r="K37" s="82"/>
      <c r="L37" s="82"/>
      <c r="M37" s="82"/>
      <c r="N37" s="82"/>
      <c r="O37" s="82"/>
      <c r="P37" s="82"/>
      <c r="Q37" s="82"/>
    </row>
    <row r="38" spans="1:20" s="20" customFormat="1" hidden="1" x14ac:dyDescent="0.25">
      <c r="J38" s="82"/>
      <c r="K38" s="82"/>
      <c r="L38" s="82"/>
      <c r="M38" s="82"/>
      <c r="N38" s="82"/>
      <c r="O38" s="82"/>
      <c r="P38" s="82"/>
      <c r="Q38" s="82"/>
    </row>
    <row r="39" spans="1:20" hidden="1" x14ac:dyDescent="0.25">
      <c r="J39" s="82"/>
      <c r="K39" s="82"/>
      <c r="L39" s="82"/>
      <c r="M39" s="82"/>
      <c r="N39" s="82"/>
      <c r="O39" s="82"/>
      <c r="P39" s="82"/>
      <c r="Q39" s="82"/>
    </row>
    <row r="40" spans="1:20" hidden="1" x14ac:dyDescent="0.25">
      <c r="J40" s="82"/>
      <c r="K40" s="82"/>
      <c r="L40" s="82"/>
      <c r="M40" s="82"/>
      <c r="N40" s="82"/>
      <c r="O40" s="82"/>
      <c r="P40" s="82"/>
      <c r="Q40" s="82"/>
    </row>
    <row r="41" spans="1:20" s="20" customFormat="1" hidden="1" x14ac:dyDescent="0.25">
      <c r="J41" s="82"/>
      <c r="K41" s="82"/>
      <c r="L41" s="82"/>
      <c r="M41" s="82"/>
      <c r="N41" s="82"/>
      <c r="O41" s="82"/>
      <c r="P41" s="82"/>
      <c r="Q41" s="82"/>
    </row>
    <row r="42" spans="1:20" hidden="1" x14ac:dyDescent="0.25">
      <c r="J42" s="82"/>
      <c r="K42" s="82"/>
      <c r="L42" s="82"/>
      <c r="M42" s="82"/>
      <c r="N42" s="82"/>
      <c r="O42" s="82"/>
      <c r="P42" s="82"/>
      <c r="Q42" s="82"/>
    </row>
    <row r="43" spans="1:20" hidden="1" x14ac:dyDescent="0.25">
      <c r="J43" s="82"/>
      <c r="K43" s="82"/>
      <c r="L43" s="82"/>
      <c r="M43" s="82"/>
      <c r="N43" s="82"/>
      <c r="O43" s="82"/>
      <c r="P43" s="82"/>
      <c r="Q43" s="82"/>
    </row>
    <row r="44" spans="1:20" s="20" customFormat="1" hidden="1" x14ac:dyDescent="0.25">
      <c r="J44" s="82"/>
      <c r="K44" s="82"/>
      <c r="L44" s="82"/>
      <c r="M44" s="82"/>
      <c r="N44" s="82"/>
      <c r="O44" s="82"/>
      <c r="P44" s="82"/>
      <c r="Q44" s="82"/>
    </row>
    <row r="45" spans="1:20" hidden="1" x14ac:dyDescent="0.25">
      <c r="J45" s="82"/>
      <c r="K45" s="82"/>
      <c r="L45" s="82"/>
      <c r="M45" s="82"/>
      <c r="N45" s="82"/>
      <c r="O45" s="82"/>
      <c r="P45" s="82"/>
      <c r="Q45" s="82"/>
    </row>
    <row r="46" spans="1:20" s="20" customFormat="1" hidden="1" x14ac:dyDescent="0.25">
      <c r="J46" s="82"/>
      <c r="K46" s="82"/>
      <c r="L46" s="82"/>
      <c r="M46" s="82"/>
      <c r="N46" s="82"/>
      <c r="O46" s="82"/>
      <c r="P46" s="82"/>
      <c r="Q46" s="82"/>
    </row>
    <row r="47" spans="1:20" hidden="1" x14ac:dyDescent="0.25">
      <c r="J47" s="82"/>
      <c r="K47" s="82"/>
      <c r="L47" s="82"/>
      <c r="M47" s="82"/>
      <c r="N47" s="82"/>
      <c r="O47" s="82"/>
      <c r="P47" s="82"/>
      <c r="Q47" s="82"/>
    </row>
    <row r="48" spans="1:20" s="20" customFormat="1" hidden="1" x14ac:dyDescent="0.25">
      <c r="J48" s="82"/>
      <c r="K48" s="82"/>
      <c r="L48" s="82"/>
      <c r="M48" s="82"/>
      <c r="N48" s="82"/>
      <c r="O48" s="82"/>
      <c r="P48" s="82"/>
      <c r="Q48" s="82"/>
    </row>
    <row r="49" spans="1:17" hidden="1" x14ac:dyDescent="0.25">
      <c r="J49" s="82"/>
      <c r="K49" s="82"/>
      <c r="L49" s="82"/>
      <c r="M49" s="82"/>
      <c r="N49" s="82"/>
      <c r="O49" s="82"/>
      <c r="P49" s="82"/>
      <c r="Q49" s="82"/>
    </row>
    <row r="50" spans="1:17" hidden="1" x14ac:dyDescent="0.25">
      <c r="J50" s="82"/>
      <c r="K50" s="82"/>
      <c r="L50" s="82"/>
      <c r="M50" s="82"/>
      <c r="N50" s="82"/>
      <c r="O50" s="82"/>
      <c r="P50" s="82"/>
      <c r="Q50" s="82"/>
    </row>
    <row r="51" spans="1:17" s="20" customFormat="1" hidden="1" x14ac:dyDescent="0.25">
      <c r="J51" s="82"/>
      <c r="K51" s="82"/>
      <c r="L51" s="82"/>
      <c r="M51" s="82"/>
      <c r="N51" s="82"/>
      <c r="O51" s="82"/>
      <c r="P51" s="82"/>
      <c r="Q51" s="82"/>
    </row>
    <row r="52" spans="1:17" ht="15" hidden="1" customHeight="1" x14ac:dyDescent="0.25">
      <c r="J52" s="82"/>
      <c r="K52" s="82"/>
      <c r="L52" s="82"/>
      <c r="M52" s="82"/>
      <c r="N52" s="82"/>
      <c r="O52" s="82"/>
      <c r="P52" s="82"/>
      <c r="Q52" s="82"/>
    </row>
    <row r="53" spans="1:17" hidden="1" x14ac:dyDescent="0.25">
      <c r="J53" s="82"/>
      <c r="K53" s="82"/>
      <c r="L53" s="82"/>
      <c r="M53" s="82"/>
      <c r="N53" s="82"/>
      <c r="O53" s="82"/>
      <c r="P53" s="82"/>
      <c r="Q53" s="82"/>
    </row>
    <row r="54" spans="1:17" hidden="1" x14ac:dyDescent="0.25">
      <c r="A54" s="82"/>
      <c r="B54" s="82"/>
      <c r="C54" s="82"/>
      <c r="D54" s="82"/>
      <c r="E54" s="82"/>
      <c r="F54" s="82"/>
      <c r="G54" s="82"/>
      <c r="H54" s="82"/>
      <c r="I54" s="82"/>
      <c r="J54" s="82"/>
      <c r="K54" s="82"/>
      <c r="L54" s="82"/>
      <c r="M54" s="82"/>
      <c r="N54" s="82"/>
      <c r="O54" s="82"/>
      <c r="P54" s="82"/>
      <c r="Q54" s="82"/>
    </row>
    <row r="55" spans="1:17" hidden="1" x14ac:dyDescent="0.25">
      <c r="A55" s="82"/>
      <c r="B55" s="82"/>
      <c r="C55" s="82"/>
      <c r="D55" s="82"/>
      <c r="E55" s="82"/>
      <c r="F55" s="82"/>
      <c r="G55" s="82"/>
      <c r="H55" s="82"/>
      <c r="I55" s="82"/>
      <c r="J55" s="82"/>
      <c r="K55" s="82"/>
      <c r="L55" s="82"/>
      <c r="M55" s="82"/>
      <c r="N55" s="82"/>
      <c r="O55" s="82"/>
      <c r="P55" s="82"/>
      <c r="Q55" s="82"/>
    </row>
    <row r="56" spans="1:17" hidden="1" x14ac:dyDescent="0.25">
      <c r="A56" s="82"/>
      <c r="B56" s="82"/>
      <c r="C56" s="82"/>
      <c r="D56" s="82"/>
      <c r="E56" s="82"/>
      <c r="F56" s="82"/>
      <c r="G56" s="82"/>
      <c r="H56" s="82"/>
      <c r="I56" s="82"/>
      <c r="J56" s="82"/>
      <c r="K56" s="82"/>
      <c r="L56" s="82"/>
      <c r="M56" s="82"/>
      <c r="N56" s="82"/>
      <c r="O56" s="82"/>
      <c r="P56" s="82"/>
      <c r="Q56" s="82"/>
    </row>
    <row r="57" spans="1:17" hidden="1" x14ac:dyDescent="0.25">
      <c r="A57" s="82"/>
      <c r="B57" s="82"/>
      <c r="C57" s="82"/>
      <c r="D57" s="82"/>
      <c r="E57" s="82"/>
      <c r="F57" s="82"/>
      <c r="G57" s="82"/>
      <c r="H57" s="82"/>
      <c r="I57" s="82"/>
      <c r="J57" s="82"/>
      <c r="K57" s="82"/>
      <c r="L57" s="82"/>
      <c r="M57" s="82"/>
      <c r="N57" s="82"/>
      <c r="O57" s="82"/>
      <c r="P57" s="82"/>
      <c r="Q57" s="82"/>
    </row>
    <row r="58" spans="1:17" hidden="1" x14ac:dyDescent="0.25"/>
  </sheetData>
  <mergeCells count="22">
    <mergeCell ref="K17:S18"/>
    <mergeCell ref="A7:I8"/>
    <mergeCell ref="A24:I25"/>
    <mergeCell ref="A10:I11"/>
    <mergeCell ref="A17:I18"/>
    <mergeCell ref="K19:S19"/>
    <mergeCell ref="K23:S23"/>
    <mergeCell ref="A1:P1"/>
    <mergeCell ref="A3:I3"/>
    <mergeCell ref="K9:S9"/>
    <mergeCell ref="K13:S13"/>
    <mergeCell ref="K16:S16"/>
    <mergeCell ref="K6:S6"/>
    <mergeCell ref="K7:S8"/>
    <mergeCell ref="K10:S12"/>
    <mergeCell ref="K14:S15"/>
    <mergeCell ref="A6:I6"/>
    <mergeCell ref="K26:S26"/>
    <mergeCell ref="K30:S32"/>
    <mergeCell ref="K20:S22"/>
    <mergeCell ref="K24:S25"/>
    <mergeCell ref="K27:S28"/>
  </mergeCells>
  <hyperlinks>
    <hyperlink ref="R1" location="display!C2" display="Return to Main Dashboard" xr:uid="{00000000-0004-0000-0200-000000000000}"/>
  </hyperlinks>
  <printOptions horizontalCentered="1"/>
  <pageMargins left="0.2" right="0.2" top="0.25" bottom="0.2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7"/>
  </sheetPr>
  <dimension ref="A1:D10"/>
  <sheetViews>
    <sheetView workbookViewId="0">
      <selection activeCell="B3" sqref="B3"/>
    </sheetView>
  </sheetViews>
  <sheetFormatPr defaultColWidth="8.85546875" defaultRowHeight="15" x14ac:dyDescent="0.25"/>
  <sheetData>
    <row r="1" spans="1:4" ht="24" thickBot="1" x14ac:dyDescent="0.3">
      <c r="A1" s="361" t="s">
        <v>315</v>
      </c>
      <c r="B1" s="362"/>
      <c r="C1" s="362"/>
      <c r="D1" s="363"/>
    </row>
    <row r="2" spans="1:4" ht="19.5" thickTop="1" x14ac:dyDescent="0.25">
      <c r="A2" s="53" t="s">
        <v>31</v>
      </c>
      <c r="B2" s="54" t="s">
        <v>35</v>
      </c>
      <c r="C2" s="54"/>
      <c r="D2" s="55"/>
    </row>
    <row r="3" spans="1:4" ht="18.75" x14ac:dyDescent="0.25">
      <c r="A3" s="11" t="s">
        <v>2</v>
      </c>
      <c r="B3" s="12" t="s">
        <v>34</v>
      </c>
      <c r="C3" s="12"/>
      <c r="D3" s="17"/>
    </row>
    <row r="4" spans="1:4" ht="18.75" x14ac:dyDescent="0.25">
      <c r="A4" s="1" t="s">
        <v>0</v>
      </c>
      <c r="B4" s="2" t="s">
        <v>38</v>
      </c>
      <c r="C4" s="2"/>
      <c r="D4" s="44"/>
    </row>
    <row r="5" spans="1:4" ht="18.75" x14ac:dyDescent="0.25">
      <c r="A5" s="11" t="s">
        <v>3</v>
      </c>
      <c r="B5" s="12" t="s">
        <v>7</v>
      </c>
      <c r="C5" s="12"/>
      <c r="D5" s="17"/>
    </row>
    <row r="6" spans="1:4" ht="18.75" x14ac:dyDescent="0.25">
      <c r="A6" s="1" t="s">
        <v>4</v>
      </c>
      <c r="B6" s="2" t="s">
        <v>36</v>
      </c>
      <c r="C6" s="2"/>
      <c r="D6" s="108"/>
    </row>
    <row r="7" spans="1:4" ht="18.75" x14ac:dyDescent="0.25">
      <c r="A7" s="11" t="s">
        <v>312</v>
      </c>
      <c r="B7" s="12" t="s">
        <v>313</v>
      </c>
      <c r="C7" s="12"/>
      <c r="D7" s="17"/>
    </row>
    <row r="8" spans="1:4" ht="19.5" thickBot="1" x14ac:dyDescent="0.3">
      <c r="A8" s="56" t="s">
        <v>311</v>
      </c>
      <c r="B8" s="57" t="s">
        <v>314</v>
      </c>
      <c r="C8" s="57"/>
      <c r="D8" s="58"/>
    </row>
    <row r="9" spans="1:4" ht="15.75" thickTop="1" x14ac:dyDescent="0.25"/>
    <row r="10" spans="1:4" x14ac:dyDescent="0.25">
      <c r="A10" s="364" t="s">
        <v>50</v>
      </c>
      <c r="B10" s="364"/>
      <c r="C10" s="364"/>
    </row>
  </sheetData>
  <mergeCells count="2">
    <mergeCell ref="A1:D1"/>
    <mergeCell ref="A10:C10"/>
  </mergeCells>
  <conditionalFormatting sqref="D3:D4">
    <cfRule type="iconSet" priority="11">
      <iconSet>
        <cfvo type="percent" val="0"/>
        <cfvo type="num" val="0.8"/>
        <cfvo type="num" val="0.85"/>
      </iconSet>
    </cfRule>
  </conditionalFormatting>
  <conditionalFormatting sqref="D6">
    <cfRule type="iconSet" priority="10">
      <iconSet>
        <cfvo type="percent" val="0"/>
        <cfvo type="num" val="0.69989999999999997"/>
        <cfvo type="num" val="0.7"/>
      </iconSet>
    </cfRule>
  </conditionalFormatting>
  <conditionalFormatting sqref="D5">
    <cfRule type="iconSet" priority="9">
      <iconSet reverse="1">
        <cfvo type="percent" val="0"/>
        <cfvo type="num" val="2"/>
        <cfvo type="num" val="2.8"/>
      </iconSet>
    </cfRule>
  </conditionalFormatting>
  <conditionalFormatting sqref="D2:D3">
    <cfRule type="iconSet" priority="8">
      <iconSet>
        <cfvo type="percent" val="0"/>
        <cfvo type="num" val="0.8"/>
        <cfvo type="num" val="0.85"/>
      </iconSet>
    </cfRule>
  </conditionalFormatting>
  <conditionalFormatting sqref="D5">
    <cfRule type="iconSet" priority="7">
      <iconSet>
        <cfvo type="percent" val="0"/>
        <cfvo type="num" val="0.69989999999999997"/>
        <cfvo type="num" val="0.7"/>
      </iconSet>
    </cfRule>
  </conditionalFormatting>
  <conditionalFormatting sqref="D4">
    <cfRule type="iconSet" priority="6">
      <iconSet reverse="1">
        <cfvo type="percent" val="0"/>
        <cfvo type="num" val="2"/>
        <cfvo type="num" val="2.8"/>
      </iconSet>
    </cfRule>
  </conditionalFormatting>
  <conditionalFormatting sqref="D6">
    <cfRule type="iconSet" priority="5">
      <iconSet reverse="1">
        <cfvo type="percent" val="0"/>
        <cfvo type="num" val="0.25"/>
        <cfvo type="num" val="0.39"/>
      </iconSet>
    </cfRule>
  </conditionalFormatting>
  <conditionalFormatting sqref="D8">
    <cfRule type="iconSet" priority="4">
      <iconSet>
        <cfvo type="percent" val="0"/>
        <cfvo type="num" val="0.69989999999999997"/>
        <cfvo type="num" val="0.7"/>
      </iconSet>
    </cfRule>
  </conditionalFormatting>
  <conditionalFormatting sqref="D7">
    <cfRule type="iconSet" priority="3">
      <iconSet reverse="1">
        <cfvo type="percent" val="0"/>
        <cfvo type="num" val="2"/>
        <cfvo type="num" val="2.8"/>
      </iconSet>
    </cfRule>
  </conditionalFormatting>
  <conditionalFormatting sqref="D7">
    <cfRule type="iconSet" priority="2">
      <iconSet>
        <cfvo type="percent" val="0"/>
        <cfvo type="num" val="0.69989999999999997"/>
        <cfvo type="num" val="0.7"/>
      </iconSet>
    </cfRule>
  </conditionalFormatting>
  <conditionalFormatting sqref="D8">
    <cfRule type="iconSet" priority="1">
      <iconSet reverse="1">
        <cfvo type="percent" val="0"/>
        <cfvo type="num" val="0.25"/>
        <cfvo type="num" val="0.39"/>
      </iconSet>
    </cfRule>
  </conditionalFormatting>
  <hyperlinks>
    <hyperlink ref="A10:B10" location="display!A1" display="Return to Main Page"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3935-7638-4E48-A822-225953F563D0}">
  <dimension ref="A1:T5920"/>
  <sheetViews>
    <sheetView zoomScaleNormal="100" workbookViewId="0">
      <pane ySplit="1" topLeftCell="A5911" activePane="bottomLeft" state="frozen"/>
      <selection pane="bottomLeft" activeCell="A5922" sqref="A5922"/>
    </sheetView>
  </sheetViews>
  <sheetFormatPr defaultColWidth="8.85546875" defaultRowHeight="15" x14ac:dyDescent="0.25"/>
  <cols>
    <col min="1" max="1" width="48.85546875" style="177" bestFit="1" customWidth="1"/>
    <col min="2" max="2" width="48.28515625" bestFit="1" customWidth="1"/>
    <col min="3" max="3" width="43.140625" bestFit="1" customWidth="1"/>
    <col min="4" max="4" width="10.140625" style="20" bestFit="1" customWidth="1"/>
    <col min="5" max="5" width="10.7109375" style="26" bestFit="1" customWidth="1"/>
  </cols>
  <sheetData>
    <row r="1" spans="1:19" x14ac:dyDescent="0.25">
      <c r="A1" s="177" t="s">
        <v>494</v>
      </c>
      <c r="B1" t="s">
        <v>493</v>
      </c>
      <c r="C1" t="s">
        <v>492</v>
      </c>
      <c r="D1" s="178" t="s">
        <v>1024</v>
      </c>
      <c r="E1" s="26" t="s">
        <v>21</v>
      </c>
      <c r="F1" t="s">
        <v>22</v>
      </c>
      <c r="G1" t="s">
        <v>23</v>
      </c>
      <c r="H1" t="s">
        <v>33</v>
      </c>
      <c r="I1" t="s">
        <v>24</v>
      </c>
      <c r="J1" t="s">
        <v>32</v>
      </c>
      <c r="K1" t="s">
        <v>8</v>
      </c>
      <c r="L1" t="s">
        <v>27</v>
      </c>
      <c r="M1" t="s">
        <v>9</v>
      </c>
      <c r="N1" t="s">
        <v>40</v>
      </c>
      <c r="O1" t="s">
        <v>382</v>
      </c>
      <c r="P1" t="s">
        <v>25</v>
      </c>
      <c r="Q1" t="s">
        <v>26</v>
      </c>
      <c r="R1" t="s">
        <v>37</v>
      </c>
      <c r="S1" t="s">
        <v>39</v>
      </c>
    </row>
    <row r="2" spans="1:19" x14ac:dyDescent="0.25">
      <c r="A2" s="177" t="s">
        <v>11489</v>
      </c>
      <c r="B2" t="s">
        <v>11490</v>
      </c>
      <c r="C2" t="s">
        <v>198</v>
      </c>
      <c r="D2" s="20" t="s">
        <v>1028</v>
      </c>
      <c r="E2" s="26">
        <v>41000</v>
      </c>
    </row>
    <row r="3" spans="1:19" x14ac:dyDescent="0.25">
      <c r="A3" s="177" t="s">
        <v>12003</v>
      </c>
      <c r="B3" t="s">
        <v>12004</v>
      </c>
      <c r="C3" s="20" t="s">
        <v>1077</v>
      </c>
      <c r="D3" s="20" t="s">
        <v>1028</v>
      </c>
      <c r="E3" s="26">
        <v>41000</v>
      </c>
    </row>
    <row r="4" spans="1:19" x14ac:dyDescent="0.25">
      <c r="A4" s="177" t="s">
        <v>2994</v>
      </c>
      <c r="B4" t="s">
        <v>2995</v>
      </c>
      <c r="C4" t="s">
        <v>242</v>
      </c>
      <c r="D4" s="20" t="s">
        <v>1026</v>
      </c>
      <c r="E4" s="26">
        <v>41000</v>
      </c>
      <c r="F4">
        <v>0</v>
      </c>
      <c r="G4">
        <v>0</v>
      </c>
      <c r="H4" t="e">
        <v>#DIV/0!</v>
      </c>
      <c r="I4">
        <v>0</v>
      </c>
      <c r="J4">
        <v>0</v>
      </c>
      <c r="L4">
        <v>0</v>
      </c>
      <c r="M4" t="e">
        <v>#DIV/0!</v>
      </c>
      <c r="N4">
        <v>0</v>
      </c>
      <c r="P4">
        <v>0</v>
      </c>
      <c r="Q4">
        <v>0</v>
      </c>
      <c r="R4" t="e">
        <v>#DIV/0!</v>
      </c>
      <c r="S4">
        <v>0</v>
      </c>
    </row>
    <row r="5" spans="1:19" x14ac:dyDescent="0.25">
      <c r="A5" s="177" t="s">
        <v>2819</v>
      </c>
      <c r="B5" t="s">
        <v>2820</v>
      </c>
      <c r="C5" s="20" t="s">
        <v>2754</v>
      </c>
      <c r="D5" s="20" t="s">
        <v>1026</v>
      </c>
      <c r="E5" s="26">
        <v>41000</v>
      </c>
      <c r="F5">
        <v>0</v>
      </c>
      <c r="G5">
        <v>0</v>
      </c>
      <c r="H5" t="e">
        <v>#DIV/0!</v>
      </c>
      <c r="I5">
        <v>0</v>
      </c>
      <c r="J5">
        <v>0</v>
      </c>
      <c r="L5">
        <v>0</v>
      </c>
      <c r="M5" t="e">
        <v>#DIV/0!</v>
      </c>
      <c r="N5">
        <v>0</v>
      </c>
      <c r="P5">
        <v>0</v>
      </c>
      <c r="Q5">
        <v>0</v>
      </c>
      <c r="R5" t="e">
        <v>#DIV/0!</v>
      </c>
      <c r="S5">
        <v>0</v>
      </c>
    </row>
    <row r="6" spans="1:19" x14ac:dyDescent="0.25">
      <c r="A6" s="177" t="s">
        <v>2574</v>
      </c>
      <c r="B6" t="s">
        <v>2575</v>
      </c>
      <c r="C6" t="s">
        <v>237</v>
      </c>
      <c r="D6" s="20" t="s">
        <v>1026</v>
      </c>
      <c r="E6" s="26">
        <v>41000</v>
      </c>
      <c r="F6">
        <v>0</v>
      </c>
      <c r="G6">
        <v>0</v>
      </c>
      <c r="H6" t="e">
        <v>#DIV/0!</v>
      </c>
      <c r="I6">
        <v>0</v>
      </c>
      <c r="J6">
        <v>0</v>
      </c>
      <c r="K6" t="e">
        <v>#DIV/0!</v>
      </c>
      <c r="L6">
        <v>0</v>
      </c>
      <c r="M6" t="e">
        <v>#DIV/0!</v>
      </c>
      <c r="N6">
        <v>0</v>
      </c>
      <c r="O6">
        <v>0</v>
      </c>
      <c r="P6">
        <v>0</v>
      </c>
      <c r="Q6">
        <v>0</v>
      </c>
      <c r="R6" t="e">
        <v>#DIV/0!</v>
      </c>
      <c r="S6">
        <v>0</v>
      </c>
    </row>
    <row r="7" spans="1:19" x14ac:dyDescent="0.25">
      <c r="A7" s="177" t="s">
        <v>892</v>
      </c>
      <c r="B7" t="s">
        <v>893</v>
      </c>
      <c r="C7" t="s">
        <v>238</v>
      </c>
      <c r="D7" s="20" t="s">
        <v>1026</v>
      </c>
      <c r="E7" s="26">
        <v>41000</v>
      </c>
      <c r="F7">
        <v>0</v>
      </c>
      <c r="G7">
        <v>0</v>
      </c>
      <c r="I7">
        <v>0</v>
      </c>
      <c r="J7">
        <v>0</v>
      </c>
      <c r="L7">
        <v>0</v>
      </c>
      <c r="M7" t="e">
        <v>#DIV/0!</v>
      </c>
      <c r="N7">
        <v>0</v>
      </c>
      <c r="O7">
        <v>0</v>
      </c>
      <c r="P7">
        <v>9</v>
      </c>
      <c r="Q7">
        <v>12</v>
      </c>
      <c r="R7">
        <v>0.75</v>
      </c>
      <c r="S7">
        <v>0</v>
      </c>
    </row>
    <row r="8" spans="1:19" x14ac:dyDescent="0.25">
      <c r="A8" s="177" t="s">
        <v>2226</v>
      </c>
      <c r="B8" t="s">
        <v>2227</v>
      </c>
      <c r="C8" t="s">
        <v>239</v>
      </c>
      <c r="D8" s="20" t="s">
        <v>1026</v>
      </c>
      <c r="E8" s="26">
        <v>41000</v>
      </c>
      <c r="F8">
        <v>0</v>
      </c>
      <c r="G8">
        <v>0</v>
      </c>
      <c r="H8" t="e">
        <v>#DIV/0!</v>
      </c>
      <c r="I8">
        <v>0</v>
      </c>
      <c r="J8">
        <v>0</v>
      </c>
      <c r="L8">
        <v>0</v>
      </c>
      <c r="M8" t="e">
        <v>#DIV/0!</v>
      </c>
      <c r="N8">
        <v>0</v>
      </c>
      <c r="O8">
        <v>0</v>
      </c>
      <c r="P8">
        <v>0</v>
      </c>
      <c r="Q8">
        <v>0</v>
      </c>
      <c r="R8" t="e">
        <v>#DIV/0!</v>
      </c>
      <c r="S8">
        <v>0</v>
      </c>
    </row>
    <row r="9" spans="1:19" x14ac:dyDescent="0.25">
      <c r="A9" s="177" t="s">
        <v>2051</v>
      </c>
      <c r="B9" t="s">
        <v>2052</v>
      </c>
      <c r="C9" s="20" t="s">
        <v>2018</v>
      </c>
      <c r="D9" s="20" t="s">
        <v>1026</v>
      </c>
      <c r="E9" s="26">
        <v>41000</v>
      </c>
      <c r="F9">
        <v>0</v>
      </c>
      <c r="G9">
        <v>0</v>
      </c>
      <c r="H9" t="e">
        <v>#DIV/0!</v>
      </c>
      <c r="I9">
        <v>0</v>
      </c>
      <c r="L9">
        <v>0</v>
      </c>
      <c r="M9" t="e">
        <v>#DIV/0!</v>
      </c>
      <c r="N9">
        <v>0</v>
      </c>
      <c r="P9">
        <v>0</v>
      </c>
      <c r="Q9">
        <v>1</v>
      </c>
      <c r="R9">
        <v>0</v>
      </c>
      <c r="S9">
        <v>0</v>
      </c>
    </row>
    <row r="10" spans="1:19" x14ac:dyDescent="0.25">
      <c r="A10" s="177" t="s">
        <v>1803</v>
      </c>
      <c r="B10" t="s">
        <v>1804</v>
      </c>
      <c r="C10" t="s">
        <v>240</v>
      </c>
      <c r="D10" s="20" t="s">
        <v>1026</v>
      </c>
      <c r="E10" s="26">
        <v>41000</v>
      </c>
      <c r="F10">
        <v>0</v>
      </c>
      <c r="G10">
        <v>0</v>
      </c>
      <c r="H10" t="e">
        <v>#DIV/0!</v>
      </c>
      <c r="I10">
        <v>0</v>
      </c>
      <c r="J10">
        <v>0</v>
      </c>
      <c r="L10">
        <v>0</v>
      </c>
      <c r="M10" t="e">
        <v>#DIV/0!</v>
      </c>
      <c r="N10">
        <v>0</v>
      </c>
      <c r="P10">
        <v>0</v>
      </c>
      <c r="Q10">
        <v>0</v>
      </c>
      <c r="R10" t="e">
        <v>#DIV/0!</v>
      </c>
      <c r="S10">
        <v>0</v>
      </c>
    </row>
    <row r="11" spans="1:19" x14ac:dyDescent="0.25">
      <c r="A11" s="177" t="s">
        <v>1628</v>
      </c>
      <c r="B11" t="s">
        <v>1629</v>
      </c>
      <c r="C11" t="s">
        <v>241</v>
      </c>
      <c r="D11" s="20" t="s">
        <v>1026</v>
      </c>
      <c r="E11" s="26">
        <v>41000</v>
      </c>
      <c r="F11">
        <v>0</v>
      </c>
      <c r="G11">
        <v>0</v>
      </c>
      <c r="H11" t="e">
        <v>#DIV/0!</v>
      </c>
      <c r="I11">
        <v>0</v>
      </c>
      <c r="L11">
        <v>0</v>
      </c>
      <c r="M11" t="e">
        <v>#DIV/0!</v>
      </c>
      <c r="N11">
        <v>0</v>
      </c>
      <c r="P11">
        <v>0</v>
      </c>
      <c r="Q11">
        <v>0</v>
      </c>
      <c r="R11" t="e">
        <v>#DIV/0!</v>
      </c>
    </row>
    <row r="12" spans="1:19" x14ac:dyDescent="0.25">
      <c r="A12" s="177" t="s">
        <v>1090</v>
      </c>
      <c r="B12" t="s">
        <v>1175</v>
      </c>
      <c r="C12" t="s">
        <v>235</v>
      </c>
      <c r="D12" s="20" t="s">
        <v>1028</v>
      </c>
      <c r="E12" s="26">
        <v>41000</v>
      </c>
      <c r="F12">
        <v>0</v>
      </c>
      <c r="G12">
        <v>0</v>
      </c>
      <c r="H12" t="e">
        <v>#DIV/0!</v>
      </c>
      <c r="I12">
        <v>0</v>
      </c>
      <c r="J12">
        <v>0</v>
      </c>
      <c r="K12" t="e">
        <v>#DIV/0!</v>
      </c>
      <c r="L12">
        <v>0</v>
      </c>
      <c r="M12" t="e">
        <v>#DIV/0!</v>
      </c>
      <c r="N12">
        <v>0</v>
      </c>
      <c r="P12">
        <v>9</v>
      </c>
      <c r="Q12">
        <v>13</v>
      </c>
      <c r="R12">
        <v>0.69230769230769229</v>
      </c>
      <c r="S12">
        <v>0</v>
      </c>
    </row>
    <row r="13" spans="1:19" x14ac:dyDescent="0.25">
      <c r="A13" s="177" t="s">
        <v>11491</v>
      </c>
      <c r="B13" t="s">
        <v>11492</v>
      </c>
      <c r="C13" t="s">
        <v>199</v>
      </c>
      <c r="D13" s="20" t="s">
        <v>1028</v>
      </c>
      <c r="E13" s="26">
        <v>41000</v>
      </c>
      <c r="N13">
        <v>0</v>
      </c>
      <c r="S13">
        <v>0</v>
      </c>
    </row>
    <row r="14" spans="1:19" x14ac:dyDescent="0.25">
      <c r="A14" s="177" t="s">
        <v>11408</v>
      </c>
      <c r="B14" t="s">
        <v>11409</v>
      </c>
      <c r="C14" t="s">
        <v>201</v>
      </c>
      <c r="D14" s="20" t="s">
        <v>1026</v>
      </c>
      <c r="E14" s="26">
        <v>41000</v>
      </c>
    </row>
    <row r="15" spans="1:19" x14ac:dyDescent="0.25">
      <c r="A15" s="177" t="s">
        <v>12206</v>
      </c>
      <c r="B15" t="s">
        <v>12207</v>
      </c>
      <c r="C15" t="s">
        <v>200</v>
      </c>
      <c r="D15" s="20" t="s">
        <v>1026</v>
      </c>
      <c r="E15" s="26">
        <v>41000</v>
      </c>
      <c r="R15" t="e">
        <v>#DIV/0!</v>
      </c>
    </row>
    <row r="16" spans="1:19" x14ac:dyDescent="0.25">
      <c r="A16" s="177" t="s">
        <v>12490</v>
      </c>
      <c r="B16" t="s">
        <v>12491</v>
      </c>
      <c r="C16" t="s">
        <v>202</v>
      </c>
      <c r="D16" s="20" t="s">
        <v>1026</v>
      </c>
      <c r="E16" s="26">
        <v>41000</v>
      </c>
    </row>
    <row r="17" spans="1:19" x14ac:dyDescent="0.25">
      <c r="A17" s="177" t="s">
        <v>11027</v>
      </c>
      <c r="B17" t="s">
        <v>11028</v>
      </c>
      <c r="C17" t="s">
        <v>228</v>
      </c>
      <c r="D17" s="20" t="s">
        <v>1026</v>
      </c>
      <c r="E17" s="26">
        <v>41000</v>
      </c>
    </row>
    <row r="18" spans="1:19" x14ac:dyDescent="0.25">
      <c r="A18" s="177" t="s">
        <v>10852</v>
      </c>
      <c r="B18" t="s">
        <v>10853</v>
      </c>
      <c r="C18" t="s">
        <v>227</v>
      </c>
      <c r="D18" s="20" t="s">
        <v>1028</v>
      </c>
      <c r="E18" s="26">
        <v>41000</v>
      </c>
    </row>
    <row r="19" spans="1:19" x14ac:dyDescent="0.25">
      <c r="A19" s="177" t="s">
        <v>10677</v>
      </c>
      <c r="B19" t="s">
        <v>10678</v>
      </c>
      <c r="C19" t="s">
        <v>203</v>
      </c>
      <c r="D19" s="20" t="s">
        <v>1028</v>
      </c>
      <c r="E19" s="26">
        <v>41000</v>
      </c>
    </row>
    <row r="20" spans="1:19" x14ac:dyDescent="0.25">
      <c r="A20" s="177" t="s">
        <v>10502</v>
      </c>
      <c r="B20" t="s">
        <v>10503</v>
      </c>
      <c r="C20" t="s">
        <v>205</v>
      </c>
      <c r="D20" s="20" t="s">
        <v>1026</v>
      </c>
      <c r="E20" s="26">
        <v>41000</v>
      </c>
    </row>
    <row r="21" spans="1:19" x14ac:dyDescent="0.25">
      <c r="A21" s="177" t="s">
        <v>10326</v>
      </c>
      <c r="B21" t="s">
        <v>10327</v>
      </c>
      <c r="C21" t="s">
        <v>204</v>
      </c>
      <c r="D21" s="20" t="s">
        <v>1026</v>
      </c>
      <c r="E21" s="26">
        <v>41000</v>
      </c>
    </row>
    <row r="22" spans="1:19" x14ac:dyDescent="0.25">
      <c r="A22" s="177" t="s">
        <v>10261</v>
      </c>
      <c r="B22" t="s">
        <v>10262</v>
      </c>
      <c r="C22" t="s">
        <v>206</v>
      </c>
      <c r="D22" s="20" t="s">
        <v>1026</v>
      </c>
      <c r="E22" s="26">
        <v>41000</v>
      </c>
    </row>
    <row r="23" spans="1:19" x14ac:dyDescent="0.25">
      <c r="A23" s="177" t="s">
        <v>9830</v>
      </c>
      <c r="B23" t="s">
        <v>9831</v>
      </c>
      <c r="C23" t="s">
        <v>223</v>
      </c>
      <c r="D23" s="20" t="s">
        <v>1028</v>
      </c>
      <c r="E23" s="26">
        <v>41000</v>
      </c>
      <c r="R23" t="e">
        <v>#DIV/0!</v>
      </c>
    </row>
    <row r="24" spans="1:19" x14ac:dyDescent="0.25">
      <c r="A24" s="177" t="s">
        <v>9655</v>
      </c>
      <c r="B24" t="s">
        <v>9656</v>
      </c>
      <c r="C24" t="s">
        <v>224</v>
      </c>
      <c r="D24" s="20" t="s">
        <v>1026</v>
      </c>
      <c r="E24" s="26">
        <v>41000</v>
      </c>
      <c r="R24" t="e">
        <v>#DIV/0!</v>
      </c>
    </row>
    <row r="25" spans="1:19" x14ac:dyDescent="0.25">
      <c r="A25" s="177" t="s">
        <v>9264</v>
      </c>
      <c r="B25" t="s">
        <v>9265</v>
      </c>
      <c r="C25" t="s">
        <v>211</v>
      </c>
      <c r="D25" s="20" t="s">
        <v>1026</v>
      </c>
      <c r="E25" s="26">
        <v>41000</v>
      </c>
    </row>
    <row r="26" spans="1:19" x14ac:dyDescent="0.25">
      <c r="A26" s="177" t="s">
        <v>9089</v>
      </c>
      <c r="B26" t="s">
        <v>9090</v>
      </c>
      <c r="C26" t="s">
        <v>207</v>
      </c>
      <c r="D26" s="20" t="s">
        <v>1028</v>
      </c>
      <c r="E26" s="26">
        <v>41000</v>
      </c>
      <c r="N26">
        <v>0</v>
      </c>
      <c r="P26">
        <v>0</v>
      </c>
      <c r="Q26">
        <v>0</v>
      </c>
      <c r="R26" t="e">
        <v>#DIV/0!</v>
      </c>
      <c r="S26">
        <v>0</v>
      </c>
    </row>
    <row r="27" spans="1:19" x14ac:dyDescent="0.25">
      <c r="A27" s="177" t="s">
        <v>9024</v>
      </c>
      <c r="B27" t="s">
        <v>9025</v>
      </c>
      <c r="C27" t="s">
        <v>894</v>
      </c>
      <c r="D27" s="20" t="s">
        <v>1026</v>
      </c>
      <c r="E27" s="26">
        <v>41000</v>
      </c>
      <c r="R27" t="e">
        <v>#DIV/0!</v>
      </c>
    </row>
    <row r="28" spans="1:19" x14ac:dyDescent="0.25">
      <c r="A28" s="177" t="s">
        <v>8849</v>
      </c>
      <c r="B28" t="s">
        <v>8850</v>
      </c>
      <c r="C28" t="s">
        <v>210</v>
      </c>
      <c r="D28" s="20" t="s">
        <v>1026</v>
      </c>
      <c r="E28" s="26">
        <v>41000</v>
      </c>
    </row>
    <row r="29" spans="1:19" x14ac:dyDescent="0.25">
      <c r="A29" s="177" t="s">
        <v>8674</v>
      </c>
      <c r="B29" t="s">
        <v>8675</v>
      </c>
      <c r="C29" t="s">
        <v>208</v>
      </c>
      <c r="D29" s="20" t="s">
        <v>1026</v>
      </c>
      <c r="E29" s="26">
        <v>41000</v>
      </c>
      <c r="R29" t="e">
        <v>#DIV/0!</v>
      </c>
    </row>
    <row r="30" spans="1:19" x14ac:dyDescent="0.25">
      <c r="A30" s="177" t="s">
        <v>8425</v>
      </c>
      <c r="B30" t="s">
        <v>8426</v>
      </c>
      <c r="C30" t="s">
        <v>213</v>
      </c>
      <c r="D30" s="20" t="s">
        <v>1026</v>
      </c>
      <c r="E30" s="26">
        <v>41000</v>
      </c>
    </row>
    <row r="31" spans="1:19" x14ac:dyDescent="0.25">
      <c r="A31" s="177" t="s">
        <v>8250</v>
      </c>
      <c r="B31" t="s">
        <v>8251</v>
      </c>
      <c r="C31" t="s">
        <v>212</v>
      </c>
      <c r="D31" s="20" t="s">
        <v>1028</v>
      </c>
      <c r="E31" s="26">
        <v>41000</v>
      </c>
      <c r="F31">
        <v>0</v>
      </c>
      <c r="G31">
        <v>0</v>
      </c>
      <c r="H31" t="e">
        <v>#DIV/0!</v>
      </c>
      <c r="I31">
        <v>0</v>
      </c>
      <c r="J31">
        <v>0</v>
      </c>
      <c r="K31" t="e">
        <v>#DIV/0!</v>
      </c>
      <c r="L31">
        <v>0</v>
      </c>
      <c r="M31" t="e">
        <v>#DIV/0!</v>
      </c>
      <c r="N31">
        <v>0</v>
      </c>
      <c r="P31">
        <v>0</v>
      </c>
      <c r="Q31">
        <v>0</v>
      </c>
      <c r="R31" t="e">
        <v>#DIV/0!</v>
      </c>
      <c r="S31">
        <v>0</v>
      </c>
    </row>
    <row r="32" spans="1:19" x14ac:dyDescent="0.25">
      <c r="A32" s="177" t="s">
        <v>8185</v>
      </c>
      <c r="B32" t="s">
        <v>8186</v>
      </c>
      <c r="C32" s="20" t="s">
        <v>8184</v>
      </c>
      <c r="D32" s="20" t="s">
        <v>1026</v>
      </c>
      <c r="E32" s="26">
        <v>41000</v>
      </c>
    </row>
    <row r="33" spans="1:20" x14ac:dyDescent="0.25">
      <c r="A33" s="177" t="s">
        <v>7949</v>
      </c>
      <c r="B33" t="s">
        <v>7950</v>
      </c>
      <c r="C33" t="s">
        <v>225</v>
      </c>
      <c r="D33" s="20" t="s">
        <v>1028</v>
      </c>
      <c r="E33" s="26">
        <v>41000</v>
      </c>
      <c r="R33" t="e">
        <v>#DIV/0!</v>
      </c>
    </row>
    <row r="34" spans="1:20" x14ac:dyDescent="0.25">
      <c r="A34" s="177" t="s">
        <v>7748</v>
      </c>
      <c r="B34" t="s">
        <v>7749</v>
      </c>
      <c r="C34" t="s">
        <v>226</v>
      </c>
      <c r="D34" s="20" t="s">
        <v>1026</v>
      </c>
      <c r="E34" s="26">
        <v>41000</v>
      </c>
      <c r="R34" t="e">
        <v>#DIV/0!</v>
      </c>
    </row>
    <row r="35" spans="1:20" x14ac:dyDescent="0.25">
      <c r="A35" s="177" t="s">
        <v>7561</v>
      </c>
      <c r="B35" t="s">
        <v>7562</v>
      </c>
      <c r="C35" s="20" t="s">
        <v>901</v>
      </c>
      <c r="D35" s="20" t="s">
        <v>1026</v>
      </c>
      <c r="E35" s="26">
        <v>41000</v>
      </c>
      <c r="P35">
        <v>0</v>
      </c>
      <c r="Q35">
        <v>1</v>
      </c>
      <c r="R35">
        <v>0</v>
      </c>
    </row>
    <row r="36" spans="1:20" x14ac:dyDescent="0.25">
      <c r="A36" s="177" t="s">
        <v>7214</v>
      </c>
      <c r="B36" t="s">
        <v>7215</v>
      </c>
      <c r="C36" s="20" t="s">
        <v>1078</v>
      </c>
      <c r="D36" s="20" t="s">
        <v>1026</v>
      </c>
      <c r="E36" s="26">
        <v>41000</v>
      </c>
      <c r="P36">
        <v>0</v>
      </c>
      <c r="Q36">
        <v>1</v>
      </c>
      <c r="R36">
        <v>0</v>
      </c>
    </row>
    <row r="37" spans="1:20" x14ac:dyDescent="0.25">
      <c r="A37" s="177" t="s">
        <v>7009</v>
      </c>
      <c r="B37" t="s">
        <v>7010</v>
      </c>
      <c r="C37" t="s">
        <v>232</v>
      </c>
      <c r="D37" s="20" t="s">
        <v>1028</v>
      </c>
      <c r="E37" s="26">
        <v>41000</v>
      </c>
      <c r="R37" t="e">
        <v>#DIV/0!</v>
      </c>
    </row>
    <row r="38" spans="1:20" x14ac:dyDescent="0.25">
      <c r="A38" s="177" t="s">
        <v>6818</v>
      </c>
      <c r="B38" t="s">
        <v>6819</v>
      </c>
      <c r="C38" t="s">
        <v>231</v>
      </c>
      <c r="D38" s="20" t="s">
        <v>1026</v>
      </c>
      <c r="E38" s="26">
        <v>41000</v>
      </c>
      <c r="R38" t="e">
        <v>#DIV/0!</v>
      </c>
    </row>
    <row r="39" spans="1:20" x14ac:dyDescent="0.25">
      <c r="A39" s="177" t="s">
        <v>6643</v>
      </c>
      <c r="B39" t="s">
        <v>6644</v>
      </c>
      <c r="C39" t="s">
        <v>317</v>
      </c>
      <c r="D39" s="20" t="s">
        <v>1028</v>
      </c>
      <c r="E39" s="26">
        <v>41000</v>
      </c>
      <c r="R39" t="e">
        <v>#DIV/0!</v>
      </c>
    </row>
    <row r="40" spans="1:20" x14ac:dyDescent="0.25">
      <c r="A40" s="177" t="s">
        <v>6468</v>
      </c>
      <c r="B40" t="s">
        <v>6469</v>
      </c>
      <c r="C40" t="s">
        <v>316</v>
      </c>
      <c r="D40" s="20" t="s">
        <v>1026</v>
      </c>
      <c r="E40" s="26">
        <v>41000</v>
      </c>
      <c r="R40" t="e">
        <v>#DIV/0!</v>
      </c>
    </row>
    <row r="41" spans="1:20" x14ac:dyDescent="0.25">
      <c r="A41" s="177" t="s">
        <v>6219</v>
      </c>
      <c r="B41" t="s">
        <v>6220</v>
      </c>
      <c r="C41" t="s">
        <v>214</v>
      </c>
      <c r="D41" s="20" t="s">
        <v>1028</v>
      </c>
      <c r="E41" s="26">
        <v>41000</v>
      </c>
    </row>
    <row r="42" spans="1:20" x14ac:dyDescent="0.25">
      <c r="A42" s="177" t="s">
        <v>6044</v>
      </c>
      <c r="B42" t="s">
        <v>6045</v>
      </c>
      <c r="C42" t="s">
        <v>215</v>
      </c>
      <c r="D42" s="20" t="s">
        <v>1026</v>
      </c>
      <c r="E42" s="26">
        <v>41000</v>
      </c>
    </row>
    <row r="43" spans="1:20" x14ac:dyDescent="0.25">
      <c r="A43" s="177" t="s">
        <v>5869</v>
      </c>
      <c r="B43" t="s">
        <v>5870</v>
      </c>
      <c r="C43" t="s">
        <v>216</v>
      </c>
      <c r="D43" s="20" t="s">
        <v>1026</v>
      </c>
      <c r="E43" s="26">
        <v>41000</v>
      </c>
    </row>
    <row r="44" spans="1:20" x14ac:dyDescent="0.25">
      <c r="A44" s="177" t="s">
        <v>5441</v>
      </c>
      <c r="B44" t="s">
        <v>5442</v>
      </c>
      <c r="C44" s="20" t="s">
        <v>903</v>
      </c>
      <c r="D44" s="20" t="s">
        <v>1026</v>
      </c>
      <c r="E44" s="26">
        <v>41000</v>
      </c>
    </row>
    <row r="45" spans="1:20" x14ac:dyDescent="0.25">
      <c r="A45" s="177" t="s">
        <v>5625</v>
      </c>
      <c r="B45" t="s">
        <v>5626</v>
      </c>
      <c r="C45" s="20" t="s">
        <v>1073</v>
      </c>
      <c r="D45" s="20" t="s">
        <v>1026</v>
      </c>
      <c r="E45" s="26">
        <v>41000</v>
      </c>
      <c r="R45" t="e">
        <v>#DIV/0!</v>
      </c>
    </row>
    <row r="46" spans="1:20" x14ac:dyDescent="0.25">
      <c r="A46" s="177" t="s">
        <v>5206</v>
      </c>
      <c r="B46" t="s">
        <v>5207</v>
      </c>
      <c r="C46" s="20" t="s">
        <v>1079</v>
      </c>
      <c r="D46" s="20" t="s">
        <v>1026</v>
      </c>
      <c r="E46" s="26">
        <v>41000</v>
      </c>
    </row>
    <row r="47" spans="1:20" x14ac:dyDescent="0.25">
      <c r="A47" s="177" t="s">
        <v>5001</v>
      </c>
      <c r="B47" t="s">
        <v>5002</v>
      </c>
      <c r="C47" t="s">
        <v>229</v>
      </c>
      <c r="D47" s="20" t="s">
        <v>1026</v>
      </c>
      <c r="E47" s="26">
        <v>41000</v>
      </c>
    </row>
    <row r="48" spans="1:20" x14ac:dyDescent="0.25">
      <c r="A48" s="177" t="s">
        <v>4826</v>
      </c>
      <c r="B48" t="s">
        <v>4827</v>
      </c>
      <c r="C48" t="s">
        <v>230</v>
      </c>
      <c r="D48" s="20" t="s">
        <v>1028</v>
      </c>
      <c r="E48" s="26">
        <v>41000</v>
      </c>
      <c r="T48">
        <v>0</v>
      </c>
    </row>
    <row r="49" spans="1:20" x14ac:dyDescent="0.25">
      <c r="A49" s="177" t="s">
        <v>4651</v>
      </c>
      <c r="B49" t="s">
        <v>4652</v>
      </c>
      <c r="C49" t="s">
        <v>234</v>
      </c>
      <c r="D49" s="20" t="s">
        <v>1028</v>
      </c>
      <c r="E49" s="26">
        <v>41000</v>
      </c>
      <c r="R49" t="e">
        <v>#DIV/0!</v>
      </c>
      <c r="T49" t="e">
        <v>#DIV/0!</v>
      </c>
    </row>
    <row r="50" spans="1:20" x14ac:dyDescent="0.25">
      <c r="A50" s="177" t="s">
        <v>4476</v>
      </c>
      <c r="B50" t="s">
        <v>4477</v>
      </c>
      <c r="C50" t="s">
        <v>233</v>
      </c>
      <c r="D50" s="20" t="s">
        <v>1026</v>
      </c>
      <c r="E50" s="26">
        <v>41000</v>
      </c>
      <c r="R50" t="e">
        <v>#DIV/0!</v>
      </c>
      <c r="T50">
        <v>0</v>
      </c>
    </row>
    <row r="51" spans="1:20" x14ac:dyDescent="0.25">
      <c r="A51" s="177" t="s">
        <v>4301</v>
      </c>
      <c r="B51" t="s">
        <v>4302</v>
      </c>
      <c r="C51" t="s">
        <v>217</v>
      </c>
      <c r="D51" s="20" t="s">
        <v>1028</v>
      </c>
      <c r="E51" s="26">
        <v>41000</v>
      </c>
      <c r="R51" t="e">
        <v>#DIV/0!</v>
      </c>
      <c r="T51">
        <v>0</v>
      </c>
    </row>
    <row r="52" spans="1:20" x14ac:dyDescent="0.25">
      <c r="A52" s="177" t="s">
        <v>4236</v>
      </c>
      <c r="B52" t="s">
        <v>4237</v>
      </c>
      <c r="C52" t="s">
        <v>895</v>
      </c>
      <c r="D52" s="20" t="s">
        <v>1026</v>
      </c>
      <c r="E52" s="26">
        <v>41000</v>
      </c>
      <c r="T52">
        <v>0</v>
      </c>
    </row>
    <row r="53" spans="1:20" x14ac:dyDescent="0.25">
      <c r="A53" s="177" t="s">
        <v>4061</v>
      </c>
      <c r="B53" t="s">
        <v>4062</v>
      </c>
      <c r="C53" t="s">
        <v>218</v>
      </c>
      <c r="D53" s="20" t="s">
        <v>1026</v>
      </c>
      <c r="E53" s="26">
        <v>41000</v>
      </c>
      <c r="R53" t="e">
        <v>#DIV/0!</v>
      </c>
      <c r="T53">
        <v>0</v>
      </c>
    </row>
    <row r="54" spans="1:20" x14ac:dyDescent="0.25">
      <c r="A54" s="177" t="s">
        <v>3886</v>
      </c>
      <c r="B54" t="s">
        <v>3887</v>
      </c>
      <c r="C54" t="s">
        <v>219</v>
      </c>
      <c r="D54" s="20" t="s">
        <v>1026</v>
      </c>
      <c r="E54" s="26">
        <v>41000</v>
      </c>
      <c r="T54">
        <v>0</v>
      </c>
    </row>
    <row r="55" spans="1:20" x14ac:dyDescent="0.25">
      <c r="A55" s="177" t="s">
        <v>3519</v>
      </c>
      <c r="B55" t="s">
        <v>3520</v>
      </c>
      <c r="C55" t="s">
        <v>220</v>
      </c>
      <c r="D55" s="20" t="s">
        <v>1028</v>
      </c>
      <c r="E55" s="26">
        <v>41000</v>
      </c>
      <c r="P55">
        <v>9</v>
      </c>
      <c r="Q55">
        <v>12</v>
      </c>
      <c r="R55">
        <v>0.75</v>
      </c>
      <c r="T55">
        <v>0</v>
      </c>
    </row>
    <row r="56" spans="1:20" x14ac:dyDescent="0.25">
      <c r="A56" s="177" t="s">
        <v>3344</v>
      </c>
      <c r="B56" t="s">
        <v>3345</v>
      </c>
      <c r="C56" t="s">
        <v>221</v>
      </c>
      <c r="D56" s="20" t="s">
        <v>1026</v>
      </c>
      <c r="E56" s="26">
        <v>41000</v>
      </c>
      <c r="P56">
        <v>9</v>
      </c>
      <c r="Q56">
        <v>12</v>
      </c>
      <c r="R56">
        <v>0.75</v>
      </c>
      <c r="T56" t="e">
        <v>#DIV/0!</v>
      </c>
    </row>
    <row r="57" spans="1:20" x14ac:dyDescent="0.25">
      <c r="A57" s="177" t="s">
        <v>3169</v>
      </c>
      <c r="B57" t="s">
        <v>3170</v>
      </c>
      <c r="C57" t="s">
        <v>222</v>
      </c>
      <c r="D57" s="20" t="s">
        <v>1026</v>
      </c>
      <c r="E57" s="26">
        <v>41000</v>
      </c>
    </row>
    <row r="58" spans="1:20" x14ac:dyDescent="0.25">
      <c r="A58" s="177" t="s">
        <v>11493</v>
      </c>
      <c r="B58" t="s">
        <v>11494</v>
      </c>
      <c r="C58" t="s">
        <v>198</v>
      </c>
      <c r="D58" s="20" t="s">
        <v>1028</v>
      </c>
      <c r="E58" s="26">
        <v>41030</v>
      </c>
    </row>
    <row r="59" spans="1:20" x14ac:dyDescent="0.25">
      <c r="A59" s="177" t="s">
        <v>12005</v>
      </c>
      <c r="B59" t="s">
        <v>12006</v>
      </c>
      <c r="C59" s="20" t="s">
        <v>1077</v>
      </c>
      <c r="D59" s="20" t="s">
        <v>1028</v>
      </c>
      <c r="E59" s="26">
        <v>41030</v>
      </c>
    </row>
    <row r="60" spans="1:20" x14ac:dyDescent="0.25">
      <c r="A60" s="177" t="s">
        <v>2996</v>
      </c>
      <c r="B60" t="s">
        <v>2997</v>
      </c>
      <c r="C60" t="s">
        <v>242</v>
      </c>
      <c r="D60" s="20" t="s">
        <v>1026</v>
      </c>
      <c r="E60" s="26">
        <v>41030</v>
      </c>
      <c r="F60">
        <v>0</v>
      </c>
      <c r="G60">
        <v>0</v>
      </c>
      <c r="H60" t="e">
        <v>#DIV/0!</v>
      </c>
      <c r="I60">
        <v>0</v>
      </c>
      <c r="J60">
        <v>0</v>
      </c>
      <c r="L60">
        <v>0</v>
      </c>
      <c r="M60" t="e">
        <v>#DIV/0!</v>
      </c>
      <c r="N60">
        <v>0</v>
      </c>
      <c r="P60">
        <v>0</v>
      </c>
      <c r="Q60">
        <v>0</v>
      </c>
      <c r="R60" t="e">
        <v>#DIV/0!</v>
      </c>
      <c r="S60">
        <v>0</v>
      </c>
    </row>
    <row r="61" spans="1:20" x14ac:dyDescent="0.25">
      <c r="A61" s="177" t="s">
        <v>2821</v>
      </c>
      <c r="B61" t="s">
        <v>2822</v>
      </c>
      <c r="C61" s="20" t="s">
        <v>2754</v>
      </c>
      <c r="D61" s="20" t="s">
        <v>1026</v>
      </c>
      <c r="E61" s="26">
        <v>41030</v>
      </c>
      <c r="F61">
        <v>0</v>
      </c>
      <c r="G61">
        <v>0</v>
      </c>
      <c r="H61" t="e">
        <v>#DIV/0!</v>
      </c>
      <c r="I61">
        <v>0</v>
      </c>
      <c r="J61">
        <v>0</v>
      </c>
      <c r="L61">
        <v>0</v>
      </c>
      <c r="M61" t="e">
        <v>#DIV/0!</v>
      </c>
      <c r="N61">
        <v>0</v>
      </c>
      <c r="P61">
        <v>0</v>
      </c>
      <c r="Q61">
        <v>0</v>
      </c>
      <c r="R61" t="e">
        <v>#DIV/0!</v>
      </c>
      <c r="S61">
        <v>0</v>
      </c>
    </row>
    <row r="62" spans="1:20" x14ac:dyDescent="0.25">
      <c r="A62" s="177" t="s">
        <v>2576</v>
      </c>
      <c r="B62" t="s">
        <v>2577</v>
      </c>
      <c r="C62" t="s">
        <v>237</v>
      </c>
      <c r="D62" s="20" t="s">
        <v>1026</v>
      </c>
      <c r="E62" s="26">
        <v>41030</v>
      </c>
      <c r="F62">
        <v>0</v>
      </c>
      <c r="G62">
        <v>0</v>
      </c>
      <c r="H62" t="e">
        <v>#DIV/0!</v>
      </c>
      <c r="I62">
        <v>0</v>
      </c>
      <c r="J62">
        <v>0</v>
      </c>
      <c r="K62" t="e">
        <v>#DIV/0!</v>
      </c>
      <c r="L62">
        <v>0</v>
      </c>
      <c r="M62" t="e">
        <v>#DIV/0!</v>
      </c>
      <c r="N62">
        <v>0</v>
      </c>
      <c r="O62">
        <v>0</v>
      </c>
      <c r="P62">
        <v>1</v>
      </c>
      <c r="Q62">
        <v>1</v>
      </c>
      <c r="R62">
        <v>1</v>
      </c>
      <c r="S62">
        <v>0</v>
      </c>
    </row>
    <row r="63" spans="1:20" x14ac:dyDescent="0.25">
      <c r="A63" s="177" t="s">
        <v>2401</v>
      </c>
      <c r="B63" t="s">
        <v>2402</v>
      </c>
      <c r="C63" t="s">
        <v>238</v>
      </c>
      <c r="D63" s="20" t="s">
        <v>1026</v>
      </c>
      <c r="E63" s="26">
        <v>41030</v>
      </c>
      <c r="F63">
        <v>0</v>
      </c>
      <c r="G63">
        <v>0</v>
      </c>
      <c r="I63">
        <v>0</v>
      </c>
      <c r="J63">
        <v>0</v>
      </c>
      <c r="L63">
        <v>0</v>
      </c>
      <c r="M63" t="e">
        <v>#DIV/0!</v>
      </c>
      <c r="N63">
        <v>0</v>
      </c>
      <c r="O63">
        <v>0</v>
      </c>
      <c r="P63">
        <v>5</v>
      </c>
      <c r="Q63">
        <v>5</v>
      </c>
      <c r="R63">
        <v>1</v>
      </c>
      <c r="S63">
        <v>0</v>
      </c>
    </row>
    <row r="64" spans="1:20" x14ac:dyDescent="0.25">
      <c r="A64" s="177" t="s">
        <v>2228</v>
      </c>
      <c r="B64" t="s">
        <v>2229</v>
      </c>
      <c r="C64" t="s">
        <v>239</v>
      </c>
      <c r="D64" s="20" t="s">
        <v>1026</v>
      </c>
      <c r="E64" s="26">
        <v>41030</v>
      </c>
      <c r="F64">
        <v>0</v>
      </c>
      <c r="G64">
        <v>0</v>
      </c>
      <c r="H64" t="e">
        <v>#DIV/0!</v>
      </c>
      <c r="I64">
        <v>0</v>
      </c>
      <c r="J64">
        <v>0</v>
      </c>
      <c r="L64">
        <v>0</v>
      </c>
      <c r="M64" t="e">
        <v>#DIV/0!</v>
      </c>
      <c r="N64">
        <v>0</v>
      </c>
      <c r="O64">
        <v>0</v>
      </c>
      <c r="P64">
        <v>1</v>
      </c>
      <c r="Q64">
        <v>1</v>
      </c>
      <c r="R64">
        <v>1</v>
      </c>
      <c r="S64">
        <v>0</v>
      </c>
    </row>
    <row r="65" spans="1:19" x14ac:dyDescent="0.25">
      <c r="A65" s="177" t="s">
        <v>2053</v>
      </c>
      <c r="B65" t="s">
        <v>2054</v>
      </c>
      <c r="C65" s="20" t="s">
        <v>2018</v>
      </c>
      <c r="D65" s="20" t="s">
        <v>1026</v>
      </c>
      <c r="E65" s="26">
        <v>41030</v>
      </c>
      <c r="F65">
        <v>0</v>
      </c>
      <c r="G65">
        <v>0</v>
      </c>
      <c r="H65" t="e">
        <v>#DIV/0!</v>
      </c>
      <c r="I65">
        <v>0</v>
      </c>
      <c r="L65">
        <v>0</v>
      </c>
      <c r="M65" t="e">
        <v>#DIV/0!</v>
      </c>
      <c r="N65">
        <v>0</v>
      </c>
      <c r="P65">
        <v>0</v>
      </c>
      <c r="Q65">
        <v>0</v>
      </c>
      <c r="R65" t="e">
        <v>#DIV/0!</v>
      </c>
      <c r="S65">
        <v>0</v>
      </c>
    </row>
    <row r="66" spans="1:19" x14ac:dyDescent="0.25">
      <c r="A66" s="177" t="s">
        <v>1805</v>
      </c>
      <c r="B66" t="s">
        <v>1806</v>
      </c>
      <c r="C66" t="s">
        <v>240</v>
      </c>
      <c r="D66" s="20" t="s">
        <v>1026</v>
      </c>
      <c r="E66" s="26">
        <v>41030</v>
      </c>
      <c r="F66">
        <v>0</v>
      </c>
      <c r="G66">
        <v>0</v>
      </c>
      <c r="H66" t="e">
        <v>#DIV/0!</v>
      </c>
      <c r="I66">
        <v>0</v>
      </c>
      <c r="J66">
        <v>0</v>
      </c>
      <c r="L66">
        <v>0</v>
      </c>
      <c r="M66" t="e">
        <v>#DIV/0!</v>
      </c>
      <c r="N66">
        <v>0</v>
      </c>
      <c r="P66">
        <v>0</v>
      </c>
      <c r="Q66">
        <v>0</v>
      </c>
      <c r="R66" t="e">
        <v>#DIV/0!</v>
      </c>
      <c r="S66">
        <v>0</v>
      </c>
    </row>
    <row r="67" spans="1:19" x14ac:dyDescent="0.25">
      <c r="A67" s="177" t="s">
        <v>1630</v>
      </c>
      <c r="B67" t="s">
        <v>1631</v>
      </c>
      <c r="C67" t="s">
        <v>241</v>
      </c>
      <c r="D67" s="20" t="s">
        <v>1026</v>
      </c>
      <c r="E67" s="26">
        <v>41030</v>
      </c>
      <c r="F67">
        <v>0</v>
      </c>
      <c r="G67">
        <v>0</v>
      </c>
      <c r="H67" t="e">
        <v>#DIV/0!</v>
      </c>
      <c r="I67">
        <v>0</v>
      </c>
      <c r="L67">
        <v>0</v>
      </c>
      <c r="M67" t="e">
        <v>#DIV/0!</v>
      </c>
      <c r="N67">
        <v>0</v>
      </c>
      <c r="P67">
        <v>0</v>
      </c>
      <c r="Q67">
        <v>0</v>
      </c>
      <c r="R67" t="e">
        <v>#DIV/0!</v>
      </c>
    </row>
    <row r="68" spans="1:19" x14ac:dyDescent="0.25">
      <c r="A68" s="177" t="s">
        <v>1091</v>
      </c>
      <c r="B68" t="s">
        <v>1176</v>
      </c>
      <c r="C68" t="s">
        <v>235</v>
      </c>
      <c r="D68" s="20" t="s">
        <v>1028</v>
      </c>
      <c r="E68" s="26">
        <v>41030</v>
      </c>
      <c r="F68">
        <v>0</v>
      </c>
      <c r="G68">
        <v>0</v>
      </c>
      <c r="H68" t="e">
        <v>#DIV/0!</v>
      </c>
      <c r="I68">
        <v>0</v>
      </c>
      <c r="J68">
        <v>0</v>
      </c>
      <c r="K68" t="e">
        <v>#DIV/0!</v>
      </c>
      <c r="L68">
        <v>0</v>
      </c>
      <c r="M68" t="e">
        <v>#DIV/0!</v>
      </c>
      <c r="N68">
        <v>0</v>
      </c>
      <c r="P68">
        <v>7</v>
      </c>
      <c r="Q68">
        <v>7</v>
      </c>
      <c r="R68">
        <v>1</v>
      </c>
      <c r="S68">
        <v>0</v>
      </c>
    </row>
    <row r="69" spans="1:19" x14ac:dyDescent="0.25">
      <c r="A69" s="177" t="s">
        <v>11495</v>
      </c>
      <c r="B69" t="s">
        <v>11496</v>
      </c>
      <c r="C69" t="s">
        <v>199</v>
      </c>
      <c r="D69" s="20" t="s">
        <v>1028</v>
      </c>
      <c r="E69" s="26">
        <v>41030</v>
      </c>
      <c r="N69">
        <v>0</v>
      </c>
      <c r="P69">
        <v>1</v>
      </c>
      <c r="Q69">
        <v>1</v>
      </c>
      <c r="R69">
        <v>1</v>
      </c>
      <c r="S69">
        <v>0</v>
      </c>
    </row>
    <row r="70" spans="1:19" x14ac:dyDescent="0.25">
      <c r="A70" s="177" t="s">
        <v>11410</v>
      </c>
      <c r="B70" t="s">
        <v>11411</v>
      </c>
      <c r="C70" t="s">
        <v>201</v>
      </c>
      <c r="D70" s="20" t="s">
        <v>1026</v>
      </c>
      <c r="E70" s="26">
        <v>41030</v>
      </c>
      <c r="P70">
        <v>1</v>
      </c>
      <c r="Q70">
        <v>1</v>
      </c>
      <c r="R70">
        <v>1</v>
      </c>
    </row>
    <row r="71" spans="1:19" x14ac:dyDescent="0.25">
      <c r="A71" s="177" t="s">
        <v>12208</v>
      </c>
      <c r="B71" t="s">
        <v>12209</v>
      </c>
      <c r="C71" t="s">
        <v>200</v>
      </c>
      <c r="D71" s="20" t="s">
        <v>1026</v>
      </c>
      <c r="E71" s="26">
        <v>41030</v>
      </c>
      <c r="R71" t="e">
        <v>#DIV/0!</v>
      </c>
    </row>
    <row r="72" spans="1:19" x14ac:dyDescent="0.25">
      <c r="A72" s="177" t="s">
        <v>12492</v>
      </c>
      <c r="B72" t="s">
        <v>12493</v>
      </c>
      <c r="C72" t="s">
        <v>202</v>
      </c>
      <c r="D72" s="20" t="s">
        <v>1026</v>
      </c>
      <c r="E72" s="26">
        <v>41030</v>
      </c>
      <c r="R72" t="e">
        <v>#DIV/0!</v>
      </c>
    </row>
    <row r="73" spans="1:19" x14ac:dyDescent="0.25">
      <c r="A73" s="177" t="s">
        <v>11029</v>
      </c>
      <c r="B73" t="s">
        <v>11030</v>
      </c>
      <c r="C73" t="s">
        <v>228</v>
      </c>
      <c r="D73" s="20" t="s">
        <v>1026</v>
      </c>
      <c r="E73" s="26">
        <v>41030</v>
      </c>
    </row>
    <row r="74" spans="1:19" x14ac:dyDescent="0.25">
      <c r="A74" s="177" t="s">
        <v>10854</v>
      </c>
      <c r="B74" t="s">
        <v>10855</v>
      </c>
      <c r="C74" t="s">
        <v>227</v>
      </c>
      <c r="D74" s="20" t="s">
        <v>1028</v>
      </c>
      <c r="E74" s="26">
        <v>41030</v>
      </c>
    </row>
    <row r="75" spans="1:19" x14ac:dyDescent="0.25">
      <c r="A75" s="177" t="s">
        <v>10679</v>
      </c>
      <c r="B75" t="s">
        <v>10680</v>
      </c>
      <c r="C75" t="s">
        <v>203</v>
      </c>
      <c r="D75" s="20" t="s">
        <v>1028</v>
      </c>
      <c r="E75" s="26">
        <v>41030</v>
      </c>
    </row>
    <row r="76" spans="1:19" x14ac:dyDescent="0.25">
      <c r="A76" s="177" t="s">
        <v>10504</v>
      </c>
      <c r="B76" t="s">
        <v>10505</v>
      </c>
      <c r="C76" t="s">
        <v>205</v>
      </c>
      <c r="D76" s="20" t="s">
        <v>1026</v>
      </c>
      <c r="E76" s="26">
        <v>41030</v>
      </c>
    </row>
    <row r="77" spans="1:19" x14ac:dyDescent="0.25">
      <c r="A77" s="177" t="s">
        <v>10328</v>
      </c>
      <c r="B77" t="s">
        <v>10329</v>
      </c>
      <c r="C77" t="s">
        <v>204</v>
      </c>
      <c r="D77" s="20" t="s">
        <v>1026</v>
      </c>
      <c r="E77" s="26">
        <v>41030</v>
      </c>
    </row>
    <row r="78" spans="1:19" x14ac:dyDescent="0.25">
      <c r="A78" s="177" t="s">
        <v>10263</v>
      </c>
      <c r="B78" t="s">
        <v>10264</v>
      </c>
      <c r="C78" t="s">
        <v>206</v>
      </c>
      <c r="D78" s="20" t="s">
        <v>1026</v>
      </c>
      <c r="E78" s="26">
        <v>41030</v>
      </c>
    </row>
    <row r="79" spans="1:19" x14ac:dyDescent="0.25">
      <c r="A79" s="177" t="s">
        <v>9832</v>
      </c>
      <c r="B79" t="s">
        <v>9833</v>
      </c>
      <c r="C79" t="s">
        <v>223</v>
      </c>
      <c r="D79" s="20" t="s">
        <v>1028</v>
      </c>
      <c r="E79" s="26">
        <v>41030</v>
      </c>
      <c r="R79" t="e">
        <v>#DIV/0!</v>
      </c>
    </row>
    <row r="80" spans="1:19" x14ac:dyDescent="0.25">
      <c r="A80" s="177" t="s">
        <v>9657</v>
      </c>
      <c r="B80" t="s">
        <v>9658</v>
      </c>
      <c r="C80" t="s">
        <v>224</v>
      </c>
      <c r="D80" s="20" t="s">
        <v>1026</v>
      </c>
      <c r="E80" s="26">
        <v>41030</v>
      </c>
      <c r="R80" t="e">
        <v>#DIV/0!</v>
      </c>
    </row>
    <row r="81" spans="1:19" x14ac:dyDescent="0.25">
      <c r="A81" s="177" t="s">
        <v>9266</v>
      </c>
      <c r="B81" t="s">
        <v>9267</v>
      </c>
      <c r="C81" t="s">
        <v>211</v>
      </c>
      <c r="D81" s="20" t="s">
        <v>1026</v>
      </c>
      <c r="E81" s="26">
        <v>41030</v>
      </c>
    </row>
    <row r="82" spans="1:19" x14ac:dyDescent="0.25">
      <c r="A82" s="177" t="s">
        <v>9091</v>
      </c>
      <c r="B82" t="s">
        <v>9092</v>
      </c>
      <c r="C82" t="s">
        <v>207</v>
      </c>
      <c r="D82" s="20" t="s">
        <v>1028</v>
      </c>
      <c r="E82" s="26">
        <v>41030</v>
      </c>
      <c r="N82">
        <v>0</v>
      </c>
      <c r="P82">
        <v>0</v>
      </c>
      <c r="Q82">
        <v>0</v>
      </c>
      <c r="R82" t="e">
        <v>#DIV/0!</v>
      </c>
      <c r="S82">
        <v>0</v>
      </c>
    </row>
    <row r="83" spans="1:19" x14ac:dyDescent="0.25">
      <c r="A83" s="177" t="s">
        <v>9026</v>
      </c>
      <c r="B83" t="s">
        <v>9027</v>
      </c>
      <c r="C83" t="s">
        <v>894</v>
      </c>
      <c r="D83" s="20" t="s">
        <v>1026</v>
      </c>
      <c r="E83" s="26">
        <v>41030</v>
      </c>
      <c r="R83" t="e">
        <v>#DIV/0!</v>
      </c>
    </row>
    <row r="84" spans="1:19" x14ac:dyDescent="0.25">
      <c r="A84" s="177" t="s">
        <v>8851</v>
      </c>
      <c r="B84" t="s">
        <v>8852</v>
      </c>
      <c r="C84" t="s">
        <v>210</v>
      </c>
      <c r="D84" s="20" t="s">
        <v>1026</v>
      </c>
      <c r="E84" s="26">
        <v>41030</v>
      </c>
    </row>
    <row r="85" spans="1:19" x14ac:dyDescent="0.25">
      <c r="A85" s="177" t="s">
        <v>8676</v>
      </c>
      <c r="B85" t="s">
        <v>8677</v>
      </c>
      <c r="C85" t="s">
        <v>208</v>
      </c>
      <c r="D85" s="20" t="s">
        <v>1026</v>
      </c>
      <c r="E85" s="26">
        <v>41030</v>
      </c>
      <c r="R85" t="e">
        <v>#DIV/0!</v>
      </c>
    </row>
    <row r="86" spans="1:19" x14ac:dyDescent="0.25">
      <c r="A86" s="177" t="s">
        <v>8427</v>
      </c>
      <c r="B86" t="s">
        <v>8428</v>
      </c>
      <c r="C86" t="s">
        <v>213</v>
      </c>
      <c r="D86" s="20" t="s">
        <v>1026</v>
      </c>
      <c r="E86" s="26">
        <v>41030</v>
      </c>
    </row>
    <row r="87" spans="1:19" x14ac:dyDescent="0.25">
      <c r="A87" s="177" t="s">
        <v>8252</v>
      </c>
      <c r="B87" t="s">
        <v>8253</v>
      </c>
      <c r="C87" t="s">
        <v>212</v>
      </c>
      <c r="D87" s="20" t="s">
        <v>1028</v>
      </c>
      <c r="E87" s="26">
        <v>41030</v>
      </c>
      <c r="F87">
        <v>0</v>
      </c>
      <c r="G87">
        <v>0</v>
      </c>
      <c r="H87" t="e">
        <v>#DIV/0!</v>
      </c>
      <c r="I87">
        <v>0</v>
      </c>
      <c r="J87">
        <v>0</v>
      </c>
      <c r="K87" t="e">
        <v>#DIV/0!</v>
      </c>
      <c r="L87">
        <v>0</v>
      </c>
      <c r="M87" t="e">
        <v>#DIV/0!</v>
      </c>
      <c r="N87">
        <v>0</v>
      </c>
      <c r="P87">
        <v>0</v>
      </c>
      <c r="Q87">
        <v>0</v>
      </c>
      <c r="R87" t="e">
        <v>#DIV/0!</v>
      </c>
      <c r="S87">
        <v>0</v>
      </c>
    </row>
    <row r="88" spans="1:19" x14ac:dyDescent="0.25">
      <c r="A88" s="177" t="s">
        <v>8187</v>
      </c>
      <c r="B88" t="s">
        <v>8188</v>
      </c>
      <c r="C88" s="20" t="s">
        <v>8184</v>
      </c>
      <c r="D88" s="20" t="s">
        <v>1026</v>
      </c>
      <c r="E88" s="26">
        <v>41030</v>
      </c>
    </row>
    <row r="89" spans="1:19" x14ac:dyDescent="0.25">
      <c r="A89" s="177" t="s">
        <v>7951</v>
      </c>
      <c r="B89" t="s">
        <v>7952</v>
      </c>
      <c r="C89" t="s">
        <v>225</v>
      </c>
      <c r="D89" s="20" t="s">
        <v>1028</v>
      </c>
      <c r="E89" s="26">
        <v>41030</v>
      </c>
      <c r="R89" t="e">
        <v>#DIV/0!</v>
      </c>
    </row>
    <row r="90" spans="1:19" x14ac:dyDescent="0.25">
      <c r="A90" s="177" t="s">
        <v>7750</v>
      </c>
      <c r="B90" t="s">
        <v>7751</v>
      </c>
      <c r="C90" t="s">
        <v>226</v>
      </c>
      <c r="D90" s="20" t="s">
        <v>1026</v>
      </c>
      <c r="E90" s="26">
        <v>41030</v>
      </c>
      <c r="R90" t="e">
        <v>#DIV/0!</v>
      </c>
    </row>
    <row r="91" spans="1:19" x14ac:dyDescent="0.25">
      <c r="A91" s="177" t="s">
        <v>7563</v>
      </c>
      <c r="B91" t="s">
        <v>7564</v>
      </c>
      <c r="C91" s="20" t="s">
        <v>901</v>
      </c>
      <c r="D91" s="20" t="s">
        <v>1026</v>
      </c>
      <c r="E91" s="26">
        <v>41030</v>
      </c>
      <c r="P91">
        <v>0</v>
      </c>
      <c r="Q91">
        <v>0</v>
      </c>
      <c r="R91" t="e">
        <v>#DIV/0!</v>
      </c>
    </row>
    <row r="92" spans="1:19" x14ac:dyDescent="0.25">
      <c r="A92" s="177" t="s">
        <v>7216</v>
      </c>
      <c r="B92" t="s">
        <v>7217</v>
      </c>
      <c r="C92" s="20" t="s">
        <v>1078</v>
      </c>
      <c r="D92" s="20" t="s">
        <v>1026</v>
      </c>
      <c r="E92" s="26">
        <v>41030</v>
      </c>
      <c r="P92">
        <v>0</v>
      </c>
      <c r="Q92">
        <v>0</v>
      </c>
      <c r="R92" t="e">
        <v>#DIV/0!</v>
      </c>
    </row>
    <row r="93" spans="1:19" x14ac:dyDescent="0.25">
      <c r="A93" s="177" t="s">
        <v>7011</v>
      </c>
      <c r="B93" t="s">
        <v>7012</v>
      </c>
      <c r="C93" t="s">
        <v>232</v>
      </c>
      <c r="D93" s="20" t="s">
        <v>1028</v>
      </c>
      <c r="E93" s="26">
        <v>41030</v>
      </c>
      <c r="R93" t="e">
        <v>#DIV/0!</v>
      </c>
    </row>
    <row r="94" spans="1:19" x14ac:dyDescent="0.25">
      <c r="A94" s="177" t="s">
        <v>6820</v>
      </c>
      <c r="B94" t="s">
        <v>6821</v>
      </c>
      <c r="C94" t="s">
        <v>231</v>
      </c>
      <c r="D94" s="20" t="s">
        <v>1026</v>
      </c>
      <c r="E94" s="26">
        <v>41030</v>
      </c>
      <c r="R94" t="e">
        <v>#DIV/0!</v>
      </c>
    </row>
    <row r="95" spans="1:19" x14ac:dyDescent="0.25">
      <c r="A95" s="177" t="s">
        <v>6645</v>
      </c>
      <c r="B95" t="s">
        <v>6646</v>
      </c>
      <c r="C95" t="s">
        <v>317</v>
      </c>
      <c r="D95" s="20" t="s">
        <v>1028</v>
      </c>
      <c r="E95" s="26">
        <v>41030</v>
      </c>
      <c r="R95" t="e">
        <v>#DIV/0!</v>
      </c>
    </row>
    <row r="96" spans="1:19" x14ac:dyDescent="0.25">
      <c r="A96" s="177" t="s">
        <v>6470</v>
      </c>
      <c r="B96" t="s">
        <v>6471</v>
      </c>
      <c r="C96" t="s">
        <v>316</v>
      </c>
      <c r="D96" s="20" t="s">
        <v>1026</v>
      </c>
      <c r="E96" s="26">
        <v>41030</v>
      </c>
      <c r="R96" t="e">
        <v>#DIV/0!</v>
      </c>
    </row>
    <row r="97" spans="1:20" x14ac:dyDescent="0.25">
      <c r="A97" s="177" t="s">
        <v>6221</v>
      </c>
      <c r="B97" t="s">
        <v>6222</v>
      </c>
      <c r="C97" t="s">
        <v>214</v>
      </c>
      <c r="D97" s="20" t="s">
        <v>1028</v>
      </c>
      <c r="E97" s="26">
        <v>41030</v>
      </c>
    </row>
    <row r="98" spans="1:20" x14ac:dyDescent="0.25">
      <c r="A98" s="177" t="s">
        <v>6046</v>
      </c>
      <c r="B98" t="s">
        <v>6047</v>
      </c>
      <c r="C98" t="s">
        <v>215</v>
      </c>
      <c r="D98" s="20" t="s">
        <v>1026</v>
      </c>
      <c r="E98" s="26">
        <v>41030</v>
      </c>
    </row>
    <row r="99" spans="1:20" x14ac:dyDescent="0.25">
      <c r="A99" s="177" t="s">
        <v>5871</v>
      </c>
      <c r="B99" t="s">
        <v>5872</v>
      </c>
      <c r="C99" t="s">
        <v>216</v>
      </c>
      <c r="D99" s="20" t="s">
        <v>1026</v>
      </c>
      <c r="E99" s="26">
        <v>41030</v>
      </c>
    </row>
    <row r="100" spans="1:20" x14ac:dyDescent="0.25">
      <c r="A100" s="177" t="s">
        <v>5443</v>
      </c>
      <c r="B100" t="s">
        <v>5444</v>
      </c>
      <c r="C100" s="20" t="s">
        <v>903</v>
      </c>
      <c r="D100" s="20" t="s">
        <v>1026</v>
      </c>
      <c r="E100" s="26">
        <v>41030</v>
      </c>
    </row>
    <row r="101" spans="1:20" x14ac:dyDescent="0.25">
      <c r="A101" s="177" t="s">
        <v>5627</v>
      </c>
      <c r="B101" t="s">
        <v>5628</v>
      </c>
      <c r="C101" s="20" t="s">
        <v>1073</v>
      </c>
      <c r="D101" s="20" t="s">
        <v>1026</v>
      </c>
      <c r="E101" s="26">
        <v>41030</v>
      </c>
      <c r="R101" t="e">
        <v>#DIV/0!</v>
      </c>
    </row>
    <row r="102" spans="1:20" x14ac:dyDescent="0.25">
      <c r="A102" s="177" t="s">
        <v>5208</v>
      </c>
      <c r="B102" t="s">
        <v>5209</v>
      </c>
      <c r="C102" s="20" t="s">
        <v>1079</v>
      </c>
      <c r="D102" s="20" t="s">
        <v>1026</v>
      </c>
      <c r="E102" s="26">
        <v>41030</v>
      </c>
    </row>
    <row r="103" spans="1:20" x14ac:dyDescent="0.25">
      <c r="A103" s="177" t="s">
        <v>5003</v>
      </c>
      <c r="B103" t="s">
        <v>5004</v>
      </c>
      <c r="C103" t="s">
        <v>229</v>
      </c>
      <c r="D103" s="20" t="s">
        <v>1026</v>
      </c>
      <c r="E103" s="26">
        <v>41030</v>
      </c>
    </row>
    <row r="104" spans="1:20" x14ac:dyDescent="0.25">
      <c r="A104" s="177" t="s">
        <v>4828</v>
      </c>
      <c r="B104" t="s">
        <v>4829</v>
      </c>
      <c r="C104" t="s">
        <v>230</v>
      </c>
      <c r="D104" s="20" t="s">
        <v>1028</v>
      </c>
      <c r="E104" s="26">
        <v>41030</v>
      </c>
      <c r="T104">
        <v>0</v>
      </c>
    </row>
    <row r="105" spans="1:20" x14ac:dyDescent="0.25">
      <c r="A105" s="177" t="s">
        <v>4653</v>
      </c>
      <c r="B105" t="s">
        <v>4654</v>
      </c>
      <c r="C105" t="s">
        <v>234</v>
      </c>
      <c r="D105" s="20" t="s">
        <v>1028</v>
      </c>
      <c r="E105" s="26">
        <v>41030</v>
      </c>
      <c r="R105" t="e">
        <v>#DIV/0!</v>
      </c>
      <c r="T105" t="e">
        <v>#DIV/0!</v>
      </c>
    </row>
    <row r="106" spans="1:20" x14ac:dyDescent="0.25">
      <c r="A106" s="177" t="s">
        <v>4478</v>
      </c>
      <c r="B106" t="s">
        <v>4479</v>
      </c>
      <c r="C106" t="s">
        <v>233</v>
      </c>
      <c r="D106" s="20" t="s">
        <v>1026</v>
      </c>
      <c r="E106" s="26">
        <v>41030</v>
      </c>
      <c r="R106" t="e">
        <v>#DIV/0!</v>
      </c>
      <c r="T106">
        <v>0</v>
      </c>
    </row>
    <row r="107" spans="1:20" x14ac:dyDescent="0.25">
      <c r="A107" s="177" t="s">
        <v>4303</v>
      </c>
      <c r="B107" t="s">
        <v>4304</v>
      </c>
      <c r="C107" t="s">
        <v>217</v>
      </c>
      <c r="D107" s="20" t="s">
        <v>1028</v>
      </c>
      <c r="E107" s="26">
        <v>41030</v>
      </c>
      <c r="R107" t="e">
        <v>#DIV/0!</v>
      </c>
      <c r="T107">
        <v>0</v>
      </c>
    </row>
    <row r="108" spans="1:20" x14ac:dyDescent="0.25">
      <c r="A108" s="177" t="s">
        <v>4238</v>
      </c>
      <c r="B108" t="s">
        <v>4239</v>
      </c>
      <c r="C108" t="s">
        <v>895</v>
      </c>
      <c r="D108" s="20" t="s">
        <v>1026</v>
      </c>
      <c r="E108" s="26">
        <v>41030</v>
      </c>
      <c r="T108">
        <v>0</v>
      </c>
    </row>
    <row r="109" spans="1:20" x14ac:dyDescent="0.25">
      <c r="A109" s="177" t="s">
        <v>4063</v>
      </c>
      <c r="B109" t="s">
        <v>4064</v>
      </c>
      <c r="C109" t="s">
        <v>218</v>
      </c>
      <c r="D109" s="20" t="s">
        <v>1026</v>
      </c>
      <c r="E109" s="26">
        <v>41030</v>
      </c>
      <c r="R109" t="e">
        <v>#DIV/0!</v>
      </c>
      <c r="T109">
        <v>0</v>
      </c>
    </row>
    <row r="110" spans="1:20" x14ac:dyDescent="0.25">
      <c r="A110" s="177" t="s">
        <v>3888</v>
      </c>
      <c r="B110" t="s">
        <v>3889</v>
      </c>
      <c r="C110" t="s">
        <v>219</v>
      </c>
      <c r="D110" s="20" t="s">
        <v>1026</v>
      </c>
      <c r="E110" s="26">
        <v>41030</v>
      </c>
      <c r="T110">
        <v>0</v>
      </c>
    </row>
    <row r="111" spans="1:20" x14ac:dyDescent="0.25">
      <c r="A111" s="177" t="s">
        <v>3521</v>
      </c>
      <c r="B111" t="s">
        <v>3522</v>
      </c>
      <c r="C111" t="s">
        <v>220</v>
      </c>
      <c r="D111" s="20" t="s">
        <v>1028</v>
      </c>
      <c r="E111" s="26">
        <v>41030</v>
      </c>
      <c r="P111">
        <v>6</v>
      </c>
      <c r="Q111">
        <v>6</v>
      </c>
      <c r="R111">
        <v>1</v>
      </c>
      <c r="T111">
        <v>0</v>
      </c>
    </row>
    <row r="112" spans="1:20" x14ac:dyDescent="0.25">
      <c r="A112" s="177" t="s">
        <v>3346</v>
      </c>
      <c r="B112" t="s">
        <v>3347</v>
      </c>
      <c r="C112" t="s">
        <v>221</v>
      </c>
      <c r="D112" s="20" t="s">
        <v>1026</v>
      </c>
      <c r="E112" s="26">
        <v>41030</v>
      </c>
      <c r="P112">
        <v>5</v>
      </c>
      <c r="Q112">
        <v>5</v>
      </c>
      <c r="R112">
        <v>1</v>
      </c>
      <c r="T112" t="e">
        <v>#DIV/0!</v>
      </c>
    </row>
    <row r="113" spans="1:19" x14ac:dyDescent="0.25">
      <c r="A113" s="177" t="s">
        <v>3171</v>
      </c>
      <c r="B113" t="s">
        <v>3172</v>
      </c>
      <c r="C113" t="s">
        <v>222</v>
      </c>
      <c r="D113" s="20" t="s">
        <v>1026</v>
      </c>
      <c r="E113" s="26">
        <v>41030</v>
      </c>
      <c r="P113">
        <v>1</v>
      </c>
      <c r="Q113">
        <v>1</v>
      </c>
      <c r="R113">
        <v>1</v>
      </c>
    </row>
    <row r="114" spans="1:19" x14ac:dyDescent="0.25">
      <c r="A114" s="177" t="s">
        <v>11493</v>
      </c>
      <c r="B114" t="s">
        <v>11497</v>
      </c>
      <c r="C114" t="s">
        <v>198</v>
      </c>
      <c r="D114" s="20" t="s">
        <v>1028</v>
      </c>
      <c r="E114" s="26">
        <v>41061</v>
      </c>
    </row>
    <row r="115" spans="1:19" x14ac:dyDescent="0.25">
      <c r="A115" s="177" t="s">
        <v>12005</v>
      </c>
      <c r="B115" t="s">
        <v>12007</v>
      </c>
      <c r="C115" s="20" t="s">
        <v>1077</v>
      </c>
      <c r="D115" s="20" t="s">
        <v>1028</v>
      </c>
      <c r="E115" s="26">
        <v>41061</v>
      </c>
    </row>
    <row r="116" spans="1:19" x14ac:dyDescent="0.25">
      <c r="A116" s="177" t="s">
        <v>2996</v>
      </c>
      <c r="B116" t="s">
        <v>2998</v>
      </c>
      <c r="C116" t="s">
        <v>242</v>
      </c>
      <c r="D116" s="20" t="s">
        <v>1026</v>
      </c>
      <c r="E116" s="26">
        <v>41061</v>
      </c>
      <c r="F116">
        <v>0</v>
      </c>
      <c r="G116">
        <v>0</v>
      </c>
      <c r="H116" t="e">
        <v>#DIV/0!</v>
      </c>
      <c r="I116">
        <v>0</v>
      </c>
      <c r="J116">
        <v>0</v>
      </c>
      <c r="L116">
        <v>0</v>
      </c>
      <c r="M116" t="e">
        <v>#DIV/0!</v>
      </c>
      <c r="N116">
        <v>0</v>
      </c>
      <c r="P116">
        <v>0</v>
      </c>
      <c r="Q116">
        <v>0</v>
      </c>
      <c r="R116" t="e">
        <v>#DIV/0!</v>
      </c>
      <c r="S116">
        <v>0</v>
      </c>
    </row>
    <row r="117" spans="1:19" x14ac:dyDescent="0.25">
      <c r="A117" s="177" t="s">
        <v>2821</v>
      </c>
      <c r="B117" t="s">
        <v>2823</v>
      </c>
      <c r="C117" s="20" t="s">
        <v>2754</v>
      </c>
      <c r="D117" s="20" t="s">
        <v>1026</v>
      </c>
      <c r="E117" s="26">
        <v>41061</v>
      </c>
      <c r="F117">
        <v>0</v>
      </c>
      <c r="G117">
        <v>0</v>
      </c>
      <c r="H117" t="e">
        <v>#DIV/0!</v>
      </c>
      <c r="I117">
        <v>0</v>
      </c>
      <c r="J117">
        <v>0</v>
      </c>
      <c r="L117">
        <v>0</v>
      </c>
      <c r="M117" t="e">
        <v>#DIV/0!</v>
      </c>
      <c r="N117">
        <v>0</v>
      </c>
      <c r="P117">
        <v>0</v>
      </c>
      <c r="Q117">
        <v>0</v>
      </c>
      <c r="R117" t="e">
        <v>#DIV/0!</v>
      </c>
      <c r="S117">
        <v>0</v>
      </c>
    </row>
    <row r="118" spans="1:19" x14ac:dyDescent="0.25">
      <c r="A118" s="177" t="s">
        <v>2576</v>
      </c>
      <c r="B118" t="s">
        <v>2578</v>
      </c>
      <c r="C118" t="s">
        <v>237</v>
      </c>
      <c r="D118" s="20" t="s">
        <v>1026</v>
      </c>
      <c r="E118" s="26">
        <v>41061</v>
      </c>
      <c r="F118">
        <v>0</v>
      </c>
      <c r="G118">
        <v>0</v>
      </c>
      <c r="H118" t="e">
        <v>#DIV/0!</v>
      </c>
      <c r="I118">
        <v>0</v>
      </c>
      <c r="J118">
        <v>0</v>
      </c>
      <c r="K118" t="e">
        <v>#DIV/0!</v>
      </c>
      <c r="L118">
        <v>0</v>
      </c>
      <c r="M118" t="e">
        <v>#DIV/0!</v>
      </c>
      <c r="N118">
        <v>0</v>
      </c>
      <c r="O118">
        <v>0</v>
      </c>
      <c r="P118">
        <v>0</v>
      </c>
      <c r="Q118">
        <v>0</v>
      </c>
      <c r="R118" t="e">
        <v>#DIV/0!</v>
      </c>
      <c r="S118">
        <v>0</v>
      </c>
    </row>
    <row r="119" spans="1:19" x14ac:dyDescent="0.25">
      <c r="A119" s="177" t="s">
        <v>2401</v>
      </c>
      <c r="B119" t="s">
        <v>2403</v>
      </c>
      <c r="C119" t="s">
        <v>238</v>
      </c>
      <c r="D119" s="20" t="s">
        <v>1026</v>
      </c>
      <c r="E119" s="26">
        <v>41061</v>
      </c>
      <c r="F119">
        <v>0</v>
      </c>
      <c r="G119">
        <v>0</v>
      </c>
      <c r="I119">
        <v>0</v>
      </c>
      <c r="J119">
        <v>0</v>
      </c>
      <c r="L119">
        <v>0</v>
      </c>
      <c r="M119" t="e">
        <v>#DIV/0!</v>
      </c>
      <c r="N119">
        <v>0</v>
      </c>
      <c r="O119">
        <v>0</v>
      </c>
      <c r="P119">
        <v>7</v>
      </c>
      <c r="Q119">
        <v>11</v>
      </c>
      <c r="R119">
        <v>0.63636363636363635</v>
      </c>
      <c r="S119">
        <v>0</v>
      </c>
    </row>
    <row r="120" spans="1:19" x14ac:dyDescent="0.25">
      <c r="A120" s="177" t="s">
        <v>2228</v>
      </c>
      <c r="B120" t="s">
        <v>2230</v>
      </c>
      <c r="C120" t="s">
        <v>239</v>
      </c>
      <c r="D120" s="20" t="s">
        <v>1026</v>
      </c>
      <c r="E120" s="26">
        <v>41061</v>
      </c>
      <c r="F120">
        <v>0</v>
      </c>
      <c r="G120">
        <v>0</v>
      </c>
      <c r="H120" t="e">
        <v>#DIV/0!</v>
      </c>
      <c r="I120">
        <v>0</v>
      </c>
      <c r="J120">
        <v>0</v>
      </c>
      <c r="L120">
        <v>0</v>
      </c>
      <c r="M120" t="e">
        <v>#DIV/0!</v>
      </c>
      <c r="N120">
        <v>0</v>
      </c>
      <c r="O120">
        <v>0</v>
      </c>
      <c r="P120">
        <v>0</v>
      </c>
      <c r="Q120">
        <v>0</v>
      </c>
      <c r="R120" t="e">
        <v>#DIV/0!</v>
      </c>
      <c r="S120">
        <v>0</v>
      </c>
    </row>
    <row r="121" spans="1:19" x14ac:dyDescent="0.25">
      <c r="A121" s="177" t="s">
        <v>2053</v>
      </c>
      <c r="B121" t="s">
        <v>2055</v>
      </c>
      <c r="C121" s="20" t="s">
        <v>2018</v>
      </c>
      <c r="D121" s="20" t="s">
        <v>1026</v>
      </c>
      <c r="E121" s="26">
        <v>41061</v>
      </c>
      <c r="F121">
        <v>0</v>
      </c>
      <c r="G121">
        <v>0</v>
      </c>
      <c r="H121" t="e">
        <v>#DIV/0!</v>
      </c>
      <c r="I121">
        <v>0</v>
      </c>
      <c r="L121">
        <v>0</v>
      </c>
      <c r="M121" t="e">
        <v>#DIV/0!</v>
      </c>
      <c r="N121">
        <v>0</v>
      </c>
      <c r="P121">
        <v>0</v>
      </c>
      <c r="Q121">
        <v>0</v>
      </c>
      <c r="R121" t="e">
        <v>#DIV/0!</v>
      </c>
      <c r="S121">
        <v>0</v>
      </c>
    </row>
    <row r="122" spans="1:19" x14ac:dyDescent="0.25">
      <c r="A122" s="177" t="s">
        <v>1805</v>
      </c>
      <c r="B122" t="s">
        <v>1807</v>
      </c>
      <c r="C122" t="s">
        <v>240</v>
      </c>
      <c r="D122" s="20" t="s">
        <v>1026</v>
      </c>
      <c r="E122" s="26">
        <v>41061</v>
      </c>
      <c r="F122">
        <v>0</v>
      </c>
      <c r="G122">
        <v>0</v>
      </c>
      <c r="H122" t="e">
        <v>#DIV/0!</v>
      </c>
      <c r="I122">
        <v>0</v>
      </c>
      <c r="J122">
        <v>0</v>
      </c>
      <c r="L122">
        <v>0</v>
      </c>
      <c r="M122" t="e">
        <v>#DIV/0!</v>
      </c>
      <c r="N122">
        <v>0</v>
      </c>
      <c r="P122">
        <v>0</v>
      </c>
      <c r="Q122">
        <v>0</v>
      </c>
      <c r="R122" t="e">
        <v>#DIV/0!</v>
      </c>
      <c r="S122">
        <v>0</v>
      </c>
    </row>
    <row r="123" spans="1:19" x14ac:dyDescent="0.25">
      <c r="A123" s="177" t="s">
        <v>1630</v>
      </c>
      <c r="B123" t="s">
        <v>1632</v>
      </c>
      <c r="C123" t="s">
        <v>241</v>
      </c>
      <c r="D123" s="20" t="s">
        <v>1026</v>
      </c>
      <c r="E123" s="26">
        <v>41061</v>
      </c>
      <c r="F123">
        <v>0</v>
      </c>
      <c r="G123">
        <v>0</v>
      </c>
      <c r="H123" t="e">
        <v>#DIV/0!</v>
      </c>
      <c r="I123">
        <v>0</v>
      </c>
      <c r="L123">
        <v>0</v>
      </c>
      <c r="M123" t="e">
        <v>#DIV/0!</v>
      </c>
      <c r="N123">
        <v>0</v>
      </c>
      <c r="P123">
        <v>0</v>
      </c>
      <c r="Q123">
        <v>0</v>
      </c>
      <c r="R123" t="e">
        <v>#DIV/0!</v>
      </c>
    </row>
    <row r="124" spans="1:19" x14ac:dyDescent="0.25">
      <c r="A124" s="177" t="s">
        <v>1091</v>
      </c>
      <c r="B124" t="s">
        <v>1177</v>
      </c>
      <c r="C124" t="s">
        <v>235</v>
      </c>
      <c r="D124" s="20" t="s">
        <v>1028</v>
      </c>
      <c r="E124" s="26">
        <v>41061</v>
      </c>
      <c r="F124">
        <v>0</v>
      </c>
      <c r="G124">
        <v>0</v>
      </c>
      <c r="H124" t="e">
        <v>#DIV/0!</v>
      </c>
      <c r="I124">
        <v>0</v>
      </c>
      <c r="J124">
        <v>0</v>
      </c>
      <c r="K124" t="e">
        <v>#DIV/0!</v>
      </c>
      <c r="L124">
        <v>0</v>
      </c>
      <c r="M124" t="e">
        <v>#DIV/0!</v>
      </c>
      <c r="N124">
        <v>0</v>
      </c>
      <c r="P124">
        <v>7</v>
      </c>
      <c r="Q124">
        <v>11</v>
      </c>
      <c r="R124">
        <v>0.63636363636363635</v>
      </c>
      <c r="S124">
        <v>0</v>
      </c>
    </row>
    <row r="125" spans="1:19" x14ac:dyDescent="0.25">
      <c r="A125" s="177" t="s">
        <v>11495</v>
      </c>
      <c r="B125" t="s">
        <v>11498</v>
      </c>
      <c r="C125" t="s">
        <v>199</v>
      </c>
      <c r="D125" s="20" t="s">
        <v>1028</v>
      </c>
      <c r="E125" s="26">
        <v>41061</v>
      </c>
      <c r="N125">
        <v>0</v>
      </c>
      <c r="S125">
        <v>0</v>
      </c>
    </row>
    <row r="126" spans="1:19" x14ac:dyDescent="0.25">
      <c r="A126" s="177" t="s">
        <v>11410</v>
      </c>
      <c r="B126" t="s">
        <v>11412</v>
      </c>
      <c r="C126" t="s">
        <v>201</v>
      </c>
      <c r="D126" s="20" t="s">
        <v>1026</v>
      </c>
      <c r="E126" s="26">
        <v>41061</v>
      </c>
      <c r="R126" t="e">
        <v>#DIV/0!</v>
      </c>
    </row>
    <row r="127" spans="1:19" x14ac:dyDescent="0.25">
      <c r="A127" s="177" t="s">
        <v>12208</v>
      </c>
      <c r="B127" t="s">
        <v>10330</v>
      </c>
      <c r="C127" t="s">
        <v>200</v>
      </c>
      <c r="D127" s="20" t="s">
        <v>1026</v>
      </c>
      <c r="E127" s="26">
        <v>41061</v>
      </c>
      <c r="R127" t="e">
        <v>#DIV/0!</v>
      </c>
    </row>
    <row r="128" spans="1:19" x14ac:dyDescent="0.25">
      <c r="A128" s="177" t="s">
        <v>12492</v>
      </c>
      <c r="B128" t="s">
        <v>12494</v>
      </c>
      <c r="C128" t="s">
        <v>202</v>
      </c>
      <c r="D128" s="20" t="s">
        <v>1026</v>
      </c>
      <c r="E128" s="26">
        <v>41061</v>
      </c>
      <c r="R128" t="e">
        <v>#DIV/0!</v>
      </c>
    </row>
    <row r="129" spans="1:19" x14ac:dyDescent="0.25">
      <c r="A129" s="177" t="s">
        <v>10328</v>
      </c>
      <c r="B129" t="s">
        <v>10501</v>
      </c>
      <c r="C129" t="s">
        <v>204</v>
      </c>
      <c r="D129" s="20" t="s">
        <v>1026</v>
      </c>
      <c r="E129" s="26">
        <v>41061</v>
      </c>
    </row>
    <row r="130" spans="1:19" x14ac:dyDescent="0.25">
      <c r="A130" s="177" t="s">
        <v>11029</v>
      </c>
      <c r="B130" t="s">
        <v>11031</v>
      </c>
      <c r="C130" t="s">
        <v>228</v>
      </c>
      <c r="D130" s="20" t="s">
        <v>1026</v>
      </c>
      <c r="E130" s="26">
        <v>41061</v>
      </c>
    </row>
    <row r="131" spans="1:19" x14ac:dyDescent="0.25">
      <c r="A131" s="177" t="s">
        <v>10854</v>
      </c>
      <c r="B131" t="s">
        <v>10856</v>
      </c>
      <c r="C131" t="s">
        <v>227</v>
      </c>
      <c r="D131" s="20" t="s">
        <v>1028</v>
      </c>
      <c r="E131" s="26">
        <v>41061</v>
      </c>
    </row>
    <row r="132" spans="1:19" x14ac:dyDescent="0.25">
      <c r="A132" s="177" t="s">
        <v>10679</v>
      </c>
      <c r="B132" t="s">
        <v>10681</v>
      </c>
      <c r="C132" t="s">
        <v>203</v>
      </c>
      <c r="D132" s="20" t="s">
        <v>1028</v>
      </c>
      <c r="E132" s="26">
        <v>41061</v>
      </c>
    </row>
    <row r="133" spans="1:19" x14ac:dyDescent="0.25">
      <c r="A133" s="177" t="s">
        <v>10504</v>
      </c>
      <c r="B133" t="s">
        <v>10506</v>
      </c>
      <c r="C133" t="s">
        <v>205</v>
      </c>
      <c r="D133" s="20" t="s">
        <v>1026</v>
      </c>
      <c r="E133" s="26">
        <v>41061</v>
      </c>
    </row>
    <row r="134" spans="1:19" x14ac:dyDescent="0.25">
      <c r="A134" s="177" t="s">
        <v>10263</v>
      </c>
      <c r="B134" t="s">
        <v>10265</v>
      </c>
      <c r="C134" t="s">
        <v>206</v>
      </c>
      <c r="D134" s="20" t="s">
        <v>1026</v>
      </c>
      <c r="E134" s="26">
        <v>41061</v>
      </c>
    </row>
    <row r="135" spans="1:19" x14ac:dyDescent="0.25">
      <c r="A135" s="177" t="s">
        <v>9832</v>
      </c>
      <c r="B135" t="s">
        <v>9834</v>
      </c>
      <c r="C135" t="s">
        <v>223</v>
      </c>
      <c r="D135" s="20" t="s">
        <v>1028</v>
      </c>
      <c r="E135" s="26">
        <v>41061</v>
      </c>
      <c r="R135" t="e">
        <v>#DIV/0!</v>
      </c>
    </row>
    <row r="136" spans="1:19" x14ac:dyDescent="0.25">
      <c r="A136" s="177" t="s">
        <v>9657</v>
      </c>
      <c r="B136" t="s">
        <v>9659</v>
      </c>
      <c r="C136" t="s">
        <v>224</v>
      </c>
      <c r="D136" s="20" t="s">
        <v>1026</v>
      </c>
      <c r="E136" s="26">
        <v>41061</v>
      </c>
      <c r="R136" t="e">
        <v>#DIV/0!</v>
      </c>
    </row>
    <row r="137" spans="1:19" x14ac:dyDescent="0.25">
      <c r="A137" s="177" t="s">
        <v>9266</v>
      </c>
      <c r="B137" t="s">
        <v>9268</v>
      </c>
      <c r="C137" t="s">
        <v>211</v>
      </c>
      <c r="D137" s="20" t="s">
        <v>1026</v>
      </c>
      <c r="E137" s="26">
        <v>41061</v>
      </c>
    </row>
    <row r="138" spans="1:19" x14ac:dyDescent="0.25">
      <c r="A138" s="177" t="s">
        <v>9091</v>
      </c>
      <c r="B138" t="s">
        <v>9093</v>
      </c>
      <c r="C138" t="s">
        <v>207</v>
      </c>
      <c r="D138" s="20" t="s">
        <v>1028</v>
      </c>
      <c r="E138" s="26">
        <v>41061</v>
      </c>
      <c r="N138">
        <v>0</v>
      </c>
      <c r="P138">
        <v>0</v>
      </c>
      <c r="Q138">
        <v>0</v>
      </c>
      <c r="R138" t="e">
        <v>#DIV/0!</v>
      </c>
      <c r="S138">
        <v>0</v>
      </c>
    </row>
    <row r="139" spans="1:19" x14ac:dyDescent="0.25">
      <c r="A139" s="177" t="s">
        <v>9026</v>
      </c>
      <c r="B139" t="s">
        <v>9028</v>
      </c>
      <c r="C139" t="s">
        <v>894</v>
      </c>
      <c r="D139" s="20" t="s">
        <v>1026</v>
      </c>
      <c r="E139" s="26">
        <v>41061</v>
      </c>
      <c r="R139" t="e">
        <v>#DIV/0!</v>
      </c>
    </row>
    <row r="140" spans="1:19" x14ac:dyDescent="0.25">
      <c r="A140" s="177" t="s">
        <v>8851</v>
      </c>
      <c r="B140" t="s">
        <v>8853</v>
      </c>
      <c r="C140" t="s">
        <v>210</v>
      </c>
      <c r="D140" s="20" t="s">
        <v>1026</v>
      </c>
      <c r="E140" s="26">
        <v>41061</v>
      </c>
    </row>
    <row r="141" spans="1:19" x14ac:dyDescent="0.25">
      <c r="A141" s="177" t="s">
        <v>8676</v>
      </c>
      <c r="B141" t="s">
        <v>8678</v>
      </c>
      <c r="C141" t="s">
        <v>208</v>
      </c>
      <c r="D141" s="20" t="s">
        <v>1026</v>
      </c>
      <c r="E141" s="26">
        <v>41061</v>
      </c>
      <c r="R141" t="e">
        <v>#DIV/0!</v>
      </c>
    </row>
    <row r="142" spans="1:19" x14ac:dyDescent="0.25">
      <c r="A142" s="177" t="s">
        <v>8427</v>
      </c>
      <c r="B142" t="s">
        <v>8429</v>
      </c>
      <c r="C142" t="s">
        <v>213</v>
      </c>
      <c r="D142" s="20" t="s">
        <v>1026</v>
      </c>
      <c r="E142" s="26">
        <v>41061</v>
      </c>
    </row>
    <row r="143" spans="1:19" x14ac:dyDescent="0.25">
      <c r="A143" s="177" t="s">
        <v>8252</v>
      </c>
      <c r="B143" t="s">
        <v>8254</v>
      </c>
      <c r="C143" t="s">
        <v>212</v>
      </c>
      <c r="D143" s="20" t="s">
        <v>1028</v>
      </c>
      <c r="E143" s="26">
        <v>41061</v>
      </c>
      <c r="F143">
        <v>0</v>
      </c>
      <c r="G143">
        <v>0</v>
      </c>
      <c r="H143" t="e">
        <v>#DIV/0!</v>
      </c>
      <c r="I143">
        <v>0</v>
      </c>
      <c r="J143">
        <v>0</v>
      </c>
      <c r="K143" t="e">
        <v>#DIV/0!</v>
      </c>
      <c r="L143">
        <v>0</v>
      </c>
      <c r="M143" t="e">
        <v>#DIV/0!</v>
      </c>
      <c r="N143">
        <v>0</v>
      </c>
      <c r="P143">
        <v>0</v>
      </c>
      <c r="Q143">
        <v>0</v>
      </c>
      <c r="R143" t="e">
        <v>#DIV/0!</v>
      </c>
      <c r="S143">
        <v>0</v>
      </c>
    </row>
    <row r="144" spans="1:19" x14ac:dyDescent="0.25">
      <c r="A144" s="177" t="s">
        <v>8187</v>
      </c>
      <c r="B144" t="s">
        <v>8189</v>
      </c>
      <c r="C144" s="20" t="s">
        <v>8184</v>
      </c>
      <c r="D144" s="20" t="s">
        <v>1026</v>
      </c>
      <c r="E144" s="26">
        <v>41061</v>
      </c>
    </row>
    <row r="145" spans="1:20" x14ac:dyDescent="0.25">
      <c r="A145" s="177" t="s">
        <v>7951</v>
      </c>
      <c r="B145" t="s">
        <v>7953</v>
      </c>
      <c r="C145" t="s">
        <v>225</v>
      </c>
      <c r="D145" s="20" t="s">
        <v>1028</v>
      </c>
      <c r="E145" s="26">
        <v>41061</v>
      </c>
      <c r="R145" t="e">
        <v>#DIV/0!</v>
      </c>
    </row>
    <row r="146" spans="1:20" x14ac:dyDescent="0.25">
      <c r="A146" s="177" t="s">
        <v>7750</v>
      </c>
      <c r="B146" t="s">
        <v>7752</v>
      </c>
      <c r="C146" t="s">
        <v>226</v>
      </c>
      <c r="D146" s="20" t="s">
        <v>1026</v>
      </c>
      <c r="E146" s="26">
        <v>41061</v>
      </c>
      <c r="R146" t="e">
        <v>#DIV/0!</v>
      </c>
    </row>
    <row r="147" spans="1:20" x14ac:dyDescent="0.25">
      <c r="A147" s="177" t="s">
        <v>7563</v>
      </c>
      <c r="B147" t="s">
        <v>7565</v>
      </c>
      <c r="C147" s="20" t="s">
        <v>901</v>
      </c>
      <c r="D147" s="20" t="s">
        <v>1026</v>
      </c>
      <c r="E147" s="26">
        <v>41061</v>
      </c>
      <c r="P147">
        <v>0</v>
      </c>
      <c r="Q147">
        <v>0</v>
      </c>
      <c r="R147" t="e">
        <v>#DIV/0!</v>
      </c>
    </row>
    <row r="148" spans="1:20" x14ac:dyDescent="0.25">
      <c r="A148" s="177" t="s">
        <v>7216</v>
      </c>
      <c r="B148" t="s">
        <v>7218</v>
      </c>
      <c r="C148" s="20" t="s">
        <v>1078</v>
      </c>
      <c r="D148" s="20" t="s">
        <v>1026</v>
      </c>
      <c r="E148" s="26">
        <v>41061</v>
      </c>
      <c r="P148">
        <v>0</v>
      </c>
      <c r="Q148">
        <v>0</v>
      </c>
      <c r="R148" t="e">
        <v>#DIV/0!</v>
      </c>
    </row>
    <row r="149" spans="1:20" x14ac:dyDescent="0.25">
      <c r="A149" s="177" t="s">
        <v>7011</v>
      </c>
      <c r="B149" t="s">
        <v>7013</v>
      </c>
      <c r="C149" t="s">
        <v>232</v>
      </c>
      <c r="D149" s="20" t="s">
        <v>1028</v>
      </c>
      <c r="E149" s="26">
        <v>41061</v>
      </c>
      <c r="R149" t="e">
        <v>#DIV/0!</v>
      </c>
    </row>
    <row r="150" spans="1:20" x14ac:dyDescent="0.25">
      <c r="A150" s="177" t="s">
        <v>6820</v>
      </c>
      <c r="B150" t="s">
        <v>6822</v>
      </c>
      <c r="C150" t="s">
        <v>231</v>
      </c>
      <c r="D150" s="20" t="s">
        <v>1026</v>
      </c>
      <c r="E150" s="26">
        <v>41061</v>
      </c>
      <c r="R150" t="e">
        <v>#DIV/0!</v>
      </c>
    </row>
    <row r="151" spans="1:20" x14ac:dyDescent="0.25">
      <c r="A151" s="177" t="s">
        <v>6645</v>
      </c>
      <c r="B151" t="s">
        <v>6647</v>
      </c>
      <c r="C151" t="s">
        <v>317</v>
      </c>
      <c r="D151" s="20" t="s">
        <v>1028</v>
      </c>
      <c r="E151" s="26">
        <v>41061</v>
      </c>
      <c r="R151" t="e">
        <v>#DIV/0!</v>
      </c>
    </row>
    <row r="152" spans="1:20" x14ac:dyDescent="0.25">
      <c r="A152" s="177" t="s">
        <v>6470</v>
      </c>
      <c r="B152" t="s">
        <v>6472</v>
      </c>
      <c r="C152" t="s">
        <v>316</v>
      </c>
      <c r="D152" s="20" t="s">
        <v>1026</v>
      </c>
      <c r="E152" s="26">
        <v>41061</v>
      </c>
      <c r="R152" t="e">
        <v>#DIV/0!</v>
      </c>
    </row>
    <row r="153" spans="1:20" x14ac:dyDescent="0.25">
      <c r="A153" s="177" t="s">
        <v>6221</v>
      </c>
      <c r="B153" t="s">
        <v>6223</v>
      </c>
      <c r="C153" t="s">
        <v>214</v>
      </c>
      <c r="D153" s="20" t="s">
        <v>1028</v>
      </c>
      <c r="E153" s="26">
        <v>41061</v>
      </c>
    </row>
    <row r="154" spans="1:20" x14ac:dyDescent="0.25">
      <c r="A154" s="177" t="s">
        <v>6046</v>
      </c>
      <c r="B154" t="s">
        <v>6048</v>
      </c>
      <c r="C154" t="s">
        <v>215</v>
      </c>
      <c r="D154" s="20" t="s">
        <v>1026</v>
      </c>
      <c r="E154" s="26">
        <v>41061</v>
      </c>
    </row>
    <row r="155" spans="1:20" x14ac:dyDescent="0.25">
      <c r="A155" s="177" t="s">
        <v>5871</v>
      </c>
      <c r="B155" t="s">
        <v>5873</v>
      </c>
      <c r="C155" t="s">
        <v>216</v>
      </c>
      <c r="D155" s="20" t="s">
        <v>1026</v>
      </c>
      <c r="E155" s="26">
        <v>41061</v>
      </c>
    </row>
    <row r="156" spans="1:20" x14ac:dyDescent="0.25">
      <c r="A156" s="177" t="s">
        <v>5443</v>
      </c>
      <c r="B156" t="s">
        <v>5445</v>
      </c>
      <c r="C156" s="20" t="s">
        <v>903</v>
      </c>
      <c r="D156" s="20" t="s">
        <v>1026</v>
      </c>
      <c r="E156" s="26">
        <v>41061</v>
      </c>
    </row>
    <row r="157" spans="1:20" x14ac:dyDescent="0.25">
      <c r="A157" s="177" t="s">
        <v>5627</v>
      </c>
      <c r="B157" t="s">
        <v>5629</v>
      </c>
      <c r="C157" s="20" t="s">
        <v>1073</v>
      </c>
      <c r="D157" s="20" t="s">
        <v>1026</v>
      </c>
      <c r="E157" s="26">
        <v>41061</v>
      </c>
      <c r="R157" t="e">
        <v>#DIV/0!</v>
      </c>
    </row>
    <row r="158" spans="1:20" x14ac:dyDescent="0.25">
      <c r="A158" s="177" t="s">
        <v>5208</v>
      </c>
      <c r="B158" t="s">
        <v>5210</v>
      </c>
      <c r="C158" s="20" t="s">
        <v>1079</v>
      </c>
      <c r="D158" s="20" t="s">
        <v>1026</v>
      </c>
      <c r="E158" s="26">
        <v>41061</v>
      </c>
    </row>
    <row r="159" spans="1:20" x14ac:dyDescent="0.25">
      <c r="A159" s="177" t="s">
        <v>5003</v>
      </c>
      <c r="B159" t="s">
        <v>5005</v>
      </c>
      <c r="C159" t="s">
        <v>229</v>
      </c>
      <c r="D159" s="20" t="s">
        <v>1026</v>
      </c>
      <c r="E159" s="26">
        <v>41061</v>
      </c>
    </row>
    <row r="160" spans="1:20" x14ac:dyDescent="0.25">
      <c r="A160" s="177" t="s">
        <v>4828</v>
      </c>
      <c r="B160" t="s">
        <v>4830</v>
      </c>
      <c r="C160" t="s">
        <v>230</v>
      </c>
      <c r="D160" s="20" t="s">
        <v>1028</v>
      </c>
      <c r="E160" s="26">
        <v>41061</v>
      </c>
      <c r="T160">
        <v>0</v>
      </c>
    </row>
    <row r="161" spans="1:20" x14ac:dyDescent="0.25">
      <c r="A161" s="177" t="s">
        <v>4653</v>
      </c>
      <c r="B161" t="s">
        <v>4655</v>
      </c>
      <c r="C161" t="s">
        <v>234</v>
      </c>
      <c r="D161" s="20" t="s">
        <v>1028</v>
      </c>
      <c r="E161" s="26">
        <v>41061</v>
      </c>
      <c r="R161" t="e">
        <v>#DIV/0!</v>
      </c>
      <c r="T161" t="e">
        <v>#DIV/0!</v>
      </c>
    </row>
    <row r="162" spans="1:20" x14ac:dyDescent="0.25">
      <c r="A162" s="177" t="s">
        <v>4478</v>
      </c>
      <c r="B162" t="s">
        <v>4480</v>
      </c>
      <c r="C162" t="s">
        <v>233</v>
      </c>
      <c r="D162" s="20" t="s">
        <v>1026</v>
      </c>
      <c r="E162" s="26">
        <v>41061</v>
      </c>
      <c r="R162" t="e">
        <v>#DIV/0!</v>
      </c>
      <c r="T162">
        <v>0</v>
      </c>
    </row>
    <row r="163" spans="1:20" x14ac:dyDescent="0.25">
      <c r="A163" s="177" t="s">
        <v>4303</v>
      </c>
      <c r="B163" t="s">
        <v>4305</v>
      </c>
      <c r="C163" t="s">
        <v>217</v>
      </c>
      <c r="D163" s="20" t="s">
        <v>1028</v>
      </c>
      <c r="E163" s="26">
        <v>41061</v>
      </c>
      <c r="R163" t="e">
        <v>#DIV/0!</v>
      </c>
      <c r="T163">
        <v>0.82499999999999996</v>
      </c>
    </row>
    <row r="164" spans="1:20" x14ac:dyDescent="0.25">
      <c r="A164" s="177" t="s">
        <v>4238</v>
      </c>
      <c r="B164" t="s">
        <v>4240</v>
      </c>
      <c r="C164" t="s">
        <v>895</v>
      </c>
      <c r="D164" s="20" t="s">
        <v>1026</v>
      </c>
      <c r="E164" s="26">
        <v>41061</v>
      </c>
      <c r="T164">
        <v>0</v>
      </c>
    </row>
    <row r="165" spans="1:20" x14ac:dyDescent="0.25">
      <c r="A165" s="177" t="s">
        <v>4063</v>
      </c>
      <c r="B165" t="s">
        <v>4065</v>
      </c>
      <c r="C165" t="s">
        <v>218</v>
      </c>
      <c r="D165" s="20" t="s">
        <v>1026</v>
      </c>
      <c r="E165" s="26">
        <v>41061</v>
      </c>
      <c r="R165" t="e">
        <v>#DIV/0!</v>
      </c>
      <c r="T165">
        <v>0</v>
      </c>
    </row>
    <row r="166" spans="1:20" x14ac:dyDescent="0.25">
      <c r="A166" s="177" t="s">
        <v>3888</v>
      </c>
      <c r="B166" t="s">
        <v>3890</v>
      </c>
      <c r="C166" t="s">
        <v>219</v>
      </c>
      <c r="D166" s="20" t="s">
        <v>1026</v>
      </c>
      <c r="E166" s="26">
        <v>41061</v>
      </c>
      <c r="T166">
        <v>0</v>
      </c>
    </row>
    <row r="167" spans="1:20" x14ac:dyDescent="0.25">
      <c r="A167" s="177" t="s">
        <v>3521</v>
      </c>
      <c r="B167" t="s">
        <v>3523</v>
      </c>
      <c r="C167" t="s">
        <v>220</v>
      </c>
      <c r="D167" s="20" t="s">
        <v>1028</v>
      </c>
      <c r="E167" s="26">
        <v>41061</v>
      </c>
      <c r="P167">
        <v>7</v>
      </c>
      <c r="Q167">
        <v>11</v>
      </c>
      <c r="R167">
        <v>0.63636363636363635</v>
      </c>
      <c r="T167">
        <v>0</v>
      </c>
    </row>
    <row r="168" spans="1:20" x14ac:dyDescent="0.25">
      <c r="A168" s="177" t="s">
        <v>3346</v>
      </c>
      <c r="B168" t="s">
        <v>3348</v>
      </c>
      <c r="C168" t="s">
        <v>221</v>
      </c>
      <c r="D168" s="20" t="s">
        <v>1026</v>
      </c>
      <c r="E168" s="26">
        <v>41061</v>
      </c>
      <c r="P168">
        <v>7</v>
      </c>
      <c r="Q168">
        <v>11</v>
      </c>
      <c r="R168">
        <v>0.63636363636363635</v>
      </c>
      <c r="T168" t="e">
        <v>#DIV/0!</v>
      </c>
    </row>
    <row r="169" spans="1:20" x14ac:dyDescent="0.25">
      <c r="A169" s="177" t="s">
        <v>3171</v>
      </c>
      <c r="B169" t="s">
        <v>3173</v>
      </c>
      <c r="C169" t="s">
        <v>222</v>
      </c>
      <c r="D169" s="20" t="s">
        <v>1026</v>
      </c>
      <c r="E169" s="26">
        <v>41061</v>
      </c>
    </row>
    <row r="170" spans="1:20" x14ac:dyDescent="0.25">
      <c r="A170" s="177" t="s">
        <v>11499</v>
      </c>
      <c r="B170" t="s">
        <v>11500</v>
      </c>
      <c r="C170" t="s">
        <v>198</v>
      </c>
      <c r="D170" s="20" t="s">
        <v>1028</v>
      </c>
      <c r="E170" s="26">
        <v>41091</v>
      </c>
    </row>
    <row r="171" spans="1:20" x14ac:dyDescent="0.25">
      <c r="A171" s="177" t="s">
        <v>12008</v>
      </c>
      <c r="B171" t="s">
        <v>12009</v>
      </c>
      <c r="C171" s="20" t="s">
        <v>1077</v>
      </c>
      <c r="D171" s="20" t="s">
        <v>1028</v>
      </c>
      <c r="E171" s="26">
        <v>41091</v>
      </c>
    </row>
    <row r="172" spans="1:20" x14ac:dyDescent="0.25">
      <c r="A172" s="177" t="s">
        <v>2999</v>
      </c>
      <c r="B172" t="s">
        <v>3000</v>
      </c>
      <c r="C172" t="s">
        <v>242</v>
      </c>
      <c r="D172" s="20" t="s">
        <v>1026</v>
      </c>
      <c r="E172" s="26">
        <v>41091</v>
      </c>
      <c r="F172">
        <v>0</v>
      </c>
      <c r="G172">
        <v>0</v>
      </c>
      <c r="H172" t="e">
        <v>#DIV/0!</v>
      </c>
      <c r="I172">
        <v>0</v>
      </c>
      <c r="J172">
        <v>0</v>
      </c>
      <c r="L172">
        <v>0</v>
      </c>
      <c r="M172" t="e">
        <v>#DIV/0!</v>
      </c>
      <c r="N172">
        <v>0</v>
      </c>
      <c r="P172">
        <v>0</v>
      </c>
      <c r="Q172">
        <v>0</v>
      </c>
      <c r="R172" t="e">
        <v>#DIV/0!</v>
      </c>
      <c r="S172">
        <v>0</v>
      </c>
    </row>
    <row r="173" spans="1:20" x14ac:dyDescent="0.25">
      <c r="A173" s="177" t="s">
        <v>2824</v>
      </c>
      <c r="B173" t="s">
        <v>2825</v>
      </c>
      <c r="C173" s="20" t="s">
        <v>2754</v>
      </c>
      <c r="D173" s="20" t="s">
        <v>1026</v>
      </c>
      <c r="E173" s="26">
        <v>41091</v>
      </c>
      <c r="F173">
        <v>0</v>
      </c>
      <c r="G173">
        <v>0</v>
      </c>
      <c r="H173" t="e">
        <v>#DIV/0!</v>
      </c>
      <c r="I173">
        <v>0</v>
      </c>
      <c r="J173">
        <v>0</v>
      </c>
      <c r="L173">
        <v>0</v>
      </c>
      <c r="M173" t="e">
        <v>#DIV/0!</v>
      </c>
      <c r="N173">
        <v>0</v>
      </c>
      <c r="P173">
        <v>0</v>
      </c>
      <c r="Q173">
        <v>0</v>
      </c>
      <c r="R173" t="e">
        <v>#DIV/0!</v>
      </c>
      <c r="S173">
        <v>0</v>
      </c>
    </row>
    <row r="174" spans="1:20" x14ac:dyDescent="0.25">
      <c r="A174" s="177" t="s">
        <v>2579</v>
      </c>
      <c r="B174" t="s">
        <v>2580</v>
      </c>
      <c r="C174" t="s">
        <v>237</v>
      </c>
      <c r="D174" s="20" t="s">
        <v>1026</v>
      </c>
      <c r="E174" s="26">
        <v>41091</v>
      </c>
      <c r="F174">
        <v>0</v>
      </c>
      <c r="G174">
        <v>0</v>
      </c>
      <c r="H174" t="e">
        <v>#DIV/0!</v>
      </c>
      <c r="I174">
        <v>0</v>
      </c>
      <c r="J174">
        <v>0</v>
      </c>
      <c r="K174" t="e">
        <v>#DIV/0!</v>
      </c>
      <c r="L174">
        <v>0</v>
      </c>
      <c r="M174" t="e">
        <v>#DIV/0!</v>
      </c>
      <c r="N174">
        <v>0</v>
      </c>
      <c r="O174">
        <v>0</v>
      </c>
      <c r="P174">
        <v>0</v>
      </c>
      <c r="Q174">
        <v>0</v>
      </c>
      <c r="R174" t="e">
        <v>#DIV/0!</v>
      </c>
      <c r="S174">
        <v>0</v>
      </c>
    </row>
    <row r="175" spans="1:20" x14ac:dyDescent="0.25">
      <c r="A175" s="177" t="s">
        <v>2404</v>
      </c>
      <c r="B175" t="s">
        <v>2405</v>
      </c>
      <c r="C175" t="s">
        <v>238</v>
      </c>
      <c r="D175" s="20" t="s">
        <v>1026</v>
      </c>
      <c r="E175" s="26">
        <v>41091</v>
      </c>
      <c r="F175">
        <v>0</v>
      </c>
      <c r="G175">
        <v>0</v>
      </c>
      <c r="I175">
        <v>0</v>
      </c>
      <c r="J175">
        <v>0</v>
      </c>
      <c r="L175">
        <v>0</v>
      </c>
      <c r="M175" t="e">
        <v>#DIV/0!</v>
      </c>
      <c r="N175">
        <v>0</v>
      </c>
      <c r="O175">
        <v>0.82499999999999996</v>
      </c>
      <c r="P175">
        <v>3</v>
      </c>
      <c r="Q175">
        <v>4</v>
      </c>
      <c r="R175">
        <v>0.75</v>
      </c>
      <c r="S175">
        <v>0</v>
      </c>
    </row>
    <row r="176" spans="1:20" x14ac:dyDescent="0.25">
      <c r="A176" s="177" t="s">
        <v>2231</v>
      </c>
      <c r="B176" t="s">
        <v>2232</v>
      </c>
      <c r="C176" t="s">
        <v>239</v>
      </c>
      <c r="D176" s="20" t="s">
        <v>1026</v>
      </c>
      <c r="E176" s="26">
        <v>41091</v>
      </c>
      <c r="F176">
        <v>0</v>
      </c>
      <c r="G176">
        <v>0</v>
      </c>
      <c r="H176" t="e">
        <v>#DIV/0!</v>
      </c>
      <c r="I176">
        <v>0</v>
      </c>
      <c r="J176">
        <v>0</v>
      </c>
      <c r="L176">
        <v>0</v>
      </c>
      <c r="M176" t="e">
        <v>#DIV/0!</v>
      </c>
      <c r="N176">
        <v>0</v>
      </c>
      <c r="O176">
        <v>0</v>
      </c>
      <c r="P176">
        <v>0</v>
      </c>
      <c r="Q176">
        <v>0</v>
      </c>
      <c r="R176" t="e">
        <v>#DIV/0!</v>
      </c>
      <c r="S176">
        <v>0</v>
      </c>
    </row>
    <row r="177" spans="1:19" x14ac:dyDescent="0.25">
      <c r="A177" s="177" t="s">
        <v>2056</v>
      </c>
      <c r="B177" t="s">
        <v>2057</v>
      </c>
      <c r="C177" s="20" t="s">
        <v>2018</v>
      </c>
      <c r="D177" s="20" t="s">
        <v>1026</v>
      </c>
      <c r="E177" s="26">
        <v>41091</v>
      </c>
      <c r="F177">
        <v>0</v>
      </c>
      <c r="G177">
        <v>0</v>
      </c>
      <c r="H177" t="e">
        <v>#DIV/0!</v>
      </c>
      <c r="I177">
        <v>0</v>
      </c>
      <c r="L177">
        <v>0</v>
      </c>
      <c r="M177" t="e">
        <v>#DIV/0!</v>
      </c>
      <c r="N177">
        <v>0</v>
      </c>
      <c r="P177">
        <v>0</v>
      </c>
      <c r="Q177">
        <v>0</v>
      </c>
      <c r="R177" t="e">
        <v>#DIV/0!</v>
      </c>
      <c r="S177">
        <v>0</v>
      </c>
    </row>
    <row r="178" spans="1:19" x14ac:dyDescent="0.25">
      <c r="A178" s="177" t="s">
        <v>1808</v>
      </c>
      <c r="B178" t="s">
        <v>1809</v>
      </c>
      <c r="C178" t="s">
        <v>240</v>
      </c>
      <c r="D178" s="20" t="s">
        <v>1026</v>
      </c>
      <c r="E178" s="26">
        <v>41091</v>
      </c>
      <c r="F178">
        <v>0</v>
      </c>
      <c r="G178">
        <v>0</v>
      </c>
      <c r="H178" t="e">
        <v>#DIV/0!</v>
      </c>
      <c r="I178">
        <v>0</v>
      </c>
      <c r="J178">
        <v>0</v>
      </c>
      <c r="L178">
        <v>0</v>
      </c>
      <c r="M178" t="e">
        <v>#DIV/0!</v>
      </c>
      <c r="N178">
        <v>0</v>
      </c>
      <c r="P178">
        <v>0</v>
      </c>
      <c r="Q178">
        <v>0</v>
      </c>
      <c r="R178" t="e">
        <v>#DIV/0!</v>
      </c>
      <c r="S178">
        <v>0</v>
      </c>
    </row>
    <row r="179" spans="1:19" x14ac:dyDescent="0.25">
      <c r="A179" s="177" t="s">
        <v>1633</v>
      </c>
      <c r="B179" t="s">
        <v>1634</v>
      </c>
      <c r="C179" t="s">
        <v>241</v>
      </c>
      <c r="D179" s="20" t="s">
        <v>1026</v>
      </c>
      <c r="E179" s="26">
        <v>41091</v>
      </c>
      <c r="F179">
        <v>0</v>
      </c>
      <c r="G179">
        <v>0</v>
      </c>
      <c r="H179" t="e">
        <v>#DIV/0!</v>
      </c>
      <c r="I179">
        <v>0</v>
      </c>
      <c r="L179">
        <v>0</v>
      </c>
      <c r="M179" t="e">
        <v>#DIV/0!</v>
      </c>
      <c r="N179">
        <v>0</v>
      </c>
      <c r="P179">
        <v>0</v>
      </c>
      <c r="Q179">
        <v>0</v>
      </c>
      <c r="R179" t="e">
        <v>#DIV/0!</v>
      </c>
    </row>
    <row r="180" spans="1:19" x14ac:dyDescent="0.25">
      <c r="A180" s="177" t="s">
        <v>1092</v>
      </c>
      <c r="B180" t="s">
        <v>1178</v>
      </c>
      <c r="C180" t="s">
        <v>235</v>
      </c>
      <c r="D180" s="20" t="s">
        <v>1028</v>
      </c>
      <c r="E180" s="26">
        <v>41091</v>
      </c>
      <c r="F180">
        <v>0</v>
      </c>
      <c r="G180">
        <v>0</v>
      </c>
      <c r="H180" t="e">
        <v>#DIV/0!</v>
      </c>
      <c r="I180">
        <v>0</v>
      </c>
      <c r="J180">
        <v>0</v>
      </c>
      <c r="K180" t="e">
        <v>#DIV/0!</v>
      </c>
      <c r="L180">
        <v>0</v>
      </c>
      <c r="M180" t="e">
        <v>#DIV/0!</v>
      </c>
      <c r="N180">
        <v>0</v>
      </c>
      <c r="P180">
        <v>3</v>
      </c>
      <c r="Q180">
        <v>4</v>
      </c>
      <c r="R180">
        <v>0.75</v>
      </c>
      <c r="S180">
        <v>0</v>
      </c>
    </row>
    <row r="181" spans="1:19" x14ac:dyDescent="0.25">
      <c r="A181" s="177" t="s">
        <v>11501</v>
      </c>
      <c r="B181" t="s">
        <v>11502</v>
      </c>
      <c r="C181" t="s">
        <v>199</v>
      </c>
      <c r="D181" s="20" t="s">
        <v>1028</v>
      </c>
      <c r="E181" s="26">
        <v>41091</v>
      </c>
      <c r="N181">
        <v>0</v>
      </c>
      <c r="S181">
        <v>0</v>
      </c>
    </row>
    <row r="182" spans="1:19" x14ac:dyDescent="0.25">
      <c r="A182" s="177" t="s">
        <v>11413</v>
      </c>
      <c r="B182" t="s">
        <v>11414</v>
      </c>
      <c r="C182" t="s">
        <v>201</v>
      </c>
      <c r="D182" s="20" t="s">
        <v>1026</v>
      </c>
      <c r="E182" s="26">
        <v>41091</v>
      </c>
      <c r="R182" t="e">
        <v>#DIV/0!</v>
      </c>
    </row>
    <row r="183" spans="1:19" x14ac:dyDescent="0.25">
      <c r="A183" s="177" t="s">
        <v>12210</v>
      </c>
      <c r="B183" t="s">
        <v>12211</v>
      </c>
      <c r="C183" t="s">
        <v>200</v>
      </c>
      <c r="D183" s="20" t="s">
        <v>1026</v>
      </c>
      <c r="E183" s="26">
        <v>41091</v>
      </c>
      <c r="R183" t="e">
        <v>#DIV/0!</v>
      </c>
    </row>
    <row r="184" spans="1:19" x14ac:dyDescent="0.25">
      <c r="A184" s="177" t="s">
        <v>12495</v>
      </c>
      <c r="B184" t="s">
        <v>12496</v>
      </c>
      <c r="C184" t="s">
        <v>202</v>
      </c>
      <c r="D184" s="20" t="s">
        <v>1026</v>
      </c>
      <c r="E184" s="26">
        <v>41091</v>
      </c>
      <c r="R184" t="e">
        <v>#DIV/0!</v>
      </c>
    </row>
    <row r="185" spans="1:19" x14ac:dyDescent="0.25">
      <c r="A185" s="177" t="s">
        <v>11032</v>
      </c>
      <c r="B185" t="s">
        <v>11033</v>
      </c>
      <c r="C185" t="s">
        <v>228</v>
      </c>
      <c r="D185" s="20" t="s">
        <v>1026</v>
      </c>
      <c r="E185" s="26">
        <v>41091</v>
      </c>
    </row>
    <row r="186" spans="1:19" x14ac:dyDescent="0.25">
      <c r="A186" s="177" t="s">
        <v>10857</v>
      </c>
      <c r="B186" t="s">
        <v>10858</v>
      </c>
      <c r="C186" t="s">
        <v>227</v>
      </c>
      <c r="D186" s="20" t="s">
        <v>1028</v>
      </c>
      <c r="E186" s="26">
        <v>41091</v>
      </c>
    </row>
    <row r="187" spans="1:19" x14ac:dyDescent="0.25">
      <c r="A187" s="177" t="s">
        <v>10682</v>
      </c>
      <c r="B187" t="s">
        <v>10683</v>
      </c>
      <c r="C187" t="s">
        <v>203</v>
      </c>
      <c r="D187" s="20" t="s">
        <v>1028</v>
      </c>
      <c r="E187" s="26">
        <v>41091</v>
      </c>
      <c r="P187">
        <v>0</v>
      </c>
      <c r="Q187">
        <v>0</v>
      </c>
    </row>
    <row r="188" spans="1:19" x14ac:dyDescent="0.25">
      <c r="A188" s="177" t="s">
        <v>10507</v>
      </c>
      <c r="B188" t="s">
        <v>10508</v>
      </c>
      <c r="C188" t="s">
        <v>205</v>
      </c>
      <c r="D188" s="20" t="s">
        <v>1026</v>
      </c>
      <c r="E188" s="26">
        <v>41091</v>
      </c>
    </row>
    <row r="189" spans="1:19" x14ac:dyDescent="0.25">
      <c r="A189" s="177" t="s">
        <v>10331</v>
      </c>
      <c r="B189" t="s">
        <v>10332</v>
      </c>
      <c r="C189" t="s">
        <v>204</v>
      </c>
      <c r="D189" s="20" t="s">
        <v>1026</v>
      </c>
      <c r="E189" s="26">
        <v>41091</v>
      </c>
    </row>
    <row r="190" spans="1:19" x14ac:dyDescent="0.25">
      <c r="A190" s="177" t="s">
        <v>10266</v>
      </c>
      <c r="B190" t="s">
        <v>10267</v>
      </c>
      <c r="C190" t="s">
        <v>206</v>
      </c>
      <c r="D190" s="20" t="s">
        <v>1026</v>
      </c>
      <c r="E190" s="26">
        <v>41091</v>
      </c>
    </row>
    <row r="191" spans="1:19" x14ac:dyDescent="0.25">
      <c r="A191" s="177" t="s">
        <v>9835</v>
      </c>
      <c r="B191" t="s">
        <v>9836</v>
      </c>
      <c r="C191" t="s">
        <v>223</v>
      </c>
      <c r="D191" s="20" t="s">
        <v>1028</v>
      </c>
      <c r="E191" s="26">
        <v>41091</v>
      </c>
      <c r="R191" t="e">
        <v>#DIV/0!</v>
      </c>
    </row>
    <row r="192" spans="1:19" x14ac:dyDescent="0.25">
      <c r="A192" s="177" t="s">
        <v>9660</v>
      </c>
      <c r="B192" t="s">
        <v>9661</v>
      </c>
      <c r="C192" t="s">
        <v>224</v>
      </c>
      <c r="D192" s="20" t="s">
        <v>1026</v>
      </c>
      <c r="E192" s="26">
        <v>41091</v>
      </c>
      <c r="R192" t="e">
        <v>#DIV/0!</v>
      </c>
    </row>
    <row r="193" spans="1:19" x14ac:dyDescent="0.25">
      <c r="A193" s="177" t="s">
        <v>9269</v>
      </c>
      <c r="B193" t="s">
        <v>9270</v>
      </c>
      <c r="C193" t="s">
        <v>211</v>
      </c>
      <c r="D193" s="20" t="s">
        <v>1026</v>
      </c>
      <c r="E193" s="26">
        <v>41091</v>
      </c>
    </row>
    <row r="194" spans="1:19" x14ac:dyDescent="0.25">
      <c r="A194" s="177" t="s">
        <v>9094</v>
      </c>
      <c r="B194" t="s">
        <v>9095</v>
      </c>
      <c r="C194" t="s">
        <v>207</v>
      </c>
      <c r="D194" s="20" t="s">
        <v>1028</v>
      </c>
      <c r="E194" s="26">
        <v>41091</v>
      </c>
      <c r="N194">
        <v>0</v>
      </c>
      <c r="P194">
        <v>0</v>
      </c>
      <c r="Q194">
        <v>0</v>
      </c>
      <c r="R194" t="e">
        <v>#DIV/0!</v>
      </c>
      <c r="S194">
        <v>0</v>
      </c>
    </row>
    <row r="195" spans="1:19" x14ac:dyDescent="0.25">
      <c r="A195" s="177" t="s">
        <v>9029</v>
      </c>
      <c r="B195" t="s">
        <v>9030</v>
      </c>
      <c r="C195" t="s">
        <v>894</v>
      </c>
      <c r="D195" s="20" t="s">
        <v>1026</v>
      </c>
      <c r="E195" s="26">
        <v>41091</v>
      </c>
      <c r="R195" t="e">
        <v>#DIV/0!</v>
      </c>
    </row>
    <row r="196" spans="1:19" x14ac:dyDescent="0.25">
      <c r="A196" s="177" t="s">
        <v>8854</v>
      </c>
      <c r="B196" t="s">
        <v>8855</v>
      </c>
      <c r="C196" t="s">
        <v>210</v>
      </c>
      <c r="D196" s="20" t="s">
        <v>1026</v>
      </c>
      <c r="E196" s="26">
        <v>41091</v>
      </c>
    </row>
    <row r="197" spans="1:19" x14ac:dyDescent="0.25">
      <c r="A197" s="177" t="s">
        <v>8679</v>
      </c>
      <c r="B197" t="s">
        <v>8680</v>
      </c>
      <c r="C197" t="s">
        <v>208</v>
      </c>
      <c r="D197" s="20" t="s">
        <v>1026</v>
      </c>
      <c r="E197" s="26">
        <v>41091</v>
      </c>
      <c r="R197" t="e">
        <v>#DIV/0!</v>
      </c>
    </row>
    <row r="198" spans="1:19" x14ac:dyDescent="0.25">
      <c r="A198" s="177" t="s">
        <v>8430</v>
      </c>
      <c r="B198" t="s">
        <v>8431</v>
      </c>
      <c r="C198" t="s">
        <v>213</v>
      </c>
      <c r="D198" s="20" t="s">
        <v>1026</v>
      </c>
      <c r="E198" s="26">
        <v>41091</v>
      </c>
    </row>
    <row r="199" spans="1:19" x14ac:dyDescent="0.25">
      <c r="A199" s="177" t="s">
        <v>8255</v>
      </c>
      <c r="B199" t="s">
        <v>8256</v>
      </c>
      <c r="C199" t="s">
        <v>212</v>
      </c>
      <c r="D199" s="20" t="s">
        <v>1028</v>
      </c>
      <c r="E199" s="26">
        <v>41091</v>
      </c>
      <c r="F199">
        <v>0</v>
      </c>
      <c r="G199">
        <v>0</v>
      </c>
      <c r="H199" t="e">
        <v>#DIV/0!</v>
      </c>
      <c r="I199">
        <v>0</v>
      </c>
      <c r="J199">
        <v>0</v>
      </c>
      <c r="K199" t="e">
        <v>#DIV/0!</v>
      </c>
      <c r="L199">
        <v>0</v>
      </c>
      <c r="M199" t="e">
        <v>#DIV/0!</v>
      </c>
      <c r="N199">
        <v>0</v>
      </c>
      <c r="P199">
        <v>0</v>
      </c>
      <c r="Q199">
        <v>0</v>
      </c>
      <c r="R199" t="e">
        <v>#DIV/0!</v>
      </c>
      <c r="S199">
        <v>0</v>
      </c>
    </row>
    <row r="200" spans="1:19" x14ac:dyDescent="0.25">
      <c r="A200" s="177" t="s">
        <v>8190</v>
      </c>
      <c r="B200" t="s">
        <v>8191</v>
      </c>
      <c r="C200" s="20" t="s">
        <v>8184</v>
      </c>
      <c r="D200" s="20" t="s">
        <v>1026</v>
      </c>
      <c r="E200" s="26">
        <v>41091</v>
      </c>
    </row>
    <row r="201" spans="1:19" x14ac:dyDescent="0.25">
      <c r="A201" s="177" t="s">
        <v>7954</v>
      </c>
      <c r="B201" t="s">
        <v>7955</v>
      </c>
      <c r="C201" t="s">
        <v>225</v>
      </c>
      <c r="D201" s="20" t="s">
        <v>1028</v>
      </c>
      <c r="E201" s="26">
        <v>41091</v>
      </c>
      <c r="R201" t="e">
        <v>#DIV/0!</v>
      </c>
    </row>
    <row r="202" spans="1:19" x14ac:dyDescent="0.25">
      <c r="A202" s="177" t="s">
        <v>7753</v>
      </c>
      <c r="B202" t="s">
        <v>7754</v>
      </c>
      <c r="C202" t="s">
        <v>226</v>
      </c>
      <c r="D202" s="20" t="s">
        <v>1026</v>
      </c>
      <c r="E202" s="26">
        <v>41091</v>
      </c>
      <c r="R202" t="e">
        <v>#DIV/0!</v>
      </c>
    </row>
    <row r="203" spans="1:19" x14ac:dyDescent="0.25">
      <c r="A203" s="177" t="s">
        <v>7566</v>
      </c>
      <c r="B203" t="s">
        <v>7567</v>
      </c>
      <c r="C203" s="20" t="s">
        <v>901</v>
      </c>
      <c r="D203" s="20" t="s">
        <v>1026</v>
      </c>
      <c r="E203" s="26">
        <v>41091</v>
      </c>
      <c r="P203">
        <v>0</v>
      </c>
      <c r="Q203">
        <v>0</v>
      </c>
      <c r="R203" t="e">
        <v>#DIV/0!</v>
      </c>
    </row>
    <row r="204" spans="1:19" x14ac:dyDescent="0.25">
      <c r="A204" s="177" t="s">
        <v>7219</v>
      </c>
      <c r="B204" t="s">
        <v>7220</v>
      </c>
      <c r="C204" s="20" t="s">
        <v>1078</v>
      </c>
      <c r="D204" s="20" t="s">
        <v>1026</v>
      </c>
      <c r="E204" s="26">
        <v>41091</v>
      </c>
      <c r="P204">
        <v>0</v>
      </c>
      <c r="Q204">
        <v>0</v>
      </c>
      <c r="R204" t="e">
        <v>#DIV/0!</v>
      </c>
    </row>
    <row r="205" spans="1:19" x14ac:dyDescent="0.25">
      <c r="A205" s="177" t="s">
        <v>7014</v>
      </c>
      <c r="B205" t="s">
        <v>7015</v>
      </c>
      <c r="C205" t="s">
        <v>232</v>
      </c>
      <c r="D205" s="20" t="s">
        <v>1028</v>
      </c>
      <c r="E205" s="26">
        <v>41091</v>
      </c>
      <c r="R205" t="e">
        <v>#DIV/0!</v>
      </c>
    </row>
    <row r="206" spans="1:19" x14ac:dyDescent="0.25">
      <c r="A206" s="177" t="s">
        <v>6823</v>
      </c>
      <c r="B206" t="s">
        <v>6824</v>
      </c>
      <c r="C206" t="s">
        <v>231</v>
      </c>
      <c r="D206" s="20" t="s">
        <v>1026</v>
      </c>
      <c r="E206" s="26">
        <v>41091</v>
      </c>
      <c r="R206" t="e">
        <v>#DIV/0!</v>
      </c>
    </row>
    <row r="207" spans="1:19" x14ac:dyDescent="0.25">
      <c r="A207" s="177" t="s">
        <v>6648</v>
      </c>
      <c r="B207" t="s">
        <v>6649</v>
      </c>
      <c r="C207" t="s">
        <v>317</v>
      </c>
      <c r="D207" s="20" t="s">
        <v>1028</v>
      </c>
      <c r="E207" s="26">
        <v>41091</v>
      </c>
      <c r="R207" t="e">
        <v>#DIV/0!</v>
      </c>
    </row>
    <row r="208" spans="1:19" x14ac:dyDescent="0.25">
      <c r="A208" s="177" t="s">
        <v>6473</v>
      </c>
      <c r="B208" t="s">
        <v>6474</v>
      </c>
      <c r="C208" t="s">
        <v>316</v>
      </c>
      <c r="D208" s="20" t="s">
        <v>1026</v>
      </c>
      <c r="E208" s="26">
        <v>41091</v>
      </c>
      <c r="R208" t="e">
        <v>#DIV/0!</v>
      </c>
    </row>
    <row r="209" spans="1:20" x14ac:dyDescent="0.25">
      <c r="A209" s="177" t="s">
        <v>6224</v>
      </c>
      <c r="B209" t="s">
        <v>6225</v>
      </c>
      <c r="C209" t="s">
        <v>214</v>
      </c>
      <c r="D209" s="20" t="s">
        <v>1028</v>
      </c>
      <c r="E209" s="26">
        <v>41091</v>
      </c>
    </row>
    <row r="210" spans="1:20" x14ac:dyDescent="0.25">
      <c r="A210" s="177" t="s">
        <v>6049</v>
      </c>
      <c r="B210" t="s">
        <v>6050</v>
      </c>
      <c r="C210" t="s">
        <v>215</v>
      </c>
      <c r="D210" s="20" t="s">
        <v>1026</v>
      </c>
      <c r="E210" s="26">
        <v>41091</v>
      </c>
    </row>
    <row r="211" spans="1:20" x14ac:dyDescent="0.25">
      <c r="A211" s="177" t="s">
        <v>5874</v>
      </c>
      <c r="B211" t="s">
        <v>5875</v>
      </c>
      <c r="C211" t="s">
        <v>216</v>
      </c>
      <c r="D211" s="20" t="s">
        <v>1026</v>
      </c>
      <c r="E211" s="26">
        <v>41091</v>
      </c>
      <c r="T211">
        <v>0.82499999999999996</v>
      </c>
    </row>
    <row r="212" spans="1:20" x14ac:dyDescent="0.25">
      <c r="A212" s="177" t="s">
        <v>5446</v>
      </c>
      <c r="B212" t="s">
        <v>5447</v>
      </c>
      <c r="C212" s="20" t="s">
        <v>903</v>
      </c>
      <c r="D212" s="20" t="s">
        <v>1026</v>
      </c>
      <c r="E212" s="26">
        <v>41091</v>
      </c>
      <c r="T212">
        <v>0.82499999999999996</v>
      </c>
    </row>
    <row r="213" spans="1:20" x14ac:dyDescent="0.25">
      <c r="A213" s="177" t="s">
        <v>5630</v>
      </c>
      <c r="B213" t="s">
        <v>5631</v>
      </c>
      <c r="C213" s="20" t="s">
        <v>1073</v>
      </c>
      <c r="D213" s="20" t="s">
        <v>1026</v>
      </c>
      <c r="E213" s="26">
        <v>41091</v>
      </c>
      <c r="R213" t="e">
        <v>#DIV/0!</v>
      </c>
    </row>
    <row r="214" spans="1:20" x14ac:dyDescent="0.25">
      <c r="A214" s="177" t="s">
        <v>5211</v>
      </c>
      <c r="B214" t="s">
        <v>5212</v>
      </c>
      <c r="C214" s="20" t="s">
        <v>1079</v>
      </c>
      <c r="D214" s="20" t="s">
        <v>1026</v>
      </c>
      <c r="E214" s="26">
        <v>41091</v>
      </c>
    </row>
    <row r="215" spans="1:20" x14ac:dyDescent="0.25">
      <c r="A215" s="177" t="s">
        <v>5006</v>
      </c>
      <c r="B215" t="s">
        <v>5007</v>
      </c>
      <c r="C215" t="s">
        <v>229</v>
      </c>
      <c r="D215" s="20" t="s">
        <v>1026</v>
      </c>
      <c r="E215" s="26">
        <v>41091</v>
      </c>
    </row>
    <row r="216" spans="1:20" x14ac:dyDescent="0.25">
      <c r="A216" s="177" t="s">
        <v>4831</v>
      </c>
      <c r="B216" t="s">
        <v>4832</v>
      </c>
      <c r="C216" t="s">
        <v>230</v>
      </c>
      <c r="D216" s="20" t="s">
        <v>1028</v>
      </c>
      <c r="E216" s="26">
        <v>41091</v>
      </c>
      <c r="T216">
        <v>0</v>
      </c>
    </row>
    <row r="217" spans="1:20" x14ac:dyDescent="0.25">
      <c r="A217" s="177" t="s">
        <v>4656</v>
      </c>
      <c r="B217" t="s">
        <v>4657</v>
      </c>
      <c r="C217" t="s">
        <v>234</v>
      </c>
      <c r="D217" s="20" t="s">
        <v>1028</v>
      </c>
      <c r="E217" s="26">
        <v>41091</v>
      </c>
      <c r="R217" t="e">
        <v>#DIV/0!</v>
      </c>
      <c r="T217">
        <v>0</v>
      </c>
    </row>
    <row r="218" spans="1:20" x14ac:dyDescent="0.25">
      <c r="A218" s="177" t="s">
        <v>4481</v>
      </c>
      <c r="B218" t="s">
        <v>4482</v>
      </c>
      <c r="C218" t="s">
        <v>233</v>
      </c>
      <c r="D218" s="20" t="s">
        <v>1026</v>
      </c>
      <c r="E218" s="26">
        <v>41091</v>
      </c>
      <c r="R218" t="e">
        <v>#DIV/0!</v>
      </c>
      <c r="T218">
        <v>0</v>
      </c>
    </row>
    <row r="219" spans="1:20" x14ac:dyDescent="0.25">
      <c r="A219" s="177" t="s">
        <v>4306</v>
      </c>
      <c r="B219" t="s">
        <v>4307</v>
      </c>
      <c r="C219" t="s">
        <v>217</v>
      </c>
      <c r="D219" s="20" t="s">
        <v>1028</v>
      </c>
      <c r="E219" s="26">
        <v>41091</v>
      </c>
      <c r="R219" t="e">
        <v>#DIV/0!</v>
      </c>
      <c r="T219">
        <v>0.82499999999999996</v>
      </c>
    </row>
    <row r="220" spans="1:20" x14ac:dyDescent="0.25">
      <c r="A220" s="177" t="s">
        <v>4241</v>
      </c>
      <c r="B220" t="s">
        <v>4242</v>
      </c>
      <c r="C220" t="s">
        <v>895</v>
      </c>
      <c r="D220" s="20" t="s">
        <v>1026</v>
      </c>
      <c r="E220" s="26">
        <v>41091</v>
      </c>
      <c r="T220">
        <v>0</v>
      </c>
    </row>
    <row r="221" spans="1:20" x14ac:dyDescent="0.25">
      <c r="A221" s="177" t="s">
        <v>4066</v>
      </c>
      <c r="B221" t="s">
        <v>4067</v>
      </c>
      <c r="C221" t="s">
        <v>218</v>
      </c>
      <c r="D221" s="20" t="s">
        <v>1026</v>
      </c>
      <c r="E221" s="26">
        <v>41091</v>
      </c>
      <c r="R221" t="e">
        <v>#DIV/0!</v>
      </c>
      <c r="T221">
        <v>0</v>
      </c>
    </row>
    <row r="222" spans="1:20" x14ac:dyDescent="0.25">
      <c r="A222" s="177" t="s">
        <v>3891</v>
      </c>
      <c r="B222" t="s">
        <v>3892</v>
      </c>
      <c r="C222" t="s">
        <v>219</v>
      </c>
      <c r="D222" s="20" t="s">
        <v>1026</v>
      </c>
      <c r="E222" s="26">
        <v>41091</v>
      </c>
      <c r="T222">
        <v>0</v>
      </c>
    </row>
    <row r="223" spans="1:20" x14ac:dyDescent="0.25">
      <c r="A223" s="177" t="s">
        <v>3524</v>
      </c>
      <c r="B223" t="s">
        <v>3525</v>
      </c>
      <c r="C223" t="s">
        <v>220</v>
      </c>
      <c r="D223" s="20" t="s">
        <v>1028</v>
      </c>
      <c r="E223" s="26">
        <v>41091</v>
      </c>
      <c r="P223">
        <v>3</v>
      </c>
      <c r="Q223">
        <v>4</v>
      </c>
      <c r="R223">
        <v>0.75</v>
      </c>
      <c r="T223">
        <v>0</v>
      </c>
    </row>
    <row r="224" spans="1:20" x14ac:dyDescent="0.25">
      <c r="A224" s="177" t="s">
        <v>3349</v>
      </c>
      <c r="B224" t="s">
        <v>3350</v>
      </c>
      <c r="C224" t="s">
        <v>221</v>
      </c>
      <c r="D224" s="20" t="s">
        <v>1026</v>
      </c>
      <c r="E224" s="26">
        <v>41091</v>
      </c>
      <c r="O224">
        <v>0.82499999999999996</v>
      </c>
      <c r="P224">
        <v>3</v>
      </c>
      <c r="Q224">
        <v>4</v>
      </c>
      <c r="R224">
        <v>0.75</v>
      </c>
      <c r="T224">
        <v>0.82499999999999996</v>
      </c>
    </row>
    <row r="225" spans="1:20" x14ac:dyDescent="0.25">
      <c r="A225" s="177" t="s">
        <v>3174</v>
      </c>
      <c r="B225" t="s">
        <v>3175</v>
      </c>
      <c r="C225" t="s">
        <v>222</v>
      </c>
      <c r="D225" s="20" t="s">
        <v>1026</v>
      </c>
      <c r="E225" s="26">
        <v>41091</v>
      </c>
      <c r="T225">
        <v>0</v>
      </c>
    </row>
    <row r="226" spans="1:20" x14ac:dyDescent="0.25">
      <c r="A226" s="177" t="s">
        <v>11503</v>
      </c>
      <c r="B226" t="s">
        <v>11504</v>
      </c>
      <c r="C226" t="s">
        <v>198</v>
      </c>
      <c r="D226" s="20" t="s">
        <v>1028</v>
      </c>
      <c r="E226" s="26">
        <v>41122</v>
      </c>
      <c r="F226">
        <v>1</v>
      </c>
      <c r="G226">
        <v>2.5</v>
      </c>
      <c r="H226">
        <v>0.4</v>
      </c>
      <c r="I226">
        <v>2</v>
      </c>
      <c r="K226" t="e">
        <v>#DIV/0!</v>
      </c>
      <c r="L226">
        <v>14.5</v>
      </c>
      <c r="M226">
        <v>0</v>
      </c>
      <c r="R226" t="e">
        <v>#DIV/0!</v>
      </c>
    </row>
    <row r="227" spans="1:20" x14ac:dyDescent="0.25">
      <c r="A227" s="177" t="s">
        <v>12010</v>
      </c>
      <c r="B227" t="s">
        <v>12011</v>
      </c>
      <c r="C227" s="20" t="s">
        <v>1077</v>
      </c>
      <c r="D227" s="20" t="s">
        <v>1028</v>
      </c>
      <c r="E227" s="26">
        <v>41122</v>
      </c>
      <c r="F227">
        <v>1</v>
      </c>
      <c r="G227">
        <v>2.5</v>
      </c>
      <c r="H227">
        <v>0.4</v>
      </c>
      <c r="I227">
        <v>2</v>
      </c>
      <c r="K227" t="e">
        <v>#DIV/0!</v>
      </c>
      <c r="L227">
        <v>14.5</v>
      </c>
      <c r="M227">
        <v>0</v>
      </c>
      <c r="R227" t="e">
        <v>#DIV/0!</v>
      </c>
    </row>
    <row r="228" spans="1:20" x14ac:dyDescent="0.25">
      <c r="A228" s="177" t="s">
        <v>3001</v>
      </c>
      <c r="B228" t="s">
        <v>3002</v>
      </c>
      <c r="C228" t="s">
        <v>242</v>
      </c>
      <c r="D228" s="20" t="s">
        <v>1026</v>
      </c>
      <c r="E228" s="26">
        <v>41122</v>
      </c>
      <c r="F228">
        <v>0</v>
      </c>
      <c r="G228">
        <v>0</v>
      </c>
      <c r="H228" t="e">
        <v>#DIV/0!</v>
      </c>
      <c r="I228">
        <v>0</v>
      </c>
      <c r="J228">
        <v>0</v>
      </c>
      <c r="L228">
        <v>0</v>
      </c>
      <c r="M228" t="e">
        <v>#DIV/0!</v>
      </c>
      <c r="N228">
        <v>0</v>
      </c>
      <c r="P228">
        <v>0</v>
      </c>
      <c r="Q228">
        <v>0</v>
      </c>
      <c r="R228" t="e">
        <v>#DIV/0!</v>
      </c>
      <c r="S228">
        <v>0</v>
      </c>
    </row>
    <row r="229" spans="1:20" x14ac:dyDescent="0.25">
      <c r="A229" s="177" t="s">
        <v>2826</v>
      </c>
      <c r="B229" t="s">
        <v>2827</v>
      </c>
      <c r="C229" s="20" t="s">
        <v>2754</v>
      </c>
      <c r="D229" s="20" t="s">
        <v>1026</v>
      </c>
      <c r="E229" s="26">
        <v>41122</v>
      </c>
      <c r="F229">
        <v>2.5</v>
      </c>
      <c r="G229">
        <v>4</v>
      </c>
      <c r="H229">
        <v>0.625</v>
      </c>
      <c r="I229">
        <v>4</v>
      </c>
      <c r="J229">
        <v>29</v>
      </c>
      <c r="K229">
        <v>0.13793103448275862</v>
      </c>
      <c r="L229">
        <v>29</v>
      </c>
      <c r="M229">
        <v>1</v>
      </c>
      <c r="N229">
        <v>0</v>
      </c>
      <c r="P229">
        <v>0</v>
      </c>
      <c r="Q229">
        <v>0</v>
      </c>
      <c r="R229" t="e">
        <v>#DIV/0!</v>
      </c>
      <c r="S229">
        <v>0</v>
      </c>
    </row>
    <row r="230" spans="1:20" x14ac:dyDescent="0.25">
      <c r="A230" s="177" t="s">
        <v>2581</v>
      </c>
      <c r="B230" t="s">
        <v>2582</v>
      </c>
      <c r="C230" t="s">
        <v>237</v>
      </c>
      <c r="D230" s="20" t="s">
        <v>1026</v>
      </c>
      <c r="E230" s="26">
        <v>41122</v>
      </c>
      <c r="F230">
        <v>0</v>
      </c>
      <c r="G230">
        <v>0</v>
      </c>
      <c r="H230" t="e">
        <v>#DIV/0!</v>
      </c>
      <c r="I230">
        <v>2</v>
      </c>
      <c r="J230">
        <v>0</v>
      </c>
      <c r="K230" t="e">
        <v>#DIV/0!</v>
      </c>
      <c r="L230">
        <v>0</v>
      </c>
      <c r="M230" t="e">
        <v>#DIV/0!</v>
      </c>
      <c r="N230">
        <v>0</v>
      </c>
      <c r="O230">
        <v>0</v>
      </c>
      <c r="P230">
        <v>0</v>
      </c>
      <c r="Q230">
        <v>0</v>
      </c>
      <c r="R230" t="e">
        <v>#DIV/0!</v>
      </c>
      <c r="S230">
        <v>0</v>
      </c>
    </row>
    <row r="231" spans="1:20" x14ac:dyDescent="0.25">
      <c r="A231" s="177" t="s">
        <v>2406</v>
      </c>
      <c r="B231" t="s">
        <v>2407</v>
      </c>
      <c r="C231" t="s">
        <v>238</v>
      </c>
      <c r="D231" s="20" t="s">
        <v>1026</v>
      </c>
      <c r="E231" s="26">
        <v>41122</v>
      </c>
      <c r="F231">
        <v>9.5</v>
      </c>
      <c r="G231">
        <v>10</v>
      </c>
      <c r="H231">
        <v>0.95</v>
      </c>
      <c r="I231">
        <v>29</v>
      </c>
      <c r="J231">
        <v>0</v>
      </c>
      <c r="L231">
        <v>45</v>
      </c>
      <c r="M231">
        <v>0</v>
      </c>
      <c r="N231">
        <v>0</v>
      </c>
      <c r="O231">
        <v>0.82499999999999996</v>
      </c>
      <c r="P231">
        <v>5</v>
      </c>
      <c r="Q231">
        <v>10</v>
      </c>
      <c r="R231">
        <v>0.5</v>
      </c>
      <c r="S231">
        <v>0</v>
      </c>
      <c r="T231">
        <v>0</v>
      </c>
    </row>
    <row r="232" spans="1:20" x14ac:dyDescent="0.25">
      <c r="A232" s="177" t="s">
        <v>2233</v>
      </c>
      <c r="B232" t="s">
        <v>2234</v>
      </c>
      <c r="C232" t="s">
        <v>239</v>
      </c>
      <c r="D232" s="20" t="s">
        <v>1026</v>
      </c>
      <c r="E232" s="26">
        <v>41122</v>
      </c>
      <c r="F232">
        <v>0.5</v>
      </c>
      <c r="G232">
        <v>5</v>
      </c>
      <c r="H232">
        <v>0.1</v>
      </c>
      <c r="I232">
        <v>2</v>
      </c>
      <c r="J232">
        <v>0</v>
      </c>
      <c r="K232" t="e">
        <v>#DIV/0!</v>
      </c>
      <c r="L232">
        <v>9</v>
      </c>
      <c r="M232">
        <v>0</v>
      </c>
      <c r="N232">
        <v>0</v>
      </c>
      <c r="O232">
        <v>0</v>
      </c>
      <c r="P232">
        <v>0</v>
      </c>
      <c r="Q232">
        <v>0</v>
      </c>
      <c r="R232" t="e">
        <v>#DIV/0!</v>
      </c>
      <c r="S232">
        <v>0</v>
      </c>
    </row>
    <row r="233" spans="1:20" x14ac:dyDescent="0.25">
      <c r="A233" s="177" t="s">
        <v>2058</v>
      </c>
      <c r="B233" t="s">
        <v>2059</v>
      </c>
      <c r="C233" s="20" t="s">
        <v>2018</v>
      </c>
      <c r="D233" s="20" t="s">
        <v>1026</v>
      </c>
      <c r="E233" s="26">
        <v>41122</v>
      </c>
      <c r="F233">
        <v>3.3</v>
      </c>
      <c r="G233">
        <v>3.3</v>
      </c>
      <c r="H233">
        <v>1</v>
      </c>
      <c r="I233">
        <v>8</v>
      </c>
      <c r="J233">
        <v>23</v>
      </c>
      <c r="L233">
        <v>23</v>
      </c>
      <c r="M233">
        <v>1</v>
      </c>
      <c r="N233">
        <v>0</v>
      </c>
      <c r="P233">
        <v>0</v>
      </c>
      <c r="Q233">
        <v>4</v>
      </c>
      <c r="R233">
        <v>0</v>
      </c>
      <c r="S233">
        <v>0</v>
      </c>
    </row>
    <row r="234" spans="1:20" x14ac:dyDescent="0.25">
      <c r="A234" s="177" t="s">
        <v>1810</v>
      </c>
      <c r="B234" t="s">
        <v>1811</v>
      </c>
      <c r="C234" t="s">
        <v>240</v>
      </c>
      <c r="D234" s="20" t="s">
        <v>1026</v>
      </c>
      <c r="E234" s="26">
        <v>41122</v>
      </c>
      <c r="F234">
        <v>19</v>
      </c>
      <c r="G234">
        <v>15</v>
      </c>
      <c r="H234">
        <v>1.2666666666666666</v>
      </c>
      <c r="I234">
        <v>0</v>
      </c>
      <c r="J234">
        <v>17</v>
      </c>
      <c r="L234">
        <v>74.5</v>
      </c>
      <c r="M234">
        <v>0.22818791946308725</v>
      </c>
      <c r="N234">
        <v>0</v>
      </c>
      <c r="P234">
        <v>0</v>
      </c>
      <c r="Q234">
        <v>0</v>
      </c>
      <c r="R234" t="e">
        <v>#DIV/0!</v>
      </c>
      <c r="S234">
        <v>0</v>
      </c>
    </row>
    <row r="235" spans="1:20" x14ac:dyDescent="0.25">
      <c r="A235" s="177" t="s">
        <v>1635</v>
      </c>
      <c r="B235" t="s">
        <v>1636</v>
      </c>
      <c r="C235" t="s">
        <v>241</v>
      </c>
      <c r="D235" s="20" t="s">
        <v>1026</v>
      </c>
      <c r="E235" s="26">
        <v>41122</v>
      </c>
      <c r="F235">
        <v>0</v>
      </c>
      <c r="G235">
        <v>0</v>
      </c>
      <c r="H235" t="e">
        <v>#DIV/0!</v>
      </c>
      <c r="I235">
        <v>0</v>
      </c>
      <c r="J235">
        <v>0</v>
      </c>
      <c r="L235">
        <v>0</v>
      </c>
      <c r="M235" t="e">
        <v>#DIV/0!</v>
      </c>
      <c r="N235">
        <v>0</v>
      </c>
      <c r="P235">
        <v>0</v>
      </c>
      <c r="Q235">
        <v>0</v>
      </c>
      <c r="R235" t="e">
        <v>#DIV/0!</v>
      </c>
    </row>
    <row r="236" spans="1:20" x14ac:dyDescent="0.25">
      <c r="A236" s="177" t="s">
        <v>1093</v>
      </c>
      <c r="B236" t="s">
        <v>1179</v>
      </c>
      <c r="C236" t="s">
        <v>235</v>
      </c>
      <c r="D236" s="20" t="s">
        <v>1028</v>
      </c>
      <c r="E236" s="26">
        <v>41122</v>
      </c>
      <c r="F236">
        <v>34.799999999999997</v>
      </c>
      <c r="G236">
        <v>37.299999999999997</v>
      </c>
      <c r="H236">
        <v>0.93297587131367288</v>
      </c>
      <c r="I236">
        <v>45</v>
      </c>
      <c r="J236">
        <v>69</v>
      </c>
      <c r="K236">
        <v>0.65217391304347827</v>
      </c>
      <c r="L236">
        <v>180.5</v>
      </c>
      <c r="M236">
        <v>0.38227146814404434</v>
      </c>
      <c r="N236">
        <v>0</v>
      </c>
      <c r="P236">
        <v>5</v>
      </c>
      <c r="Q236">
        <v>14</v>
      </c>
      <c r="R236">
        <v>0.35714285714285715</v>
      </c>
      <c r="S236">
        <v>0</v>
      </c>
    </row>
    <row r="237" spans="1:20" x14ac:dyDescent="0.25">
      <c r="A237" s="177" t="s">
        <v>11505</v>
      </c>
      <c r="B237" t="s">
        <v>11506</v>
      </c>
      <c r="C237" t="s">
        <v>199</v>
      </c>
      <c r="D237" s="20" t="s">
        <v>1028</v>
      </c>
      <c r="E237" s="26">
        <v>41122</v>
      </c>
      <c r="F237">
        <v>6</v>
      </c>
      <c r="G237">
        <v>4</v>
      </c>
      <c r="H237">
        <v>1.5</v>
      </c>
      <c r="I237">
        <v>2</v>
      </c>
      <c r="J237">
        <v>0</v>
      </c>
      <c r="K237" t="e">
        <v>#DIV/0!</v>
      </c>
      <c r="L237">
        <v>20</v>
      </c>
      <c r="M237">
        <v>0</v>
      </c>
      <c r="N237">
        <v>0</v>
      </c>
      <c r="P237">
        <v>0</v>
      </c>
      <c r="Q237">
        <v>0</v>
      </c>
      <c r="R237" t="e">
        <v>#DIV/0!</v>
      </c>
      <c r="S237">
        <v>0</v>
      </c>
    </row>
    <row r="238" spans="1:20" x14ac:dyDescent="0.25">
      <c r="A238" s="177" t="s">
        <v>11415</v>
      </c>
      <c r="B238" t="s">
        <v>11416</v>
      </c>
      <c r="C238" t="s">
        <v>201</v>
      </c>
      <c r="D238" s="20" t="s">
        <v>1026</v>
      </c>
      <c r="E238" s="26">
        <v>41122</v>
      </c>
      <c r="H238" t="e">
        <v>#DIV/0!</v>
      </c>
      <c r="I238">
        <v>2</v>
      </c>
      <c r="L238">
        <v>0</v>
      </c>
      <c r="M238" t="e">
        <v>#DIV/0!</v>
      </c>
      <c r="R238" t="e">
        <v>#DIV/0!</v>
      </c>
      <c r="T238">
        <v>0</v>
      </c>
    </row>
    <row r="239" spans="1:20" x14ac:dyDescent="0.25">
      <c r="A239" s="177" t="s">
        <v>12212</v>
      </c>
      <c r="B239" t="s">
        <v>12213</v>
      </c>
      <c r="C239" t="s">
        <v>200</v>
      </c>
      <c r="D239" s="20" t="s">
        <v>1026</v>
      </c>
      <c r="E239" s="26">
        <v>41122</v>
      </c>
      <c r="F239">
        <v>6</v>
      </c>
      <c r="G239">
        <v>4</v>
      </c>
      <c r="H239">
        <v>1.5</v>
      </c>
      <c r="K239" t="e">
        <v>#DIV/0!</v>
      </c>
      <c r="L239">
        <v>20</v>
      </c>
      <c r="M239">
        <v>0</v>
      </c>
      <c r="R239" t="e">
        <v>#DIV/0!</v>
      </c>
    </row>
    <row r="240" spans="1:20" x14ac:dyDescent="0.25">
      <c r="A240" s="177" t="s">
        <v>12497</v>
      </c>
      <c r="B240" t="s">
        <v>12498</v>
      </c>
      <c r="C240" t="s">
        <v>202</v>
      </c>
      <c r="D240" s="20" t="s">
        <v>1026</v>
      </c>
      <c r="E240" s="26">
        <v>41122</v>
      </c>
      <c r="H240" t="e">
        <v>#DIV/0!</v>
      </c>
      <c r="M240" t="e">
        <v>#DIV/0!</v>
      </c>
      <c r="R240" t="e">
        <v>#DIV/0!</v>
      </c>
    </row>
    <row r="241" spans="1:19" x14ac:dyDescent="0.25">
      <c r="A241" s="177" t="s">
        <v>11034</v>
      </c>
      <c r="B241" t="s">
        <v>11035</v>
      </c>
      <c r="C241" t="s">
        <v>228</v>
      </c>
      <c r="D241" s="20" t="s">
        <v>1026</v>
      </c>
      <c r="E241" s="26">
        <v>41122</v>
      </c>
      <c r="H241" t="e">
        <v>#DIV/0!</v>
      </c>
      <c r="K241" t="e">
        <v>#DIV/0!</v>
      </c>
      <c r="M241" t="e">
        <v>#DIV/0!</v>
      </c>
      <c r="R241" t="e">
        <v>#DIV/0!</v>
      </c>
    </row>
    <row r="242" spans="1:19" x14ac:dyDescent="0.25">
      <c r="A242" s="177" t="s">
        <v>10859</v>
      </c>
      <c r="B242" t="s">
        <v>10860</v>
      </c>
      <c r="C242" t="s">
        <v>227</v>
      </c>
      <c r="D242" s="20" t="s">
        <v>1028</v>
      </c>
      <c r="E242" s="26">
        <v>41122</v>
      </c>
      <c r="H242" t="e">
        <v>#DIV/0!</v>
      </c>
      <c r="K242" t="e">
        <v>#DIV/0!</v>
      </c>
      <c r="M242" t="e">
        <v>#DIV/0!</v>
      </c>
      <c r="R242" t="e">
        <v>#DIV/0!</v>
      </c>
    </row>
    <row r="243" spans="1:19" x14ac:dyDescent="0.25">
      <c r="A243" s="177" t="s">
        <v>10684</v>
      </c>
      <c r="B243" t="s">
        <v>10685</v>
      </c>
      <c r="C243" t="s">
        <v>203</v>
      </c>
      <c r="D243" s="20" t="s">
        <v>1028</v>
      </c>
      <c r="E243" s="26">
        <v>41122</v>
      </c>
      <c r="F243">
        <v>6</v>
      </c>
      <c r="G243">
        <v>4</v>
      </c>
      <c r="H243">
        <v>1.5</v>
      </c>
      <c r="I243">
        <v>0</v>
      </c>
      <c r="J243">
        <v>0</v>
      </c>
      <c r="K243" t="e">
        <v>#DIV/0!</v>
      </c>
      <c r="L243">
        <v>27.5</v>
      </c>
      <c r="M243">
        <v>0</v>
      </c>
      <c r="P243">
        <v>0</v>
      </c>
      <c r="Q243">
        <v>0</v>
      </c>
    </row>
    <row r="244" spans="1:19" x14ac:dyDescent="0.25">
      <c r="A244" s="177" t="s">
        <v>10509</v>
      </c>
      <c r="B244" t="s">
        <v>10510</v>
      </c>
      <c r="C244" t="s">
        <v>205</v>
      </c>
      <c r="D244" s="20" t="s">
        <v>1026</v>
      </c>
      <c r="E244" s="26">
        <v>41122</v>
      </c>
    </row>
    <row r="245" spans="1:19" x14ac:dyDescent="0.25">
      <c r="A245" s="177" t="s">
        <v>10333</v>
      </c>
      <c r="B245" t="s">
        <v>10334</v>
      </c>
      <c r="C245" t="s">
        <v>204</v>
      </c>
      <c r="D245" s="20" t="s">
        <v>1026</v>
      </c>
      <c r="E245" s="26">
        <v>41122</v>
      </c>
      <c r="F245">
        <v>6</v>
      </c>
      <c r="G245">
        <v>4</v>
      </c>
      <c r="H245">
        <v>1.5</v>
      </c>
      <c r="K245" t="e">
        <v>#DIV/0!</v>
      </c>
      <c r="L245">
        <v>27.5</v>
      </c>
      <c r="M245">
        <v>0</v>
      </c>
      <c r="R245" t="e">
        <v>#DIV/0!</v>
      </c>
    </row>
    <row r="246" spans="1:19" x14ac:dyDescent="0.25">
      <c r="A246" s="177" t="s">
        <v>10268</v>
      </c>
      <c r="B246" t="s">
        <v>10269</v>
      </c>
      <c r="C246" t="s">
        <v>206</v>
      </c>
      <c r="D246" s="20" t="s">
        <v>1026</v>
      </c>
      <c r="E246" s="26">
        <v>41122</v>
      </c>
    </row>
    <row r="247" spans="1:19" x14ac:dyDescent="0.25">
      <c r="A247" s="177" t="s">
        <v>9837</v>
      </c>
      <c r="B247" t="s">
        <v>9838</v>
      </c>
      <c r="C247" t="s">
        <v>223</v>
      </c>
      <c r="D247" s="20" t="s">
        <v>1028</v>
      </c>
      <c r="E247" s="26">
        <v>41122</v>
      </c>
      <c r="R247" t="e">
        <v>#DIV/0!</v>
      </c>
    </row>
    <row r="248" spans="1:19" x14ac:dyDescent="0.25">
      <c r="A248" s="177" t="s">
        <v>9662</v>
      </c>
      <c r="B248" t="s">
        <v>9663</v>
      </c>
      <c r="C248" t="s">
        <v>224</v>
      </c>
      <c r="D248" s="20" t="s">
        <v>1026</v>
      </c>
      <c r="E248" s="26">
        <v>41122</v>
      </c>
      <c r="R248" t="e">
        <v>#DIV/0!</v>
      </c>
    </row>
    <row r="249" spans="1:19" x14ac:dyDescent="0.25">
      <c r="A249" s="177" t="s">
        <v>9271</v>
      </c>
      <c r="B249" t="s">
        <v>9272</v>
      </c>
      <c r="C249" t="s">
        <v>211</v>
      </c>
      <c r="D249" s="20" t="s">
        <v>1026</v>
      </c>
      <c r="E249" s="26">
        <v>41122</v>
      </c>
    </row>
    <row r="250" spans="1:19" x14ac:dyDescent="0.25">
      <c r="A250" s="177" t="s">
        <v>9096</v>
      </c>
      <c r="B250" t="s">
        <v>9097</v>
      </c>
      <c r="C250" t="s">
        <v>207</v>
      </c>
      <c r="D250" s="20" t="s">
        <v>1028</v>
      </c>
      <c r="E250" s="26">
        <v>41122</v>
      </c>
      <c r="F250">
        <v>3</v>
      </c>
      <c r="G250">
        <v>3</v>
      </c>
      <c r="H250">
        <v>1</v>
      </c>
      <c r="I250">
        <v>0</v>
      </c>
      <c r="J250">
        <v>17</v>
      </c>
      <c r="K250">
        <v>0</v>
      </c>
      <c r="L250">
        <v>27</v>
      </c>
      <c r="M250">
        <v>0.62962962962962965</v>
      </c>
      <c r="N250">
        <v>0</v>
      </c>
      <c r="P250">
        <v>0</v>
      </c>
      <c r="Q250">
        <v>0</v>
      </c>
      <c r="R250" t="e">
        <v>#DIV/0!</v>
      </c>
      <c r="S250">
        <v>0</v>
      </c>
    </row>
    <row r="251" spans="1:19" x14ac:dyDescent="0.25">
      <c r="A251" s="177" t="s">
        <v>9031</v>
      </c>
      <c r="B251" t="s">
        <v>9032</v>
      </c>
      <c r="C251" t="s">
        <v>894</v>
      </c>
      <c r="D251" s="20" t="s">
        <v>1026</v>
      </c>
      <c r="E251" s="26">
        <v>41122</v>
      </c>
      <c r="H251" t="e">
        <v>#DIV/0!</v>
      </c>
      <c r="K251" t="e">
        <v>#DIV/0!</v>
      </c>
      <c r="M251" t="e">
        <v>#DIV/0!</v>
      </c>
      <c r="R251" t="e">
        <v>#DIV/0!</v>
      </c>
    </row>
    <row r="252" spans="1:19" x14ac:dyDescent="0.25">
      <c r="A252" s="177" t="s">
        <v>8856</v>
      </c>
      <c r="B252" t="s">
        <v>8857</v>
      </c>
      <c r="C252" t="s">
        <v>210</v>
      </c>
      <c r="D252" s="20" t="s">
        <v>1026</v>
      </c>
      <c r="E252" s="26">
        <v>41122</v>
      </c>
    </row>
    <row r="253" spans="1:19" x14ac:dyDescent="0.25">
      <c r="A253" s="177" t="s">
        <v>8681</v>
      </c>
      <c r="B253" t="s">
        <v>8682</v>
      </c>
      <c r="C253" t="s">
        <v>208</v>
      </c>
      <c r="D253" s="20" t="s">
        <v>1026</v>
      </c>
      <c r="E253" s="26">
        <v>41122</v>
      </c>
      <c r="F253">
        <v>3</v>
      </c>
      <c r="G253">
        <v>3</v>
      </c>
      <c r="H253">
        <v>1</v>
      </c>
      <c r="J253">
        <v>17</v>
      </c>
      <c r="K253">
        <v>0</v>
      </c>
      <c r="L253">
        <v>27</v>
      </c>
      <c r="M253">
        <v>0.62962962962962965</v>
      </c>
      <c r="R253" t="e">
        <v>#DIV/0!</v>
      </c>
    </row>
    <row r="254" spans="1:19" x14ac:dyDescent="0.25">
      <c r="A254" s="177" t="s">
        <v>8432</v>
      </c>
      <c r="B254" t="s">
        <v>8433</v>
      </c>
      <c r="C254" t="s">
        <v>213</v>
      </c>
      <c r="D254" s="20" t="s">
        <v>1026</v>
      </c>
      <c r="E254" s="26">
        <v>41122</v>
      </c>
      <c r="H254" t="e">
        <v>#DIV/0!</v>
      </c>
      <c r="K254" t="e">
        <v>#DIV/0!</v>
      </c>
      <c r="M254" t="e">
        <v>#DIV/0!</v>
      </c>
      <c r="R254" t="e">
        <v>#DIV/0!</v>
      </c>
    </row>
    <row r="255" spans="1:19" x14ac:dyDescent="0.25">
      <c r="A255" s="177" t="s">
        <v>8257</v>
      </c>
      <c r="B255" t="s">
        <v>8258</v>
      </c>
      <c r="C255" t="s">
        <v>212</v>
      </c>
      <c r="D255" s="20" t="s">
        <v>1028</v>
      </c>
      <c r="E255" s="26">
        <v>41122</v>
      </c>
      <c r="F255">
        <v>1.5</v>
      </c>
      <c r="G255">
        <v>1.5</v>
      </c>
      <c r="H255">
        <v>1</v>
      </c>
      <c r="I255">
        <v>2</v>
      </c>
      <c r="J255">
        <v>0</v>
      </c>
      <c r="K255" t="e">
        <v>#DIV/0!</v>
      </c>
      <c r="L255">
        <v>14.5</v>
      </c>
      <c r="M255">
        <v>0</v>
      </c>
      <c r="N255">
        <v>0</v>
      </c>
      <c r="P255">
        <v>0</v>
      </c>
      <c r="Q255">
        <v>0</v>
      </c>
      <c r="R255" t="e">
        <v>#DIV/0!</v>
      </c>
      <c r="S255">
        <v>0</v>
      </c>
    </row>
    <row r="256" spans="1:19" x14ac:dyDescent="0.25">
      <c r="A256" s="177" t="s">
        <v>8192</v>
      </c>
      <c r="B256" t="s">
        <v>8193</v>
      </c>
      <c r="C256" s="20" t="s">
        <v>8184</v>
      </c>
      <c r="D256" s="20" t="s">
        <v>1026</v>
      </c>
      <c r="E256" s="26">
        <v>41122</v>
      </c>
      <c r="F256">
        <v>1.5</v>
      </c>
      <c r="G256">
        <v>1.5</v>
      </c>
      <c r="H256">
        <v>1</v>
      </c>
      <c r="I256">
        <v>2</v>
      </c>
      <c r="K256" t="e">
        <v>#DIV/0!</v>
      </c>
      <c r="L256">
        <v>14.5</v>
      </c>
      <c r="M256">
        <v>0</v>
      </c>
      <c r="R256" t="e">
        <v>#DIV/0!</v>
      </c>
    </row>
    <row r="257" spans="1:20" x14ac:dyDescent="0.25">
      <c r="A257" s="177" t="s">
        <v>7956</v>
      </c>
      <c r="B257" t="s">
        <v>7957</v>
      </c>
      <c r="C257" t="s">
        <v>225</v>
      </c>
      <c r="D257" s="20" t="s">
        <v>1028</v>
      </c>
      <c r="E257" s="26">
        <v>41122</v>
      </c>
      <c r="R257" t="e">
        <v>#DIV/0!</v>
      </c>
    </row>
    <row r="258" spans="1:20" x14ac:dyDescent="0.25">
      <c r="A258" s="177" t="s">
        <v>7755</v>
      </c>
      <c r="B258" t="s">
        <v>7756</v>
      </c>
      <c r="C258" t="s">
        <v>226</v>
      </c>
      <c r="D258" s="20" t="s">
        <v>1026</v>
      </c>
      <c r="E258" s="26">
        <v>41122</v>
      </c>
      <c r="R258" t="e">
        <v>#DIV/0!</v>
      </c>
    </row>
    <row r="259" spans="1:20" x14ac:dyDescent="0.25">
      <c r="A259" s="177" t="s">
        <v>7568</v>
      </c>
      <c r="B259" t="s">
        <v>7569</v>
      </c>
      <c r="C259" s="20" t="s">
        <v>901</v>
      </c>
      <c r="D259" s="20" t="s">
        <v>1026</v>
      </c>
      <c r="E259" s="26">
        <v>41122</v>
      </c>
      <c r="P259">
        <v>0</v>
      </c>
      <c r="Q259">
        <v>2</v>
      </c>
      <c r="R259">
        <v>0</v>
      </c>
    </row>
    <row r="260" spans="1:20" x14ac:dyDescent="0.25">
      <c r="A260" s="177" t="s">
        <v>7221</v>
      </c>
      <c r="B260" t="s">
        <v>7222</v>
      </c>
      <c r="C260" s="20" t="s">
        <v>1078</v>
      </c>
      <c r="D260" s="20" t="s">
        <v>1026</v>
      </c>
      <c r="E260" s="26">
        <v>41122</v>
      </c>
      <c r="P260">
        <v>0</v>
      </c>
      <c r="Q260">
        <v>2</v>
      </c>
      <c r="R260">
        <v>0</v>
      </c>
    </row>
    <row r="261" spans="1:20" x14ac:dyDescent="0.25">
      <c r="A261" s="177" t="s">
        <v>7016</v>
      </c>
      <c r="B261" t="s">
        <v>7017</v>
      </c>
      <c r="C261" t="s">
        <v>232</v>
      </c>
      <c r="D261" s="20" t="s">
        <v>1028</v>
      </c>
      <c r="E261" s="26">
        <v>41122</v>
      </c>
      <c r="R261" t="e">
        <v>#DIV/0!</v>
      </c>
    </row>
    <row r="262" spans="1:20" x14ac:dyDescent="0.25">
      <c r="A262" s="177" t="s">
        <v>6825</v>
      </c>
      <c r="B262" t="s">
        <v>6826</v>
      </c>
      <c r="C262" t="s">
        <v>231</v>
      </c>
      <c r="D262" s="20" t="s">
        <v>1026</v>
      </c>
      <c r="E262" s="26">
        <v>41122</v>
      </c>
      <c r="R262" t="e">
        <v>#DIV/0!</v>
      </c>
    </row>
    <row r="263" spans="1:20" x14ac:dyDescent="0.25">
      <c r="A263" s="177" t="s">
        <v>6650</v>
      </c>
      <c r="B263" t="s">
        <v>6651</v>
      </c>
      <c r="C263" t="s">
        <v>317</v>
      </c>
      <c r="D263" s="20" t="s">
        <v>1028</v>
      </c>
      <c r="E263" s="26">
        <v>41122</v>
      </c>
      <c r="F263">
        <v>3</v>
      </c>
      <c r="G263">
        <v>3</v>
      </c>
      <c r="H263">
        <v>1</v>
      </c>
      <c r="K263" t="e">
        <v>#DIV/0!</v>
      </c>
      <c r="M263" t="e">
        <v>#DIV/0!</v>
      </c>
      <c r="R263" t="e">
        <v>#DIV/0!</v>
      </c>
    </row>
    <row r="264" spans="1:20" x14ac:dyDescent="0.25">
      <c r="A264" s="177" t="s">
        <v>6475</v>
      </c>
      <c r="B264" t="s">
        <v>6476</v>
      </c>
      <c r="C264" t="s">
        <v>316</v>
      </c>
      <c r="D264" s="20" t="s">
        <v>1026</v>
      </c>
      <c r="E264" s="26">
        <v>41122</v>
      </c>
      <c r="F264">
        <v>3</v>
      </c>
      <c r="G264">
        <v>3</v>
      </c>
      <c r="H264">
        <v>1</v>
      </c>
      <c r="K264" t="e">
        <v>#DIV/0!</v>
      </c>
      <c r="M264" t="e">
        <v>#DIV/0!</v>
      </c>
      <c r="R264" t="e">
        <v>#DIV/0!</v>
      </c>
    </row>
    <row r="265" spans="1:20" x14ac:dyDescent="0.25">
      <c r="A265" s="177" t="s">
        <v>6226</v>
      </c>
      <c r="B265" t="s">
        <v>6227</v>
      </c>
      <c r="C265" t="s">
        <v>214</v>
      </c>
      <c r="D265" s="20" t="s">
        <v>1028</v>
      </c>
      <c r="E265" s="26">
        <v>41122</v>
      </c>
    </row>
    <row r="266" spans="1:20" x14ac:dyDescent="0.25">
      <c r="A266" s="177" t="s">
        <v>6051</v>
      </c>
      <c r="B266" t="s">
        <v>6052</v>
      </c>
      <c r="C266" t="s">
        <v>215</v>
      </c>
      <c r="D266" s="20" t="s">
        <v>1026</v>
      </c>
      <c r="E266" s="26">
        <v>41122</v>
      </c>
    </row>
    <row r="267" spans="1:20" x14ac:dyDescent="0.25">
      <c r="A267" s="177" t="s">
        <v>5876</v>
      </c>
      <c r="B267" t="s">
        <v>5877</v>
      </c>
      <c r="C267" t="s">
        <v>216</v>
      </c>
      <c r="D267" s="20" t="s">
        <v>1026</v>
      </c>
      <c r="E267" s="26">
        <v>41122</v>
      </c>
      <c r="T267">
        <v>0.82499999999999996</v>
      </c>
    </row>
    <row r="268" spans="1:20" x14ac:dyDescent="0.25">
      <c r="A268" s="177" t="s">
        <v>5448</v>
      </c>
      <c r="B268" t="s">
        <v>5449</v>
      </c>
      <c r="C268" s="20" t="s">
        <v>903</v>
      </c>
      <c r="D268" s="20" t="s">
        <v>1026</v>
      </c>
      <c r="E268" s="26">
        <v>41122</v>
      </c>
      <c r="F268">
        <v>3.3</v>
      </c>
      <c r="G268">
        <v>3.3</v>
      </c>
      <c r="H268">
        <v>1</v>
      </c>
      <c r="I268">
        <v>8</v>
      </c>
      <c r="J268">
        <v>0</v>
      </c>
      <c r="L268">
        <v>23</v>
      </c>
      <c r="M268">
        <v>0</v>
      </c>
      <c r="P268">
        <v>0</v>
      </c>
      <c r="Q268">
        <v>2</v>
      </c>
      <c r="R268">
        <v>0</v>
      </c>
      <c r="T268">
        <v>0.82499999999999996</v>
      </c>
    </row>
    <row r="269" spans="1:20" x14ac:dyDescent="0.25">
      <c r="A269" s="177" t="s">
        <v>5632</v>
      </c>
      <c r="B269" t="s">
        <v>5633</v>
      </c>
      <c r="C269" s="20" t="s">
        <v>1073</v>
      </c>
      <c r="D269" s="20" t="s">
        <v>1026</v>
      </c>
      <c r="E269" s="26">
        <v>41122</v>
      </c>
      <c r="H269" t="e">
        <v>#DIV/0!</v>
      </c>
      <c r="K269" t="e">
        <v>#DIV/0!</v>
      </c>
      <c r="M269" t="e">
        <v>#DIV/0!</v>
      </c>
      <c r="R269" t="e">
        <v>#DIV/0!</v>
      </c>
    </row>
    <row r="270" spans="1:20" x14ac:dyDescent="0.25">
      <c r="A270" s="177" t="s">
        <v>5213</v>
      </c>
      <c r="B270" t="s">
        <v>5214</v>
      </c>
      <c r="C270" s="20" t="s">
        <v>1079</v>
      </c>
      <c r="D270" s="20" t="s">
        <v>1026</v>
      </c>
      <c r="E270" s="26">
        <v>41122</v>
      </c>
      <c r="F270">
        <v>3.3</v>
      </c>
      <c r="G270">
        <v>3.3</v>
      </c>
      <c r="H270">
        <v>1</v>
      </c>
      <c r="I270">
        <v>8</v>
      </c>
      <c r="K270" t="e">
        <v>#DIV/0!</v>
      </c>
      <c r="L270">
        <v>23</v>
      </c>
      <c r="M270">
        <v>0</v>
      </c>
      <c r="P270">
        <v>0</v>
      </c>
      <c r="Q270">
        <v>2</v>
      </c>
      <c r="R270">
        <v>0</v>
      </c>
    </row>
    <row r="271" spans="1:20" x14ac:dyDescent="0.25">
      <c r="A271" s="177" t="s">
        <v>5008</v>
      </c>
      <c r="B271" t="s">
        <v>5009</v>
      </c>
      <c r="C271" t="s">
        <v>229</v>
      </c>
      <c r="D271" s="20" t="s">
        <v>1026</v>
      </c>
      <c r="E271" s="26">
        <v>41122</v>
      </c>
      <c r="H271" t="e">
        <v>#DIV/0!</v>
      </c>
      <c r="K271" t="e">
        <v>#DIV/0!</v>
      </c>
      <c r="M271" t="e">
        <v>#DIV/0!</v>
      </c>
      <c r="R271" t="e">
        <v>#DIV/0!</v>
      </c>
    </row>
    <row r="272" spans="1:20" x14ac:dyDescent="0.25">
      <c r="A272" s="177" t="s">
        <v>4833</v>
      </c>
      <c r="B272" t="s">
        <v>4834</v>
      </c>
      <c r="C272" t="s">
        <v>230</v>
      </c>
      <c r="D272" s="20" t="s">
        <v>1028</v>
      </c>
      <c r="E272" s="26">
        <v>41122</v>
      </c>
      <c r="H272" t="e">
        <v>#DIV/0!</v>
      </c>
      <c r="K272" t="e">
        <v>#DIV/0!</v>
      </c>
      <c r="M272" t="e">
        <v>#DIV/0!</v>
      </c>
      <c r="R272" t="e">
        <v>#DIV/0!</v>
      </c>
      <c r="T272">
        <v>0</v>
      </c>
    </row>
    <row r="273" spans="1:20" x14ac:dyDescent="0.25">
      <c r="A273" s="177" t="s">
        <v>4658</v>
      </c>
      <c r="B273" t="s">
        <v>4659</v>
      </c>
      <c r="C273" t="s">
        <v>234</v>
      </c>
      <c r="D273" s="20" t="s">
        <v>1028</v>
      </c>
      <c r="E273" s="26">
        <v>41122</v>
      </c>
      <c r="R273" t="e">
        <v>#DIV/0!</v>
      </c>
      <c r="T273">
        <v>0</v>
      </c>
    </row>
    <row r="274" spans="1:20" x14ac:dyDescent="0.25">
      <c r="A274" s="177" t="s">
        <v>4483</v>
      </c>
      <c r="B274" t="s">
        <v>4484</v>
      </c>
      <c r="C274" t="s">
        <v>233</v>
      </c>
      <c r="D274" s="20" t="s">
        <v>1026</v>
      </c>
      <c r="E274" s="26">
        <v>41122</v>
      </c>
      <c r="R274" t="e">
        <v>#DIV/0!</v>
      </c>
      <c r="T274">
        <v>0</v>
      </c>
    </row>
    <row r="275" spans="1:20" x14ac:dyDescent="0.25">
      <c r="A275" s="177" t="s">
        <v>4308</v>
      </c>
      <c r="B275" t="s">
        <v>4309</v>
      </c>
      <c r="C275" t="s">
        <v>217</v>
      </c>
      <c r="D275" s="20" t="s">
        <v>1028</v>
      </c>
      <c r="E275" s="26">
        <v>41122</v>
      </c>
      <c r="F275">
        <v>1</v>
      </c>
      <c r="G275">
        <v>1</v>
      </c>
      <c r="H275">
        <v>1</v>
      </c>
      <c r="I275">
        <v>0</v>
      </c>
      <c r="L275">
        <v>0</v>
      </c>
      <c r="M275" t="e">
        <v>#DIV/0!</v>
      </c>
      <c r="R275" t="e">
        <v>#DIV/0!</v>
      </c>
      <c r="T275">
        <v>0.82499999999999996</v>
      </c>
    </row>
    <row r="276" spans="1:20" x14ac:dyDescent="0.25">
      <c r="A276" s="177" t="s">
        <v>4243</v>
      </c>
      <c r="B276" t="s">
        <v>4244</v>
      </c>
      <c r="C276" t="s">
        <v>895</v>
      </c>
      <c r="D276" s="20" t="s">
        <v>1026</v>
      </c>
      <c r="E276" s="26">
        <v>41122</v>
      </c>
      <c r="H276" t="e">
        <v>#DIV/0!</v>
      </c>
      <c r="K276" t="e">
        <v>#DIV/0!</v>
      </c>
      <c r="M276" t="e">
        <v>#DIV/0!</v>
      </c>
      <c r="R276" t="e">
        <v>#DIV/0!</v>
      </c>
      <c r="T276">
        <v>0</v>
      </c>
    </row>
    <row r="277" spans="1:20" x14ac:dyDescent="0.25">
      <c r="A277" s="177" t="s">
        <v>4068</v>
      </c>
      <c r="B277" t="s">
        <v>4069</v>
      </c>
      <c r="C277" t="s">
        <v>218</v>
      </c>
      <c r="D277" s="20" t="s">
        <v>1026</v>
      </c>
      <c r="E277" s="26">
        <v>41122</v>
      </c>
      <c r="F277">
        <v>1</v>
      </c>
      <c r="G277">
        <v>1</v>
      </c>
      <c r="H277">
        <v>1</v>
      </c>
      <c r="K277" t="e">
        <v>#DIV/0!</v>
      </c>
      <c r="M277" t="e">
        <v>#DIV/0!</v>
      </c>
      <c r="R277" t="e">
        <v>#DIV/0!</v>
      </c>
      <c r="T277">
        <v>0</v>
      </c>
    </row>
    <row r="278" spans="1:20" x14ac:dyDescent="0.25">
      <c r="A278" s="177" t="s">
        <v>3893</v>
      </c>
      <c r="B278" t="s">
        <v>3894</v>
      </c>
      <c r="C278" t="s">
        <v>219</v>
      </c>
      <c r="D278" s="20" t="s">
        <v>1026</v>
      </c>
      <c r="E278" s="26">
        <v>41122</v>
      </c>
      <c r="H278" t="e">
        <v>#DIV/0!</v>
      </c>
      <c r="K278" t="e">
        <v>#DIV/0!</v>
      </c>
      <c r="M278" t="e">
        <v>#DIV/0!</v>
      </c>
      <c r="R278" t="e">
        <v>#DIV/0!</v>
      </c>
      <c r="T278">
        <v>0</v>
      </c>
    </row>
    <row r="279" spans="1:20" x14ac:dyDescent="0.25">
      <c r="A279" s="177" t="s">
        <v>3526</v>
      </c>
      <c r="B279" t="s">
        <v>3527</v>
      </c>
      <c r="C279" t="s">
        <v>220</v>
      </c>
      <c r="D279" s="20" t="s">
        <v>1028</v>
      </c>
      <c r="E279" s="26">
        <v>41122</v>
      </c>
      <c r="F279">
        <v>10</v>
      </c>
      <c r="G279">
        <v>15</v>
      </c>
      <c r="H279">
        <v>0.66666666666666663</v>
      </c>
      <c r="I279">
        <v>31</v>
      </c>
      <c r="K279" t="e">
        <v>#DIV/0!</v>
      </c>
      <c r="L279">
        <v>54</v>
      </c>
      <c r="M279">
        <v>0</v>
      </c>
      <c r="P279">
        <v>5</v>
      </c>
      <c r="Q279">
        <v>10</v>
      </c>
      <c r="R279">
        <v>0.5</v>
      </c>
      <c r="T279">
        <v>0</v>
      </c>
    </row>
    <row r="280" spans="1:20" x14ac:dyDescent="0.25">
      <c r="A280" s="177" t="s">
        <v>3351</v>
      </c>
      <c r="B280" t="s">
        <v>3352</v>
      </c>
      <c r="C280" t="s">
        <v>221</v>
      </c>
      <c r="D280" s="20" t="s">
        <v>1026</v>
      </c>
      <c r="E280" s="26">
        <v>41122</v>
      </c>
      <c r="F280">
        <v>9.5</v>
      </c>
      <c r="G280">
        <v>10</v>
      </c>
      <c r="H280">
        <v>0.95</v>
      </c>
      <c r="I280">
        <v>29</v>
      </c>
      <c r="K280" t="e">
        <v>#DIV/0!</v>
      </c>
      <c r="L280">
        <v>45</v>
      </c>
      <c r="M280">
        <v>0</v>
      </c>
      <c r="O280">
        <v>0.82499999999999996</v>
      </c>
      <c r="P280">
        <v>5</v>
      </c>
      <c r="Q280">
        <v>10</v>
      </c>
      <c r="R280">
        <v>0.5</v>
      </c>
      <c r="T280">
        <v>0.82499999999999996</v>
      </c>
    </row>
    <row r="281" spans="1:20" x14ac:dyDescent="0.25">
      <c r="A281" s="177" t="s">
        <v>3176</v>
      </c>
      <c r="B281" t="s">
        <v>3177</v>
      </c>
      <c r="C281" t="s">
        <v>222</v>
      </c>
      <c r="D281" s="20" t="s">
        <v>1026</v>
      </c>
      <c r="E281" s="26">
        <v>41122</v>
      </c>
      <c r="F281">
        <v>0.5</v>
      </c>
      <c r="G281">
        <v>5</v>
      </c>
      <c r="H281">
        <v>0.1</v>
      </c>
      <c r="I281">
        <v>2</v>
      </c>
      <c r="L281">
        <v>9</v>
      </c>
      <c r="M281">
        <v>0</v>
      </c>
      <c r="T281">
        <v>0</v>
      </c>
    </row>
    <row r="282" spans="1:20" x14ac:dyDescent="0.25">
      <c r="A282" s="177" t="s">
        <v>11507</v>
      </c>
      <c r="B282" t="s">
        <v>11508</v>
      </c>
      <c r="C282" t="s">
        <v>198</v>
      </c>
      <c r="D282" s="20" t="s">
        <v>1028</v>
      </c>
      <c r="E282" s="26">
        <v>41153</v>
      </c>
      <c r="F282">
        <v>1</v>
      </c>
      <c r="G282">
        <v>2.5</v>
      </c>
      <c r="H282">
        <v>0.4</v>
      </c>
      <c r="I282">
        <v>4</v>
      </c>
      <c r="K282" t="e">
        <v>#DIV/0!</v>
      </c>
      <c r="L282">
        <v>14.5</v>
      </c>
      <c r="M282">
        <v>0</v>
      </c>
      <c r="R282" t="e">
        <v>#DIV/0!</v>
      </c>
    </row>
    <row r="283" spans="1:20" x14ac:dyDescent="0.25">
      <c r="A283" s="177" t="s">
        <v>12012</v>
      </c>
      <c r="B283" t="s">
        <v>12013</v>
      </c>
      <c r="C283" s="20" t="s">
        <v>1077</v>
      </c>
      <c r="D283" s="20" t="s">
        <v>1028</v>
      </c>
      <c r="E283" s="26">
        <v>41153</v>
      </c>
      <c r="F283">
        <v>1</v>
      </c>
      <c r="G283">
        <v>2.5</v>
      </c>
      <c r="H283">
        <v>0.4</v>
      </c>
      <c r="I283">
        <v>4</v>
      </c>
      <c r="K283" t="e">
        <v>#DIV/0!</v>
      </c>
      <c r="L283">
        <v>14.5</v>
      </c>
      <c r="M283">
        <v>0</v>
      </c>
      <c r="R283" t="e">
        <v>#DIV/0!</v>
      </c>
    </row>
    <row r="284" spans="1:20" x14ac:dyDescent="0.25">
      <c r="A284" s="177" t="s">
        <v>3003</v>
      </c>
      <c r="B284" t="s">
        <v>3004</v>
      </c>
      <c r="C284" t="s">
        <v>242</v>
      </c>
      <c r="D284" s="20" t="s">
        <v>1026</v>
      </c>
      <c r="E284" s="26">
        <v>41153</v>
      </c>
      <c r="F284">
        <v>0</v>
      </c>
      <c r="G284">
        <v>0</v>
      </c>
      <c r="H284" t="e">
        <v>#DIV/0!</v>
      </c>
      <c r="I284">
        <v>0</v>
      </c>
      <c r="J284">
        <v>0</v>
      </c>
      <c r="L284">
        <v>0</v>
      </c>
      <c r="M284" t="e">
        <v>#DIV/0!</v>
      </c>
      <c r="N284">
        <v>0</v>
      </c>
      <c r="P284">
        <v>0</v>
      </c>
      <c r="Q284">
        <v>1</v>
      </c>
      <c r="R284">
        <v>0</v>
      </c>
      <c r="S284">
        <v>0</v>
      </c>
    </row>
    <row r="285" spans="1:20" x14ac:dyDescent="0.25">
      <c r="A285" s="177" t="s">
        <v>2828</v>
      </c>
      <c r="B285" t="s">
        <v>2829</v>
      </c>
      <c r="C285" s="20" t="s">
        <v>2754</v>
      </c>
      <c r="D285" s="20" t="s">
        <v>1026</v>
      </c>
      <c r="E285" s="26">
        <v>41153</v>
      </c>
      <c r="F285">
        <v>2.5</v>
      </c>
      <c r="G285">
        <v>4</v>
      </c>
      <c r="H285">
        <v>0.625</v>
      </c>
      <c r="I285">
        <v>6</v>
      </c>
      <c r="J285">
        <v>29</v>
      </c>
      <c r="K285">
        <v>0.20689655172413793</v>
      </c>
      <c r="L285">
        <v>29</v>
      </c>
      <c r="M285">
        <v>1</v>
      </c>
      <c r="N285">
        <v>0</v>
      </c>
      <c r="P285">
        <v>0</v>
      </c>
      <c r="Q285">
        <v>0</v>
      </c>
      <c r="R285" t="e">
        <v>#DIV/0!</v>
      </c>
      <c r="S285">
        <v>0</v>
      </c>
    </row>
    <row r="286" spans="1:20" x14ac:dyDescent="0.25">
      <c r="A286" s="177" t="s">
        <v>2583</v>
      </c>
      <c r="B286" t="s">
        <v>2584</v>
      </c>
      <c r="C286" t="s">
        <v>237</v>
      </c>
      <c r="D286" s="20" t="s">
        <v>1026</v>
      </c>
      <c r="E286" s="26">
        <v>41153</v>
      </c>
      <c r="F286">
        <v>0</v>
      </c>
      <c r="G286">
        <v>0</v>
      </c>
      <c r="I286">
        <v>2</v>
      </c>
      <c r="J286">
        <v>0</v>
      </c>
      <c r="K286" t="e">
        <v>#DIV/0!</v>
      </c>
      <c r="L286">
        <v>0</v>
      </c>
      <c r="N286">
        <v>0</v>
      </c>
      <c r="O286">
        <v>0</v>
      </c>
      <c r="P286">
        <v>0</v>
      </c>
      <c r="Q286">
        <v>0</v>
      </c>
      <c r="R286" t="e">
        <v>#DIV/0!</v>
      </c>
      <c r="S286">
        <v>0</v>
      </c>
    </row>
    <row r="287" spans="1:20" x14ac:dyDescent="0.25">
      <c r="A287" s="177" t="s">
        <v>2408</v>
      </c>
      <c r="B287" t="s">
        <v>2409</v>
      </c>
      <c r="C287" t="s">
        <v>238</v>
      </c>
      <c r="D287" s="20" t="s">
        <v>1026</v>
      </c>
      <c r="E287" s="26">
        <v>41153</v>
      </c>
      <c r="F287">
        <v>9.5</v>
      </c>
      <c r="G287">
        <v>10</v>
      </c>
      <c r="H287">
        <v>0.95</v>
      </c>
      <c r="I287">
        <v>29</v>
      </c>
      <c r="J287">
        <v>0</v>
      </c>
      <c r="L287">
        <v>45</v>
      </c>
      <c r="M287">
        <v>0</v>
      </c>
      <c r="N287">
        <v>0</v>
      </c>
      <c r="O287">
        <v>0.82499999999999996</v>
      </c>
      <c r="P287">
        <v>5</v>
      </c>
      <c r="Q287">
        <v>6</v>
      </c>
      <c r="R287">
        <v>0.83333333333333337</v>
      </c>
      <c r="S287">
        <v>0</v>
      </c>
      <c r="T287">
        <v>0</v>
      </c>
    </row>
    <row r="288" spans="1:20" x14ac:dyDescent="0.25">
      <c r="A288" s="177" t="s">
        <v>2235</v>
      </c>
      <c r="B288" t="s">
        <v>2236</v>
      </c>
      <c r="C288" t="s">
        <v>239</v>
      </c>
      <c r="D288" s="20" t="s">
        <v>1026</v>
      </c>
      <c r="E288" s="26">
        <v>41153</v>
      </c>
      <c r="F288">
        <v>0.5</v>
      </c>
      <c r="G288">
        <v>5</v>
      </c>
      <c r="H288">
        <v>0.1</v>
      </c>
      <c r="I288">
        <v>2</v>
      </c>
      <c r="J288">
        <v>0</v>
      </c>
      <c r="K288" t="e">
        <v>#DIV/0!</v>
      </c>
      <c r="L288">
        <v>9</v>
      </c>
      <c r="M288">
        <v>0</v>
      </c>
      <c r="N288">
        <v>0</v>
      </c>
      <c r="O288">
        <v>0</v>
      </c>
      <c r="P288">
        <v>0</v>
      </c>
      <c r="Q288">
        <v>0</v>
      </c>
      <c r="R288" t="e">
        <v>#DIV/0!</v>
      </c>
      <c r="S288">
        <v>0</v>
      </c>
    </row>
    <row r="289" spans="1:20" x14ac:dyDescent="0.25">
      <c r="A289" s="177" t="s">
        <v>2060</v>
      </c>
      <c r="B289" t="s">
        <v>2061</v>
      </c>
      <c r="C289" s="20" t="s">
        <v>2018</v>
      </c>
      <c r="D289" s="20" t="s">
        <v>1026</v>
      </c>
      <c r="E289" s="26">
        <v>41153</v>
      </c>
      <c r="F289">
        <v>3.3</v>
      </c>
      <c r="G289">
        <v>3.3</v>
      </c>
      <c r="H289">
        <v>1</v>
      </c>
      <c r="I289">
        <v>9</v>
      </c>
      <c r="J289">
        <v>23</v>
      </c>
      <c r="L289">
        <v>23</v>
      </c>
      <c r="M289">
        <v>1</v>
      </c>
      <c r="N289">
        <v>0</v>
      </c>
      <c r="P289">
        <v>0</v>
      </c>
      <c r="Q289">
        <v>2</v>
      </c>
      <c r="R289">
        <v>0</v>
      </c>
      <c r="S289">
        <v>0</v>
      </c>
    </row>
    <row r="290" spans="1:20" x14ac:dyDescent="0.25">
      <c r="A290" s="177" t="s">
        <v>1812</v>
      </c>
      <c r="B290" t="s">
        <v>1813</v>
      </c>
      <c r="C290" t="s">
        <v>240</v>
      </c>
      <c r="D290" s="20" t="s">
        <v>1026</v>
      </c>
      <c r="E290" s="26">
        <v>41153</v>
      </c>
      <c r="F290">
        <v>19</v>
      </c>
      <c r="G290">
        <v>15</v>
      </c>
      <c r="H290">
        <v>1.2666666666666666</v>
      </c>
      <c r="I290">
        <v>0</v>
      </c>
      <c r="J290">
        <v>17</v>
      </c>
      <c r="L290">
        <v>74.5</v>
      </c>
      <c r="M290">
        <v>0.22818791946308725</v>
      </c>
      <c r="N290">
        <v>0</v>
      </c>
      <c r="P290">
        <v>0</v>
      </c>
      <c r="Q290">
        <v>1</v>
      </c>
      <c r="R290">
        <v>0</v>
      </c>
      <c r="S290">
        <v>0</v>
      </c>
    </row>
    <row r="291" spans="1:20" x14ac:dyDescent="0.25">
      <c r="A291" s="177" t="s">
        <v>1637</v>
      </c>
      <c r="B291" t="s">
        <v>1638</v>
      </c>
      <c r="C291" t="s">
        <v>241</v>
      </c>
      <c r="D291" s="20" t="s">
        <v>1026</v>
      </c>
      <c r="E291" s="26">
        <v>41153</v>
      </c>
      <c r="F291">
        <v>0</v>
      </c>
      <c r="G291">
        <v>0</v>
      </c>
      <c r="H291" t="e">
        <v>#DIV/0!</v>
      </c>
      <c r="I291">
        <v>0</v>
      </c>
      <c r="J291">
        <v>0</v>
      </c>
      <c r="L291">
        <v>0</v>
      </c>
      <c r="M291" t="e">
        <v>#DIV/0!</v>
      </c>
      <c r="N291">
        <v>0</v>
      </c>
      <c r="P291">
        <v>0</v>
      </c>
      <c r="Q291">
        <v>0</v>
      </c>
      <c r="R291" t="e">
        <v>#DIV/0!</v>
      </c>
    </row>
    <row r="292" spans="1:20" x14ac:dyDescent="0.25">
      <c r="A292" s="177" t="s">
        <v>1094</v>
      </c>
      <c r="B292" t="s">
        <v>1180</v>
      </c>
      <c r="C292" t="s">
        <v>235</v>
      </c>
      <c r="D292" s="20" t="s">
        <v>1028</v>
      </c>
      <c r="E292" s="26">
        <v>41153</v>
      </c>
      <c r="F292">
        <v>34.799999999999997</v>
      </c>
      <c r="G292">
        <v>37.299999999999997</v>
      </c>
      <c r="H292">
        <v>0.93297587131367288</v>
      </c>
      <c r="I292">
        <v>48</v>
      </c>
      <c r="J292">
        <v>69</v>
      </c>
      <c r="K292">
        <v>0.69565217391304346</v>
      </c>
      <c r="L292">
        <v>180.5</v>
      </c>
      <c r="M292">
        <v>0.38227146814404434</v>
      </c>
      <c r="N292">
        <v>0</v>
      </c>
      <c r="P292">
        <v>5</v>
      </c>
      <c r="Q292">
        <v>11</v>
      </c>
      <c r="R292">
        <v>0.45454545454545453</v>
      </c>
      <c r="S292">
        <v>0</v>
      </c>
    </row>
    <row r="293" spans="1:20" x14ac:dyDescent="0.25">
      <c r="A293" s="177" t="s">
        <v>11509</v>
      </c>
      <c r="B293" t="s">
        <v>11510</v>
      </c>
      <c r="C293" t="s">
        <v>199</v>
      </c>
      <c r="D293" s="20" t="s">
        <v>1028</v>
      </c>
      <c r="E293" s="26">
        <v>41153</v>
      </c>
      <c r="F293">
        <v>6</v>
      </c>
      <c r="G293">
        <v>4</v>
      </c>
      <c r="H293">
        <v>1.5</v>
      </c>
      <c r="I293">
        <v>2</v>
      </c>
      <c r="J293">
        <v>0</v>
      </c>
      <c r="K293" t="e">
        <v>#DIV/0!</v>
      </c>
      <c r="L293">
        <v>20</v>
      </c>
      <c r="M293">
        <v>0</v>
      </c>
      <c r="N293">
        <v>0</v>
      </c>
      <c r="P293">
        <v>0</v>
      </c>
      <c r="Q293">
        <v>0</v>
      </c>
      <c r="R293" t="e">
        <v>#DIV/0!</v>
      </c>
      <c r="S293">
        <v>0</v>
      </c>
    </row>
    <row r="294" spans="1:20" x14ac:dyDescent="0.25">
      <c r="A294" s="177" t="s">
        <v>11417</v>
      </c>
      <c r="B294" t="s">
        <v>11418</v>
      </c>
      <c r="C294" t="s">
        <v>201</v>
      </c>
      <c r="D294" s="20" t="s">
        <v>1026</v>
      </c>
      <c r="E294" s="26">
        <v>41153</v>
      </c>
      <c r="H294" t="e">
        <v>#DIV/0!</v>
      </c>
      <c r="I294">
        <v>2</v>
      </c>
      <c r="L294">
        <v>0</v>
      </c>
      <c r="M294" t="e">
        <v>#DIV/0!</v>
      </c>
      <c r="R294" t="e">
        <v>#DIV/0!</v>
      </c>
      <c r="T294">
        <v>0</v>
      </c>
    </row>
    <row r="295" spans="1:20" x14ac:dyDescent="0.25">
      <c r="A295" s="177" t="s">
        <v>12214</v>
      </c>
      <c r="B295" t="s">
        <v>12215</v>
      </c>
      <c r="C295" t="s">
        <v>200</v>
      </c>
      <c r="D295" s="20" t="s">
        <v>1026</v>
      </c>
      <c r="E295" s="26">
        <v>41153</v>
      </c>
      <c r="F295">
        <v>6</v>
      </c>
      <c r="G295">
        <v>4</v>
      </c>
      <c r="H295">
        <v>1.5</v>
      </c>
      <c r="K295" t="e">
        <v>#DIV/0!</v>
      </c>
      <c r="L295">
        <v>20</v>
      </c>
      <c r="M295">
        <v>0</v>
      </c>
      <c r="R295" t="e">
        <v>#DIV/0!</v>
      </c>
    </row>
    <row r="296" spans="1:20" x14ac:dyDescent="0.25">
      <c r="A296" s="177" t="s">
        <v>12499</v>
      </c>
      <c r="B296" t="s">
        <v>12500</v>
      </c>
      <c r="C296" t="s">
        <v>202</v>
      </c>
      <c r="D296" s="20" t="s">
        <v>1026</v>
      </c>
      <c r="E296" s="26">
        <v>41153</v>
      </c>
      <c r="H296" t="e">
        <v>#DIV/0!</v>
      </c>
      <c r="M296" t="e">
        <v>#DIV/0!</v>
      </c>
      <c r="R296" t="e">
        <v>#DIV/0!</v>
      </c>
    </row>
    <row r="297" spans="1:20" x14ac:dyDescent="0.25">
      <c r="A297" s="177" t="s">
        <v>11036</v>
      </c>
      <c r="B297" t="s">
        <v>11037</v>
      </c>
      <c r="C297" t="s">
        <v>228</v>
      </c>
      <c r="D297" s="20" t="s">
        <v>1026</v>
      </c>
      <c r="E297" s="26">
        <v>41153</v>
      </c>
      <c r="H297" t="e">
        <v>#DIV/0!</v>
      </c>
      <c r="K297" t="e">
        <v>#DIV/0!</v>
      </c>
      <c r="M297" t="e">
        <v>#DIV/0!</v>
      </c>
      <c r="R297" t="e">
        <v>#DIV/0!</v>
      </c>
    </row>
    <row r="298" spans="1:20" x14ac:dyDescent="0.25">
      <c r="A298" s="177" t="s">
        <v>10861</v>
      </c>
      <c r="B298" t="s">
        <v>10862</v>
      </c>
      <c r="C298" t="s">
        <v>227</v>
      </c>
      <c r="D298" s="20" t="s">
        <v>1028</v>
      </c>
      <c r="E298" s="26">
        <v>41153</v>
      </c>
      <c r="H298" t="e">
        <v>#DIV/0!</v>
      </c>
      <c r="K298" t="e">
        <v>#DIV/0!</v>
      </c>
      <c r="M298" t="e">
        <v>#DIV/0!</v>
      </c>
      <c r="R298" t="e">
        <v>#DIV/0!</v>
      </c>
    </row>
    <row r="299" spans="1:20" x14ac:dyDescent="0.25">
      <c r="A299" s="177" t="s">
        <v>10686</v>
      </c>
      <c r="B299" t="s">
        <v>10687</v>
      </c>
      <c r="C299" t="s">
        <v>203</v>
      </c>
      <c r="D299" s="20" t="s">
        <v>1028</v>
      </c>
      <c r="E299" s="26">
        <v>41153</v>
      </c>
      <c r="F299">
        <v>6</v>
      </c>
      <c r="G299">
        <v>4</v>
      </c>
      <c r="H299">
        <v>1.5</v>
      </c>
      <c r="I299">
        <v>0</v>
      </c>
      <c r="J299">
        <v>0</v>
      </c>
      <c r="K299" t="e">
        <v>#DIV/0!</v>
      </c>
      <c r="L299">
        <v>27.5</v>
      </c>
      <c r="M299">
        <v>0</v>
      </c>
      <c r="P299">
        <v>0</v>
      </c>
      <c r="Q299">
        <v>0</v>
      </c>
    </row>
    <row r="300" spans="1:20" x14ac:dyDescent="0.25">
      <c r="A300" s="177" t="s">
        <v>10511</v>
      </c>
      <c r="B300" t="s">
        <v>10512</v>
      </c>
      <c r="C300" t="s">
        <v>205</v>
      </c>
      <c r="D300" s="20" t="s">
        <v>1026</v>
      </c>
      <c r="E300" s="26">
        <v>41153</v>
      </c>
    </row>
    <row r="301" spans="1:20" x14ac:dyDescent="0.25">
      <c r="A301" s="177" t="s">
        <v>10335</v>
      </c>
      <c r="B301" t="s">
        <v>10336</v>
      </c>
      <c r="C301" t="s">
        <v>204</v>
      </c>
      <c r="D301" s="20" t="s">
        <v>1026</v>
      </c>
      <c r="E301" s="26">
        <v>41153</v>
      </c>
      <c r="F301">
        <v>6</v>
      </c>
      <c r="G301">
        <v>4</v>
      </c>
      <c r="H301">
        <v>1.5</v>
      </c>
      <c r="K301" t="e">
        <v>#DIV/0!</v>
      </c>
      <c r="L301">
        <v>27.5</v>
      </c>
      <c r="M301">
        <v>0</v>
      </c>
      <c r="R301" t="e">
        <v>#DIV/0!</v>
      </c>
    </row>
    <row r="302" spans="1:20" x14ac:dyDescent="0.25">
      <c r="A302" s="177" t="s">
        <v>10270</v>
      </c>
      <c r="B302" t="s">
        <v>10271</v>
      </c>
      <c r="C302" t="s">
        <v>206</v>
      </c>
      <c r="D302" s="20" t="s">
        <v>1026</v>
      </c>
      <c r="E302" s="26">
        <v>41153</v>
      </c>
    </row>
    <row r="303" spans="1:20" x14ac:dyDescent="0.25">
      <c r="A303" s="177" t="s">
        <v>9839</v>
      </c>
      <c r="B303" t="s">
        <v>9840</v>
      </c>
      <c r="C303" t="s">
        <v>223</v>
      </c>
      <c r="D303" s="20" t="s">
        <v>1028</v>
      </c>
      <c r="E303" s="26">
        <v>41153</v>
      </c>
      <c r="R303" t="e">
        <v>#DIV/0!</v>
      </c>
    </row>
    <row r="304" spans="1:20" x14ac:dyDescent="0.25">
      <c r="A304" s="177" t="s">
        <v>9664</v>
      </c>
      <c r="B304" t="s">
        <v>9665</v>
      </c>
      <c r="C304" t="s">
        <v>224</v>
      </c>
      <c r="D304" s="20" t="s">
        <v>1026</v>
      </c>
      <c r="E304" s="26">
        <v>41153</v>
      </c>
      <c r="R304" t="e">
        <v>#DIV/0!</v>
      </c>
    </row>
    <row r="305" spans="1:19" x14ac:dyDescent="0.25">
      <c r="A305" s="177" t="s">
        <v>9273</v>
      </c>
      <c r="B305" t="s">
        <v>9274</v>
      </c>
      <c r="C305" t="s">
        <v>211</v>
      </c>
      <c r="D305" s="20" t="s">
        <v>1026</v>
      </c>
      <c r="E305" s="26">
        <v>41153</v>
      </c>
    </row>
    <row r="306" spans="1:19" x14ac:dyDescent="0.25">
      <c r="A306" s="177" t="s">
        <v>9098</v>
      </c>
      <c r="B306" t="s">
        <v>9099</v>
      </c>
      <c r="C306" t="s">
        <v>207</v>
      </c>
      <c r="D306" s="20" t="s">
        <v>1028</v>
      </c>
      <c r="E306" s="26">
        <v>41153</v>
      </c>
      <c r="F306">
        <v>3</v>
      </c>
      <c r="G306">
        <v>3</v>
      </c>
      <c r="H306">
        <v>1</v>
      </c>
      <c r="I306">
        <v>0</v>
      </c>
      <c r="J306">
        <v>17</v>
      </c>
      <c r="K306">
        <v>0</v>
      </c>
      <c r="L306">
        <v>27</v>
      </c>
      <c r="M306">
        <v>0.62962962962962965</v>
      </c>
      <c r="N306">
        <v>0</v>
      </c>
      <c r="P306">
        <v>0</v>
      </c>
      <c r="Q306">
        <v>0</v>
      </c>
      <c r="R306" t="e">
        <v>#DIV/0!</v>
      </c>
      <c r="S306">
        <v>0</v>
      </c>
    </row>
    <row r="307" spans="1:19" x14ac:dyDescent="0.25">
      <c r="A307" s="177" t="s">
        <v>9033</v>
      </c>
      <c r="B307" t="s">
        <v>9034</v>
      </c>
      <c r="C307" t="s">
        <v>894</v>
      </c>
      <c r="D307" s="20" t="s">
        <v>1026</v>
      </c>
      <c r="E307" s="26">
        <v>41153</v>
      </c>
      <c r="H307" t="e">
        <v>#DIV/0!</v>
      </c>
      <c r="K307" t="e">
        <v>#DIV/0!</v>
      </c>
      <c r="M307" t="e">
        <v>#DIV/0!</v>
      </c>
      <c r="R307" t="e">
        <v>#DIV/0!</v>
      </c>
    </row>
    <row r="308" spans="1:19" x14ac:dyDescent="0.25">
      <c r="A308" s="177" t="s">
        <v>8858</v>
      </c>
      <c r="B308" t="s">
        <v>8859</v>
      </c>
      <c r="C308" t="s">
        <v>210</v>
      </c>
      <c r="D308" s="20" t="s">
        <v>1026</v>
      </c>
      <c r="E308" s="26">
        <v>41153</v>
      </c>
    </row>
    <row r="309" spans="1:19" x14ac:dyDescent="0.25">
      <c r="A309" s="177" t="s">
        <v>8683</v>
      </c>
      <c r="B309" t="s">
        <v>8684</v>
      </c>
      <c r="C309" t="s">
        <v>208</v>
      </c>
      <c r="D309" s="20" t="s">
        <v>1026</v>
      </c>
      <c r="E309" s="26">
        <v>41153</v>
      </c>
      <c r="F309">
        <v>3</v>
      </c>
      <c r="G309">
        <v>3</v>
      </c>
      <c r="H309">
        <v>1</v>
      </c>
      <c r="J309">
        <v>17</v>
      </c>
      <c r="K309">
        <v>0</v>
      </c>
      <c r="L309">
        <v>27</v>
      </c>
      <c r="M309">
        <v>0.62962962962962965</v>
      </c>
      <c r="R309" t="e">
        <v>#DIV/0!</v>
      </c>
    </row>
    <row r="310" spans="1:19" x14ac:dyDescent="0.25">
      <c r="A310" s="177" t="s">
        <v>8434</v>
      </c>
      <c r="B310" t="s">
        <v>8435</v>
      </c>
      <c r="C310" t="s">
        <v>213</v>
      </c>
      <c r="D310" s="20" t="s">
        <v>1026</v>
      </c>
      <c r="E310" s="26">
        <v>41153</v>
      </c>
      <c r="H310" t="e">
        <v>#DIV/0!</v>
      </c>
      <c r="K310" t="e">
        <v>#DIV/0!</v>
      </c>
      <c r="M310" t="e">
        <v>#DIV/0!</v>
      </c>
      <c r="R310" t="e">
        <v>#DIV/0!</v>
      </c>
    </row>
    <row r="311" spans="1:19" x14ac:dyDescent="0.25">
      <c r="A311" s="177" t="s">
        <v>8259</v>
      </c>
      <c r="B311" t="s">
        <v>8260</v>
      </c>
      <c r="C311" t="s">
        <v>212</v>
      </c>
      <c r="D311" s="20" t="s">
        <v>1028</v>
      </c>
      <c r="E311" s="26">
        <v>41153</v>
      </c>
      <c r="F311">
        <v>1.5</v>
      </c>
      <c r="G311">
        <v>1.5</v>
      </c>
      <c r="H311">
        <v>1</v>
      </c>
      <c r="I311">
        <v>2</v>
      </c>
      <c r="J311">
        <v>0</v>
      </c>
      <c r="K311" t="e">
        <v>#DIV/0!</v>
      </c>
      <c r="L311">
        <v>14.5</v>
      </c>
      <c r="M311">
        <v>0</v>
      </c>
      <c r="N311">
        <v>0</v>
      </c>
      <c r="P311">
        <v>0</v>
      </c>
      <c r="Q311">
        <v>0</v>
      </c>
      <c r="R311" t="e">
        <v>#DIV/0!</v>
      </c>
      <c r="S311">
        <v>0</v>
      </c>
    </row>
    <row r="312" spans="1:19" x14ac:dyDescent="0.25">
      <c r="A312" s="177" t="s">
        <v>8194</v>
      </c>
      <c r="B312" t="s">
        <v>8195</v>
      </c>
      <c r="C312" s="20" t="s">
        <v>8184</v>
      </c>
      <c r="D312" s="20" t="s">
        <v>1026</v>
      </c>
      <c r="E312" s="26">
        <v>41153</v>
      </c>
      <c r="F312">
        <v>1.5</v>
      </c>
      <c r="G312">
        <v>1.5</v>
      </c>
      <c r="H312">
        <v>1</v>
      </c>
      <c r="I312">
        <v>2</v>
      </c>
      <c r="K312" t="e">
        <v>#DIV/0!</v>
      </c>
      <c r="L312">
        <v>14.5</v>
      </c>
      <c r="M312">
        <v>0</v>
      </c>
      <c r="R312" t="e">
        <v>#DIV/0!</v>
      </c>
    </row>
    <row r="313" spans="1:19" x14ac:dyDescent="0.25">
      <c r="A313" s="177" t="s">
        <v>7958</v>
      </c>
      <c r="B313" t="s">
        <v>7959</v>
      </c>
      <c r="C313" t="s">
        <v>225</v>
      </c>
      <c r="D313" s="20" t="s">
        <v>1028</v>
      </c>
      <c r="E313" s="26">
        <v>41153</v>
      </c>
      <c r="R313" t="e">
        <v>#DIV/0!</v>
      </c>
    </row>
    <row r="314" spans="1:19" x14ac:dyDescent="0.25">
      <c r="A314" s="177" t="s">
        <v>7757</v>
      </c>
      <c r="B314" t="s">
        <v>7758</v>
      </c>
      <c r="C314" t="s">
        <v>226</v>
      </c>
      <c r="D314" s="20" t="s">
        <v>1026</v>
      </c>
      <c r="E314" s="26">
        <v>41153</v>
      </c>
      <c r="R314" t="e">
        <v>#DIV/0!</v>
      </c>
    </row>
    <row r="315" spans="1:19" x14ac:dyDescent="0.25">
      <c r="A315" s="177" t="s">
        <v>7570</v>
      </c>
      <c r="B315" t="s">
        <v>7571</v>
      </c>
      <c r="C315" s="20" t="s">
        <v>901</v>
      </c>
      <c r="D315" s="20" t="s">
        <v>1026</v>
      </c>
      <c r="E315" s="26">
        <v>41153</v>
      </c>
      <c r="P315">
        <v>0</v>
      </c>
      <c r="Q315">
        <v>1</v>
      </c>
      <c r="R315">
        <v>0</v>
      </c>
    </row>
    <row r="316" spans="1:19" x14ac:dyDescent="0.25">
      <c r="A316" s="177" t="s">
        <v>7223</v>
      </c>
      <c r="B316" t="s">
        <v>7224</v>
      </c>
      <c r="C316" s="20" t="s">
        <v>1078</v>
      </c>
      <c r="D316" s="20" t="s">
        <v>1026</v>
      </c>
      <c r="E316" s="26">
        <v>41153</v>
      </c>
      <c r="P316">
        <v>0</v>
      </c>
      <c r="Q316">
        <v>1</v>
      </c>
      <c r="R316">
        <v>0</v>
      </c>
    </row>
    <row r="317" spans="1:19" x14ac:dyDescent="0.25">
      <c r="A317" s="177" t="s">
        <v>7018</v>
      </c>
      <c r="B317" t="s">
        <v>7019</v>
      </c>
      <c r="C317" t="s">
        <v>232</v>
      </c>
      <c r="D317" s="20" t="s">
        <v>1028</v>
      </c>
      <c r="E317" s="26">
        <v>41153</v>
      </c>
      <c r="R317" t="e">
        <v>#DIV/0!</v>
      </c>
    </row>
    <row r="318" spans="1:19" x14ac:dyDescent="0.25">
      <c r="A318" s="177" t="s">
        <v>6827</v>
      </c>
      <c r="B318" t="s">
        <v>6828</v>
      </c>
      <c r="C318" t="s">
        <v>231</v>
      </c>
      <c r="D318" s="20" t="s">
        <v>1026</v>
      </c>
      <c r="E318" s="26">
        <v>41153</v>
      </c>
      <c r="R318" t="e">
        <v>#DIV/0!</v>
      </c>
    </row>
    <row r="319" spans="1:19" x14ac:dyDescent="0.25">
      <c r="A319" s="177" t="s">
        <v>6652</v>
      </c>
      <c r="B319" t="s">
        <v>6653</v>
      </c>
      <c r="C319" t="s">
        <v>317</v>
      </c>
      <c r="D319" s="20" t="s">
        <v>1028</v>
      </c>
      <c r="E319" s="26">
        <v>41153</v>
      </c>
      <c r="F319">
        <v>3</v>
      </c>
      <c r="G319">
        <v>3</v>
      </c>
      <c r="H319">
        <v>1</v>
      </c>
      <c r="K319" t="e">
        <v>#DIV/0!</v>
      </c>
      <c r="M319" t="e">
        <v>#DIV/0!</v>
      </c>
      <c r="R319" t="e">
        <v>#DIV/0!</v>
      </c>
    </row>
    <row r="320" spans="1:19" x14ac:dyDescent="0.25">
      <c r="A320" s="177" t="s">
        <v>6477</v>
      </c>
      <c r="B320" t="s">
        <v>6478</v>
      </c>
      <c r="C320" t="s">
        <v>316</v>
      </c>
      <c r="D320" s="20" t="s">
        <v>1026</v>
      </c>
      <c r="E320" s="26">
        <v>41153</v>
      </c>
      <c r="F320">
        <v>3</v>
      </c>
      <c r="G320">
        <v>3</v>
      </c>
      <c r="H320">
        <v>1</v>
      </c>
      <c r="K320" t="e">
        <v>#DIV/0!</v>
      </c>
      <c r="M320" t="e">
        <v>#DIV/0!</v>
      </c>
      <c r="R320" t="e">
        <v>#DIV/0!</v>
      </c>
    </row>
    <row r="321" spans="1:20" x14ac:dyDescent="0.25">
      <c r="A321" s="177" t="s">
        <v>6228</v>
      </c>
      <c r="B321" t="s">
        <v>6229</v>
      </c>
      <c r="C321" t="s">
        <v>214</v>
      </c>
      <c r="D321" s="20" t="s">
        <v>1028</v>
      </c>
      <c r="E321" s="26">
        <v>41153</v>
      </c>
    </row>
    <row r="322" spans="1:20" x14ac:dyDescent="0.25">
      <c r="A322" s="177" t="s">
        <v>6053</v>
      </c>
      <c r="B322" t="s">
        <v>6054</v>
      </c>
      <c r="C322" t="s">
        <v>215</v>
      </c>
      <c r="D322" s="20" t="s">
        <v>1026</v>
      </c>
      <c r="E322" s="26">
        <v>41153</v>
      </c>
    </row>
    <row r="323" spans="1:20" x14ac:dyDescent="0.25">
      <c r="A323" s="177" t="s">
        <v>5878</v>
      </c>
      <c r="B323" t="s">
        <v>5879</v>
      </c>
      <c r="C323" t="s">
        <v>216</v>
      </c>
      <c r="D323" s="20" t="s">
        <v>1026</v>
      </c>
      <c r="E323" s="26">
        <v>41153</v>
      </c>
      <c r="T323">
        <v>0.82499999999999996</v>
      </c>
    </row>
    <row r="324" spans="1:20" x14ac:dyDescent="0.25">
      <c r="A324" s="177" t="s">
        <v>5450</v>
      </c>
      <c r="B324" t="s">
        <v>5451</v>
      </c>
      <c r="C324" s="20" t="s">
        <v>903</v>
      </c>
      <c r="D324" s="20" t="s">
        <v>1026</v>
      </c>
      <c r="E324" s="26">
        <v>41153</v>
      </c>
      <c r="F324">
        <v>3.3</v>
      </c>
      <c r="G324">
        <v>3.3</v>
      </c>
      <c r="H324">
        <v>1</v>
      </c>
      <c r="I324">
        <v>9</v>
      </c>
      <c r="J324">
        <v>0</v>
      </c>
      <c r="L324">
        <v>23</v>
      </c>
      <c r="M324">
        <v>0</v>
      </c>
      <c r="P324">
        <v>0</v>
      </c>
      <c r="Q324">
        <v>1</v>
      </c>
      <c r="R324">
        <v>0</v>
      </c>
      <c r="T324">
        <v>0.82499999999999996</v>
      </c>
    </row>
    <row r="325" spans="1:20" x14ac:dyDescent="0.25">
      <c r="A325" s="177" t="s">
        <v>5634</v>
      </c>
      <c r="B325" t="s">
        <v>5635</v>
      </c>
      <c r="C325" s="20" t="s">
        <v>1073</v>
      </c>
      <c r="D325" s="20" t="s">
        <v>1026</v>
      </c>
      <c r="E325" s="26">
        <v>41153</v>
      </c>
      <c r="H325" t="e">
        <v>#DIV/0!</v>
      </c>
      <c r="K325" t="e">
        <v>#DIV/0!</v>
      </c>
      <c r="M325" t="e">
        <v>#DIV/0!</v>
      </c>
      <c r="R325" t="e">
        <v>#DIV/0!</v>
      </c>
    </row>
    <row r="326" spans="1:20" x14ac:dyDescent="0.25">
      <c r="A326" s="177" t="s">
        <v>5215</v>
      </c>
      <c r="B326" t="s">
        <v>5216</v>
      </c>
      <c r="C326" s="20" t="s">
        <v>1079</v>
      </c>
      <c r="D326" s="20" t="s">
        <v>1026</v>
      </c>
      <c r="E326" s="26">
        <v>41153</v>
      </c>
      <c r="F326">
        <v>3.3</v>
      </c>
      <c r="G326">
        <v>3.3</v>
      </c>
      <c r="H326">
        <v>1</v>
      </c>
      <c r="I326">
        <v>9</v>
      </c>
      <c r="K326" t="e">
        <v>#DIV/0!</v>
      </c>
      <c r="L326">
        <v>23</v>
      </c>
      <c r="M326">
        <v>0</v>
      </c>
      <c r="P326">
        <v>0</v>
      </c>
      <c r="Q326">
        <v>1</v>
      </c>
      <c r="R326">
        <v>0</v>
      </c>
    </row>
    <row r="327" spans="1:20" x14ac:dyDescent="0.25">
      <c r="A327" s="177" t="s">
        <v>5010</v>
      </c>
      <c r="B327" t="s">
        <v>5011</v>
      </c>
      <c r="C327" t="s">
        <v>229</v>
      </c>
      <c r="D327" s="20" t="s">
        <v>1026</v>
      </c>
      <c r="E327" s="26">
        <v>41153</v>
      </c>
      <c r="H327" t="e">
        <v>#DIV/0!</v>
      </c>
      <c r="K327" t="e">
        <v>#DIV/0!</v>
      </c>
      <c r="M327" t="e">
        <v>#DIV/0!</v>
      </c>
      <c r="R327" t="e">
        <v>#DIV/0!</v>
      </c>
    </row>
    <row r="328" spans="1:20" x14ac:dyDescent="0.25">
      <c r="A328" s="177" t="s">
        <v>4835</v>
      </c>
      <c r="B328" t="s">
        <v>4836</v>
      </c>
      <c r="C328" t="s">
        <v>230</v>
      </c>
      <c r="D328" s="20" t="s">
        <v>1028</v>
      </c>
      <c r="E328" s="26">
        <v>41153</v>
      </c>
      <c r="H328" t="e">
        <v>#DIV/0!</v>
      </c>
      <c r="K328" t="e">
        <v>#DIV/0!</v>
      </c>
      <c r="M328" t="e">
        <v>#DIV/0!</v>
      </c>
      <c r="R328" t="e">
        <v>#DIV/0!</v>
      </c>
      <c r="T328">
        <v>0</v>
      </c>
    </row>
    <row r="329" spans="1:20" x14ac:dyDescent="0.25">
      <c r="A329" s="177" t="s">
        <v>4660</v>
      </c>
      <c r="B329" t="s">
        <v>4661</v>
      </c>
      <c r="C329" t="s">
        <v>234</v>
      </c>
      <c r="D329" s="20" t="s">
        <v>1028</v>
      </c>
      <c r="E329" s="26">
        <v>41153</v>
      </c>
      <c r="R329" t="e">
        <v>#DIV/0!</v>
      </c>
      <c r="T329">
        <v>0</v>
      </c>
    </row>
    <row r="330" spans="1:20" x14ac:dyDescent="0.25">
      <c r="A330" s="177" t="s">
        <v>4485</v>
      </c>
      <c r="B330" t="s">
        <v>4486</v>
      </c>
      <c r="C330" t="s">
        <v>233</v>
      </c>
      <c r="D330" s="20" t="s">
        <v>1026</v>
      </c>
      <c r="E330" s="26">
        <v>41153</v>
      </c>
      <c r="R330" t="e">
        <v>#DIV/0!</v>
      </c>
      <c r="T330">
        <v>0</v>
      </c>
    </row>
    <row r="331" spans="1:20" x14ac:dyDescent="0.25">
      <c r="A331" s="177" t="s">
        <v>4310</v>
      </c>
      <c r="B331" t="s">
        <v>4311</v>
      </c>
      <c r="C331" t="s">
        <v>217</v>
      </c>
      <c r="D331" s="20" t="s">
        <v>1028</v>
      </c>
      <c r="E331" s="26">
        <v>41153</v>
      </c>
      <c r="F331">
        <v>1</v>
      </c>
      <c r="G331">
        <v>1</v>
      </c>
      <c r="H331">
        <v>1</v>
      </c>
      <c r="I331">
        <v>0</v>
      </c>
      <c r="L331">
        <v>0</v>
      </c>
      <c r="M331" t="e">
        <v>#DIV/0!</v>
      </c>
      <c r="R331" t="e">
        <v>#DIV/0!</v>
      </c>
      <c r="T331">
        <v>0.84399999999999997</v>
      </c>
    </row>
    <row r="332" spans="1:20" x14ac:dyDescent="0.25">
      <c r="A332" s="177" t="s">
        <v>4245</v>
      </c>
      <c r="B332" t="s">
        <v>4246</v>
      </c>
      <c r="C332" t="s">
        <v>895</v>
      </c>
      <c r="D332" s="20" t="s">
        <v>1026</v>
      </c>
      <c r="E332" s="26">
        <v>41153</v>
      </c>
      <c r="H332" t="e">
        <v>#DIV/0!</v>
      </c>
      <c r="K332" t="e">
        <v>#DIV/0!</v>
      </c>
      <c r="M332" t="e">
        <v>#DIV/0!</v>
      </c>
      <c r="R332" t="e">
        <v>#DIV/0!</v>
      </c>
      <c r="T332">
        <v>0.96399999999999997</v>
      </c>
    </row>
    <row r="333" spans="1:20" x14ac:dyDescent="0.25">
      <c r="A333" s="177" t="s">
        <v>4070</v>
      </c>
      <c r="B333" t="s">
        <v>4071</v>
      </c>
      <c r="C333" t="s">
        <v>218</v>
      </c>
      <c r="D333" s="20" t="s">
        <v>1026</v>
      </c>
      <c r="E333" s="26">
        <v>41153</v>
      </c>
      <c r="F333">
        <v>1</v>
      </c>
      <c r="G333">
        <v>1</v>
      </c>
      <c r="H333">
        <v>1</v>
      </c>
      <c r="K333" t="e">
        <v>#DIV/0!</v>
      </c>
      <c r="M333" t="e">
        <v>#DIV/0!</v>
      </c>
      <c r="R333" t="e">
        <v>#DIV/0!</v>
      </c>
      <c r="T333">
        <v>0</v>
      </c>
    </row>
    <row r="334" spans="1:20" x14ac:dyDescent="0.25">
      <c r="A334" s="177" t="s">
        <v>3895</v>
      </c>
      <c r="B334" t="s">
        <v>3896</v>
      </c>
      <c r="C334" t="s">
        <v>219</v>
      </c>
      <c r="D334" s="20" t="s">
        <v>1026</v>
      </c>
      <c r="E334" s="26">
        <v>41153</v>
      </c>
      <c r="H334" t="e">
        <v>#DIV/0!</v>
      </c>
      <c r="K334" t="e">
        <v>#DIV/0!</v>
      </c>
      <c r="M334" t="e">
        <v>#DIV/0!</v>
      </c>
      <c r="R334" t="e">
        <v>#DIV/0!</v>
      </c>
      <c r="T334">
        <v>0</v>
      </c>
    </row>
    <row r="335" spans="1:20" x14ac:dyDescent="0.25">
      <c r="A335" s="177" t="s">
        <v>3528</v>
      </c>
      <c r="B335" t="s">
        <v>3529</v>
      </c>
      <c r="C335" t="s">
        <v>220</v>
      </c>
      <c r="D335" s="20" t="s">
        <v>1028</v>
      </c>
      <c r="E335" s="26">
        <v>41153</v>
      </c>
      <c r="F335">
        <v>10</v>
      </c>
      <c r="G335">
        <v>15</v>
      </c>
      <c r="H335">
        <v>0.66666666666666663</v>
      </c>
      <c r="I335">
        <v>31</v>
      </c>
      <c r="K335" t="e">
        <v>#DIV/0!</v>
      </c>
      <c r="L335">
        <v>54</v>
      </c>
      <c r="M335">
        <v>0</v>
      </c>
      <c r="P335">
        <v>5</v>
      </c>
      <c r="Q335">
        <v>6</v>
      </c>
      <c r="R335">
        <v>0.83333333333333337</v>
      </c>
      <c r="T335">
        <v>0</v>
      </c>
    </row>
    <row r="336" spans="1:20" x14ac:dyDescent="0.25">
      <c r="A336" s="177" t="s">
        <v>3353</v>
      </c>
      <c r="B336" t="s">
        <v>3354</v>
      </c>
      <c r="C336" t="s">
        <v>221</v>
      </c>
      <c r="D336" s="20" t="s">
        <v>1026</v>
      </c>
      <c r="E336" s="26">
        <v>41153</v>
      </c>
      <c r="F336">
        <v>9.5</v>
      </c>
      <c r="G336">
        <v>10</v>
      </c>
      <c r="H336">
        <v>0.95</v>
      </c>
      <c r="I336">
        <v>29</v>
      </c>
      <c r="K336" t="e">
        <v>#DIV/0!</v>
      </c>
      <c r="L336">
        <v>45</v>
      </c>
      <c r="M336">
        <v>0</v>
      </c>
      <c r="O336">
        <v>0.82499999999999996</v>
      </c>
      <c r="P336">
        <v>5</v>
      </c>
      <c r="Q336">
        <v>6</v>
      </c>
      <c r="R336">
        <v>0.83333333333333337</v>
      </c>
      <c r="T336">
        <v>0.90399999999999991</v>
      </c>
    </row>
    <row r="337" spans="1:20" x14ac:dyDescent="0.25">
      <c r="A337" s="177" t="s">
        <v>3178</v>
      </c>
      <c r="B337" t="s">
        <v>3179</v>
      </c>
      <c r="C337" t="s">
        <v>222</v>
      </c>
      <c r="D337" s="20" t="s">
        <v>1026</v>
      </c>
      <c r="E337" s="26">
        <v>41153</v>
      </c>
      <c r="F337">
        <v>0.5</v>
      </c>
      <c r="G337">
        <v>5</v>
      </c>
      <c r="H337">
        <v>0.1</v>
      </c>
      <c r="I337">
        <v>2</v>
      </c>
      <c r="L337">
        <v>9</v>
      </c>
      <c r="M337">
        <v>0</v>
      </c>
      <c r="R337" t="e">
        <v>#DIV/0!</v>
      </c>
      <c r="T337">
        <v>0</v>
      </c>
    </row>
    <row r="338" spans="1:20" x14ac:dyDescent="0.25">
      <c r="A338" s="177" t="s">
        <v>11511</v>
      </c>
      <c r="B338" t="s">
        <v>11512</v>
      </c>
      <c r="C338" t="s">
        <v>198</v>
      </c>
      <c r="D338" s="20" t="s">
        <v>1028</v>
      </c>
      <c r="E338" s="26">
        <v>41183</v>
      </c>
      <c r="F338">
        <v>2.5</v>
      </c>
      <c r="G338">
        <v>2.5</v>
      </c>
      <c r="H338">
        <v>1</v>
      </c>
      <c r="I338">
        <v>8</v>
      </c>
      <c r="J338">
        <v>15</v>
      </c>
      <c r="K338">
        <v>0.53333333333333333</v>
      </c>
      <c r="L338">
        <v>14.5</v>
      </c>
      <c r="M338">
        <v>1.0344827586206897</v>
      </c>
      <c r="R338" t="e">
        <v>#DIV/0!</v>
      </c>
    </row>
    <row r="339" spans="1:20" x14ac:dyDescent="0.25">
      <c r="A339" s="177" t="s">
        <v>12014</v>
      </c>
      <c r="B339" t="s">
        <v>12015</v>
      </c>
      <c r="C339" s="20" t="s">
        <v>1077</v>
      </c>
      <c r="D339" s="20" t="s">
        <v>1028</v>
      </c>
      <c r="E339" s="26">
        <v>41183</v>
      </c>
      <c r="F339">
        <v>2.5</v>
      </c>
      <c r="G339">
        <v>2.5</v>
      </c>
      <c r="H339">
        <v>1</v>
      </c>
      <c r="I339">
        <v>8</v>
      </c>
      <c r="J339">
        <v>15</v>
      </c>
      <c r="K339">
        <v>0.53333333333333333</v>
      </c>
      <c r="L339">
        <v>14.5</v>
      </c>
      <c r="M339">
        <v>1.0344827586206897</v>
      </c>
      <c r="R339" t="e">
        <v>#DIV/0!</v>
      </c>
    </row>
    <row r="340" spans="1:20" x14ac:dyDescent="0.25">
      <c r="A340" s="177" t="s">
        <v>3005</v>
      </c>
      <c r="B340" t="s">
        <v>3006</v>
      </c>
      <c r="C340" t="s">
        <v>242</v>
      </c>
      <c r="D340" s="20" t="s">
        <v>1026</v>
      </c>
      <c r="E340" s="26">
        <v>41183</v>
      </c>
      <c r="F340">
        <v>0</v>
      </c>
      <c r="G340">
        <v>0</v>
      </c>
      <c r="H340" t="e">
        <v>#DIV/0!</v>
      </c>
      <c r="I340">
        <v>0</v>
      </c>
      <c r="J340">
        <v>0</v>
      </c>
      <c r="L340">
        <v>0</v>
      </c>
      <c r="M340" t="e">
        <v>#DIV/0!</v>
      </c>
      <c r="N340">
        <v>0</v>
      </c>
      <c r="P340">
        <v>0</v>
      </c>
      <c r="Q340">
        <v>0</v>
      </c>
      <c r="R340" t="e">
        <v>#DIV/0!</v>
      </c>
      <c r="S340">
        <v>0</v>
      </c>
    </row>
    <row r="341" spans="1:20" x14ac:dyDescent="0.25">
      <c r="A341" s="177" t="s">
        <v>2830</v>
      </c>
      <c r="B341" t="s">
        <v>2831</v>
      </c>
      <c r="C341" s="20" t="s">
        <v>2754</v>
      </c>
      <c r="D341" s="20" t="s">
        <v>1026</v>
      </c>
      <c r="E341" s="26">
        <v>41183</v>
      </c>
      <c r="F341">
        <v>4</v>
      </c>
      <c r="G341">
        <v>4</v>
      </c>
      <c r="H341">
        <v>1</v>
      </c>
      <c r="I341">
        <v>10</v>
      </c>
      <c r="J341">
        <v>29</v>
      </c>
      <c r="K341">
        <v>0.34482758620689657</v>
      </c>
      <c r="L341">
        <v>29</v>
      </c>
      <c r="M341">
        <v>1</v>
      </c>
      <c r="N341">
        <v>0</v>
      </c>
      <c r="P341">
        <v>0</v>
      </c>
      <c r="Q341">
        <v>1</v>
      </c>
      <c r="R341">
        <v>0</v>
      </c>
      <c r="S341">
        <v>0</v>
      </c>
    </row>
    <row r="342" spans="1:20" x14ac:dyDescent="0.25">
      <c r="A342" s="177" t="s">
        <v>2585</v>
      </c>
      <c r="B342" t="s">
        <v>2586</v>
      </c>
      <c r="C342" t="s">
        <v>237</v>
      </c>
      <c r="D342" s="20" t="s">
        <v>1026</v>
      </c>
      <c r="E342" s="26">
        <v>41183</v>
      </c>
      <c r="F342">
        <v>16</v>
      </c>
      <c r="G342">
        <v>14</v>
      </c>
      <c r="H342">
        <v>1.1428571428571428</v>
      </c>
      <c r="I342">
        <v>73</v>
      </c>
      <c r="J342">
        <v>96</v>
      </c>
      <c r="K342">
        <v>0.76041666666666663</v>
      </c>
      <c r="L342">
        <v>112</v>
      </c>
      <c r="M342">
        <v>0.8571428571428571</v>
      </c>
      <c r="N342">
        <v>0</v>
      </c>
      <c r="O342">
        <v>0</v>
      </c>
      <c r="P342">
        <v>8</v>
      </c>
      <c r="Q342">
        <v>8</v>
      </c>
      <c r="R342">
        <v>1</v>
      </c>
      <c r="S342">
        <v>0</v>
      </c>
    </row>
    <row r="343" spans="1:20" x14ac:dyDescent="0.25">
      <c r="A343" s="177" t="s">
        <v>2410</v>
      </c>
      <c r="B343" t="s">
        <v>2411</v>
      </c>
      <c r="C343" t="s">
        <v>238</v>
      </c>
      <c r="D343" s="20" t="s">
        <v>1026</v>
      </c>
      <c r="E343" s="26">
        <v>41183</v>
      </c>
      <c r="F343">
        <v>7.17</v>
      </c>
      <c r="G343">
        <v>8</v>
      </c>
      <c r="H343">
        <v>0.89624999999999999</v>
      </c>
      <c r="I343">
        <v>29</v>
      </c>
      <c r="J343">
        <v>0</v>
      </c>
      <c r="L343">
        <v>45</v>
      </c>
      <c r="M343">
        <v>0</v>
      </c>
      <c r="N343">
        <v>0</v>
      </c>
      <c r="O343">
        <v>0.84399999999999997</v>
      </c>
      <c r="P343">
        <v>0</v>
      </c>
      <c r="Q343">
        <v>2</v>
      </c>
      <c r="R343">
        <v>0</v>
      </c>
      <c r="S343">
        <v>0</v>
      </c>
      <c r="T343">
        <v>0</v>
      </c>
    </row>
    <row r="344" spans="1:20" x14ac:dyDescent="0.25">
      <c r="A344" s="177" t="s">
        <v>2237</v>
      </c>
      <c r="B344" t="s">
        <v>2238</v>
      </c>
      <c r="C344" t="s">
        <v>239</v>
      </c>
      <c r="D344" s="20" t="s">
        <v>1026</v>
      </c>
      <c r="E344" s="26">
        <v>41183</v>
      </c>
      <c r="F344">
        <v>1.08</v>
      </c>
      <c r="G344">
        <v>5</v>
      </c>
      <c r="H344">
        <v>0.21600000000000003</v>
      </c>
      <c r="I344">
        <v>4</v>
      </c>
      <c r="J344">
        <v>0</v>
      </c>
      <c r="K344" t="e">
        <v>#DIV/0!</v>
      </c>
      <c r="L344">
        <v>9</v>
      </c>
      <c r="M344">
        <v>0</v>
      </c>
      <c r="N344">
        <v>0</v>
      </c>
      <c r="O344">
        <v>0.96399999999999997</v>
      </c>
      <c r="P344">
        <v>0</v>
      </c>
      <c r="Q344">
        <v>0</v>
      </c>
      <c r="R344" t="e">
        <v>#DIV/0!</v>
      </c>
      <c r="S344">
        <v>0</v>
      </c>
    </row>
    <row r="345" spans="1:20" x14ac:dyDescent="0.25">
      <c r="A345" s="177" t="s">
        <v>2062</v>
      </c>
      <c r="B345" t="s">
        <v>2063</v>
      </c>
      <c r="C345" s="20" t="s">
        <v>2018</v>
      </c>
      <c r="D345" s="20" t="s">
        <v>1026</v>
      </c>
      <c r="E345" s="26">
        <v>41183</v>
      </c>
      <c r="F345">
        <v>8.3000000000000007</v>
      </c>
      <c r="G345">
        <v>7.3</v>
      </c>
      <c r="H345">
        <v>1.1369863013698631</v>
      </c>
      <c r="I345">
        <v>12</v>
      </c>
      <c r="J345">
        <v>50</v>
      </c>
      <c r="L345">
        <v>50</v>
      </c>
      <c r="M345">
        <v>1</v>
      </c>
      <c r="N345">
        <v>0</v>
      </c>
      <c r="P345">
        <v>0</v>
      </c>
      <c r="Q345">
        <v>4</v>
      </c>
      <c r="R345">
        <v>0</v>
      </c>
      <c r="S345">
        <v>0</v>
      </c>
    </row>
    <row r="346" spans="1:20" x14ac:dyDescent="0.25">
      <c r="A346" s="177" t="s">
        <v>1814</v>
      </c>
      <c r="B346" t="s">
        <v>1815</v>
      </c>
      <c r="C346" t="s">
        <v>240</v>
      </c>
      <c r="D346" s="20" t="s">
        <v>1026</v>
      </c>
      <c r="E346" s="26">
        <v>41183</v>
      </c>
      <c r="F346">
        <v>19</v>
      </c>
      <c r="G346">
        <v>15</v>
      </c>
      <c r="H346">
        <v>1.2666666666666666</v>
      </c>
      <c r="I346">
        <v>0</v>
      </c>
      <c r="J346">
        <v>17</v>
      </c>
      <c r="L346">
        <v>74.5</v>
      </c>
      <c r="M346">
        <v>0.22818791946308725</v>
      </c>
      <c r="N346">
        <v>0</v>
      </c>
      <c r="P346">
        <v>0</v>
      </c>
      <c r="Q346">
        <v>0</v>
      </c>
      <c r="R346" t="e">
        <v>#DIV/0!</v>
      </c>
      <c r="S346">
        <v>0</v>
      </c>
    </row>
    <row r="347" spans="1:20" x14ac:dyDescent="0.25">
      <c r="A347" s="177" t="s">
        <v>1639</v>
      </c>
      <c r="B347" t="s">
        <v>1640</v>
      </c>
      <c r="C347" t="s">
        <v>241</v>
      </c>
      <c r="D347" s="20" t="s">
        <v>1026</v>
      </c>
      <c r="E347" s="26">
        <v>41183</v>
      </c>
      <c r="F347">
        <v>0</v>
      </c>
      <c r="G347">
        <v>0</v>
      </c>
      <c r="H347" t="e">
        <v>#DIV/0!</v>
      </c>
      <c r="I347">
        <v>0</v>
      </c>
      <c r="J347">
        <v>0</v>
      </c>
      <c r="L347">
        <v>0</v>
      </c>
      <c r="M347" t="e">
        <v>#DIV/0!</v>
      </c>
      <c r="N347" t="e">
        <v>#DIV/0!</v>
      </c>
      <c r="P347">
        <v>0</v>
      </c>
      <c r="Q347">
        <v>0</v>
      </c>
      <c r="R347" t="e">
        <v>#DIV/0!</v>
      </c>
    </row>
    <row r="348" spans="1:20" x14ac:dyDescent="0.25">
      <c r="A348" s="177" t="s">
        <v>1095</v>
      </c>
      <c r="B348" t="s">
        <v>1181</v>
      </c>
      <c r="C348" t="s">
        <v>235</v>
      </c>
      <c r="D348" s="20" t="s">
        <v>1028</v>
      </c>
      <c r="E348" s="26">
        <v>41183</v>
      </c>
      <c r="F348">
        <v>55.55</v>
      </c>
      <c r="G348">
        <v>53.3</v>
      </c>
      <c r="H348">
        <v>1.0422138836772983</v>
      </c>
      <c r="I348">
        <v>128</v>
      </c>
      <c r="J348">
        <v>192</v>
      </c>
      <c r="K348">
        <v>0.66666666666666663</v>
      </c>
      <c r="L348">
        <v>319.5</v>
      </c>
      <c r="M348">
        <v>0.60093896713615025</v>
      </c>
      <c r="N348" t="e">
        <v>#DIV/0!</v>
      </c>
      <c r="P348">
        <v>8</v>
      </c>
      <c r="Q348">
        <v>15</v>
      </c>
      <c r="R348">
        <v>0.53333333333333333</v>
      </c>
      <c r="S348">
        <v>0</v>
      </c>
    </row>
    <row r="349" spans="1:20" x14ac:dyDescent="0.25">
      <c r="A349" s="177" t="s">
        <v>11513</v>
      </c>
      <c r="B349" t="s">
        <v>11514</v>
      </c>
      <c r="C349" t="s">
        <v>199</v>
      </c>
      <c r="D349" s="20" t="s">
        <v>1028</v>
      </c>
      <c r="E349" s="26">
        <v>41183</v>
      </c>
      <c r="F349">
        <v>6</v>
      </c>
      <c r="G349">
        <v>4</v>
      </c>
      <c r="H349">
        <v>1.5</v>
      </c>
      <c r="I349">
        <v>4</v>
      </c>
      <c r="J349">
        <v>0</v>
      </c>
      <c r="K349" t="e">
        <v>#DIV/0!</v>
      </c>
      <c r="L349">
        <v>20</v>
      </c>
      <c r="M349">
        <v>0</v>
      </c>
      <c r="N349">
        <v>0</v>
      </c>
      <c r="P349">
        <v>0</v>
      </c>
      <c r="Q349">
        <v>0</v>
      </c>
      <c r="R349" t="e">
        <v>#DIV/0!</v>
      </c>
      <c r="S349">
        <v>0</v>
      </c>
    </row>
    <row r="350" spans="1:20" x14ac:dyDescent="0.25">
      <c r="A350" s="177" t="s">
        <v>11419</v>
      </c>
      <c r="B350" t="s">
        <v>11420</v>
      </c>
      <c r="C350" t="s">
        <v>201</v>
      </c>
      <c r="D350" s="20" t="s">
        <v>1026</v>
      </c>
      <c r="E350" s="26">
        <v>41183</v>
      </c>
      <c r="H350" t="e">
        <v>#DIV/0!</v>
      </c>
      <c r="I350">
        <v>4</v>
      </c>
      <c r="L350">
        <v>0</v>
      </c>
      <c r="M350" t="e">
        <v>#DIV/0!</v>
      </c>
      <c r="R350" t="e">
        <v>#DIV/0!</v>
      </c>
      <c r="T350">
        <v>0</v>
      </c>
    </row>
    <row r="351" spans="1:20" x14ac:dyDescent="0.25">
      <c r="A351" s="177" t="s">
        <v>12216</v>
      </c>
      <c r="B351" t="s">
        <v>12217</v>
      </c>
      <c r="C351" t="s">
        <v>200</v>
      </c>
      <c r="D351" s="20" t="s">
        <v>1026</v>
      </c>
      <c r="E351" s="26">
        <v>41183</v>
      </c>
      <c r="F351">
        <v>6</v>
      </c>
      <c r="G351">
        <v>4</v>
      </c>
      <c r="H351">
        <v>1.5</v>
      </c>
      <c r="K351" t="e">
        <v>#DIV/0!</v>
      </c>
      <c r="L351">
        <v>20</v>
      </c>
      <c r="M351">
        <v>0</v>
      </c>
      <c r="R351" t="e">
        <v>#DIV/0!</v>
      </c>
    </row>
    <row r="352" spans="1:20" x14ac:dyDescent="0.25">
      <c r="A352" s="177" t="s">
        <v>12501</v>
      </c>
      <c r="B352" t="s">
        <v>12502</v>
      </c>
      <c r="C352" t="s">
        <v>202</v>
      </c>
      <c r="D352" s="20" t="s">
        <v>1026</v>
      </c>
      <c r="E352" s="26">
        <v>41183</v>
      </c>
      <c r="H352" t="e">
        <v>#DIV/0!</v>
      </c>
      <c r="M352" t="e">
        <v>#DIV/0!</v>
      </c>
      <c r="R352" t="e">
        <v>#DIV/0!</v>
      </c>
    </row>
    <row r="353" spans="1:19" x14ac:dyDescent="0.25">
      <c r="A353" s="177" t="s">
        <v>11038</v>
      </c>
      <c r="B353" t="s">
        <v>11039</v>
      </c>
      <c r="C353" t="s">
        <v>228</v>
      </c>
      <c r="D353" s="20" t="s">
        <v>1026</v>
      </c>
      <c r="E353" s="26">
        <v>41183</v>
      </c>
      <c r="H353" t="e">
        <v>#DIV/0!</v>
      </c>
      <c r="K353" t="e">
        <v>#DIV/0!</v>
      </c>
      <c r="M353" t="e">
        <v>#DIV/0!</v>
      </c>
      <c r="R353" t="e">
        <v>#DIV/0!</v>
      </c>
    </row>
    <row r="354" spans="1:19" x14ac:dyDescent="0.25">
      <c r="A354" s="177" t="s">
        <v>10863</v>
      </c>
      <c r="B354" t="s">
        <v>10864</v>
      </c>
      <c r="C354" t="s">
        <v>227</v>
      </c>
      <c r="D354" s="20" t="s">
        <v>1028</v>
      </c>
      <c r="E354" s="26">
        <v>41183</v>
      </c>
      <c r="H354" t="e">
        <v>#DIV/0!</v>
      </c>
      <c r="K354" t="e">
        <v>#DIV/0!</v>
      </c>
      <c r="M354" t="e">
        <v>#DIV/0!</v>
      </c>
      <c r="R354" t="e">
        <v>#DIV/0!</v>
      </c>
    </row>
    <row r="355" spans="1:19" x14ac:dyDescent="0.25">
      <c r="A355" s="177" t="s">
        <v>10688</v>
      </c>
      <c r="B355" t="s">
        <v>10689</v>
      </c>
      <c r="C355" t="s">
        <v>203</v>
      </c>
      <c r="D355" s="20" t="s">
        <v>1028</v>
      </c>
      <c r="E355" s="26">
        <v>41183</v>
      </c>
      <c r="F355">
        <v>11</v>
      </c>
      <c r="G355">
        <v>9</v>
      </c>
      <c r="H355">
        <v>1.2222222222222223</v>
      </c>
      <c r="I355">
        <v>25</v>
      </c>
      <c r="J355">
        <v>32</v>
      </c>
      <c r="K355">
        <v>0.78125</v>
      </c>
      <c r="L355">
        <v>59.5</v>
      </c>
      <c r="M355">
        <v>0.53781512605042014</v>
      </c>
      <c r="P355">
        <v>8</v>
      </c>
      <c r="Q355">
        <v>8</v>
      </c>
      <c r="R355">
        <v>1</v>
      </c>
    </row>
    <row r="356" spans="1:19" x14ac:dyDescent="0.25">
      <c r="A356" s="177" t="s">
        <v>10513</v>
      </c>
      <c r="B356" t="s">
        <v>10514</v>
      </c>
      <c r="C356" t="s">
        <v>205</v>
      </c>
      <c r="D356" s="20" t="s">
        <v>1026</v>
      </c>
      <c r="E356" s="26">
        <v>41183</v>
      </c>
      <c r="F356">
        <v>5</v>
      </c>
      <c r="G356">
        <v>5</v>
      </c>
      <c r="H356">
        <v>1</v>
      </c>
      <c r="I356">
        <v>25</v>
      </c>
      <c r="J356">
        <v>32</v>
      </c>
      <c r="K356">
        <v>0.78125</v>
      </c>
      <c r="L356">
        <v>32</v>
      </c>
      <c r="M356">
        <v>1</v>
      </c>
      <c r="P356">
        <v>8</v>
      </c>
      <c r="Q356">
        <v>8</v>
      </c>
      <c r="R356">
        <v>1</v>
      </c>
    </row>
    <row r="357" spans="1:19" x14ac:dyDescent="0.25">
      <c r="A357" s="177" t="s">
        <v>10337</v>
      </c>
      <c r="B357" t="s">
        <v>10338</v>
      </c>
      <c r="C357" t="s">
        <v>204</v>
      </c>
      <c r="D357" s="20" t="s">
        <v>1026</v>
      </c>
      <c r="E357" s="26">
        <v>41183</v>
      </c>
      <c r="F357">
        <v>6</v>
      </c>
      <c r="G357">
        <v>4</v>
      </c>
      <c r="H357">
        <v>1.5</v>
      </c>
      <c r="K357" t="e">
        <v>#DIV/0!</v>
      </c>
      <c r="L357">
        <v>27.5</v>
      </c>
      <c r="M357">
        <v>0</v>
      </c>
      <c r="R357" t="e">
        <v>#DIV/0!</v>
      </c>
    </row>
    <row r="358" spans="1:19" x14ac:dyDescent="0.25">
      <c r="A358" s="177" t="s">
        <v>10272</v>
      </c>
      <c r="B358" t="s">
        <v>10273</v>
      </c>
      <c r="C358" t="s">
        <v>206</v>
      </c>
      <c r="D358" s="20" t="s">
        <v>1026</v>
      </c>
      <c r="E358" s="26">
        <v>41183</v>
      </c>
      <c r="H358" t="e">
        <v>#DIV/0!</v>
      </c>
      <c r="K358" t="e">
        <v>#DIV/0!</v>
      </c>
      <c r="M358" t="e">
        <v>#DIV/0!</v>
      </c>
      <c r="R358" t="e">
        <v>#DIV/0!</v>
      </c>
    </row>
    <row r="359" spans="1:19" x14ac:dyDescent="0.25">
      <c r="A359" s="177" t="s">
        <v>9841</v>
      </c>
      <c r="B359" t="s">
        <v>9842</v>
      </c>
      <c r="C359" t="s">
        <v>223</v>
      </c>
      <c r="D359" s="20" t="s">
        <v>1028</v>
      </c>
      <c r="E359" s="26">
        <v>41183</v>
      </c>
      <c r="H359" t="e">
        <v>#DIV/0!</v>
      </c>
      <c r="K359" t="e">
        <v>#DIV/0!</v>
      </c>
      <c r="M359" t="e">
        <v>#DIV/0!</v>
      </c>
      <c r="R359" t="e">
        <v>#DIV/0!</v>
      </c>
    </row>
    <row r="360" spans="1:19" x14ac:dyDescent="0.25">
      <c r="A360" s="177" t="s">
        <v>9666</v>
      </c>
      <c r="B360" t="s">
        <v>9667</v>
      </c>
      <c r="C360" t="s">
        <v>224</v>
      </c>
      <c r="D360" s="20" t="s">
        <v>1026</v>
      </c>
      <c r="E360" s="26">
        <v>41183</v>
      </c>
      <c r="H360" t="e">
        <v>#DIV/0!</v>
      </c>
      <c r="K360" t="e">
        <v>#DIV/0!</v>
      </c>
      <c r="M360" t="e">
        <v>#DIV/0!</v>
      </c>
      <c r="R360" t="e">
        <v>#DIV/0!</v>
      </c>
    </row>
    <row r="361" spans="1:19" x14ac:dyDescent="0.25">
      <c r="A361" s="177" t="s">
        <v>9275</v>
      </c>
      <c r="B361" t="s">
        <v>9276</v>
      </c>
      <c r="C361" t="s">
        <v>211</v>
      </c>
      <c r="D361" s="20" t="s">
        <v>1026</v>
      </c>
      <c r="E361" s="26">
        <v>41183</v>
      </c>
      <c r="H361" t="e">
        <v>#DIV/0!</v>
      </c>
      <c r="K361" t="e">
        <v>#DIV/0!</v>
      </c>
      <c r="M361" t="e">
        <v>#DIV/0!</v>
      </c>
      <c r="R361" t="e">
        <v>#DIV/0!</v>
      </c>
    </row>
    <row r="362" spans="1:19" x14ac:dyDescent="0.25">
      <c r="A362" s="177" t="s">
        <v>9100</v>
      </c>
      <c r="B362" t="s">
        <v>9101</v>
      </c>
      <c r="C362" t="s">
        <v>207</v>
      </c>
      <c r="D362" s="20" t="s">
        <v>1028</v>
      </c>
      <c r="E362" s="26">
        <v>41183</v>
      </c>
      <c r="F362">
        <v>7</v>
      </c>
      <c r="G362">
        <v>7</v>
      </c>
      <c r="H362">
        <v>1</v>
      </c>
      <c r="I362">
        <v>35</v>
      </c>
      <c r="J362">
        <v>52</v>
      </c>
      <c r="K362">
        <v>0.67307692307692313</v>
      </c>
      <c r="L362">
        <v>72</v>
      </c>
      <c r="M362">
        <v>0.72222222222222221</v>
      </c>
      <c r="N362">
        <v>0</v>
      </c>
      <c r="P362">
        <v>0</v>
      </c>
      <c r="Q362">
        <v>0</v>
      </c>
      <c r="R362" t="e">
        <v>#DIV/0!</v>
      </c>
      <c r="S362">
        <v>0</v>
      </c>
    </row>
    <row r="363" spans="1:19" x14ac:dyDescent="0.25">
      <c r="A363" s="177" t="s">
        <v>9035</v>
      </c>
      <c r="B363" t="s">
        <v>9036</v>
      </c>
      <c r="C363" t="s">
        <v>894</v>
      </c>
      <c r="D363" s="20" t="s">
        <v>1026</v>
      </c>
      <c r="E363" s="26">
        <v>41183</v>
      </c>
      <c r="H363" t="e">
        <v>#DIV/0!</v>
      </c>
      <c r="K363" t="e">
        <v>#DIV/0!</v>
      </c>
      <c r="M363" t="e">
        <v>#DIV/0!</v>
      </c>
      <c r="R363" t="e">
        <v>#DIV/0!</v>
      </c>
    </row>
    <row r="364" spans="1:19" x14ac:dyDescent="0.25">
      <c r="A364" s="177" t="s">
        <v>8860</v>
      </c>
      <c r="B364" t="s">
        <v>8861</v>
      </c>
      <c r="C364" t="s">
        <v>210</v>
      </c>
      <c r="D364" s="20" t="s">
        <v>1026</v>
      </c>
      <c r="E364" s="26">
        <v>41183</v>
      </c>
      <c r="F364">
        <v>4</v>
      </c>
      <c r="G364">
        <v>4</v>
      </c>
      <c r="H364">
        <v>1</v>
      </c>
      <c r="I364">
        <v>35</v>
      </c>
      <c r="J364">
        <v>35</v>
      </c>
      <c r="K364">
        <v>1</v>
      </c>
      <c r="L364">
        <v>45</v>
      </c>
      <c r="M364">
        <v>0.77777777777777779</v>
      </c>
      <c r="P364">
        <v>0</v>
      </c>
      <c r="Q364">
        <v>0</v>
      </c>
      <c r="R364" t="e">
        <v>#DIV/0!</v>
      </c>
    </row>
    <row r="365" spans="1:19" x14ac:dyDescent="0.25">
      <c r="A365" s="177" t="s">
        <v>8685</v>
      </c>
      <c r="B365" t="s">
        <v>8686</v>
      </c>
      <c r="C365" t="s">
        <v>208</v>
      </c>
      <c r="D365" s="20" t="s">
        <v>1026</v>
      </c>
      <c r="E365" s="26">
        <v>41183</v>
      </c>
      <c r="F365">
        <v>3</v>
      </c>
      <c r="G365">
        <v>3</v>
      </c>
      <c r="H365">
        <v>1</v>
      </c>
      <c r="J365">
        <v>17</v>
      </c>
      <c r="K365">
        <v>0</v>
      </c>
      <c r="L365">
        <v>27</v>
      </c>
      <c r="M365">
        <v>0.62962962962962965</v>
      </c>
      <c r="R365" t="e">
        <v>#DIV/0!</v>
      </c>
    </row>
    <row r="366" spans="1:19" x14ac:dyDescent="0.25">
      <c r="A366" s="177" t="s">
        <v>8436</v>
      </c>
      <c r="B366" t="s">
        <v>8437</v>
      </c>
      <c r="C366" t="s">
        <v>213</v>
      </c>
      <c r="D366" s="20" t="s">
        <v>1026</v>
      </c>
      <c r="E366" s="26">
        <v>41183</v>
      </c>
      <c r="H366" t="e">
        <v>#DIV/0!</v>
      </c>
      <c r="K366" t="e">
        <v>#DIV/0!</v>
      </c>
      <c r="M366" t="e">
        <v>#DIV/0!</v>
      </c>
      <c r="R366" t="e">
        <v>#DIV/0!</v>
      </c>
    </row>
    <row r="367" spans="1:19" x14ac:dyDescent="0.25">
      <c r="A367" s="177" t="s">
        <v>8261</v>
      </c>
      <c r="B367" t="s">
        <v>8262</v>
      </c>
      <c r="C367" t="s">
        <v>212</v>
      </c>
      <c r="D367" s="20" t="s">
        <v>1028</v>
      </c>
      <c r="E367" s="26">
        <v>41183</v>
      </c>
      <c r="F367">
        <v>1.5</v>
      </c>
      <c r="G367">
        <v>1.5</v>
      </c>
      <c r="H367">
        <v>1</v>
      </c>
      <c r="I367">
        <v>2</v>
      </c>
      <c r="J367">
        <v>0</v>
      </c>
      <c r="K367" t="e">
        <v>#DIV/0!</v>
      </c>
      <c r="L367">
        <v>14.5</v>
      </c>
      <c r="M367">
        <v>0</v>
      </c>
      <c r="N367">
        <v>0</v>
      </c>
      <c r="P367">
        <v>0</v>
      </c>
      <c r="Q367">
        <v>0</v>
      </c>
      <c r="R367" t="e">
        <v>#DIV/0!</v>
      </c>
      <c r="S367">
        <v>0</v>
      </c>
    </row>
    <row r="368" spans="1:19" x14ac:dyDescent="0.25">
      <c r="A368" s="177" t="s">
        <v>8196</v>
      </c>
      <c r="B368" t="s">
        <v>8197</v>
      </c>
      <c r="C368" s="20" t="s">
        <v>8184</v>
      </c>
      <c r="D368" s="20" t="s">
        <v>1026</v>
      </c>
      <c r="E368" s="26">
        <v>41183</v>
      </c>
      <c r="F368">
        <v>1.5</v>
      </c>
      <c r="G368">
        <v>1.5</v>
      </c>
      <c r="H368">
        <v>1</v>
      </c>
      <c r="I368">
        <v>2</v>
      </c>
      <c r="K368" t="e">
        <v>#DIV/0!</v>
      </c>
      <c r="L368">
        <v>14.5</v>
      </c>
      <c r="M368">
        <v>0</v>
      </c>
      <c r="R368" t="e">
        <v>#DIV/0!</v>
      </c>
    </row>
    <row r="369" spans="1:20" x14ac:dyDescent="0.25">
      <c r="A369" s="177" t="s">
        <v>7960</v>
      </c>
      <c r="B369" t="s">
        <v>7961</v>
      </c>
      <c r="C369" t="s">
        <v>225</v>
      </c>
      <c r="D369" s="20" t="s">
        <v>1028</v>
      </c>
      <c r="E369" s="26">
        <v>41183</v>
      </c>
      <c r="H369" t="e">
        <v>#DIV/0!</v>
      </c>
      <c r="K369" t="e">
        <v>#DIV/0!</v>
      </c>
      <c r="M369" t="e">
        <v>#DIV/0!</v>
      </c>
      <c r="R369" t="e">
        <v>#DIV/0!</v>
      </c>
    </row>
    <row r="370" spans="1:20" x14ac:dyDescent="0.25">
      <c r="A370" s="177" t="s">
        <v>7759</v>
      </c>
      <c r="B370" t="s">
        <v>7760</v>
      </c>
      <c r="C370" t="s">
        <v>226</v>
      </c>
      <c r="D370" s="20" t="s">
        <v>1026</v>
      </c>
      <c r="E370" s="26">
        <v>41183</v>
      </c>
      <c r="H370" t="e">
        <v>#DIV/0!</v>
      </c>
      <c r="K370" t="e">
        <v>#DIV/0!</v>
      </c>
      <c r="M370" t="e">
        <v>#DIV/0!</v>
      </c>
      <c r="R370" t="e">
        <v>#DIV/0!</v>
      </c>
    </row>
    <row r="371" spans="1:20" x14ac:dyDescent="0.25">
      <c r="A371" s="177" t="s">
        <v>7572</v>
      </c>
      <c r="B371" t="s">
        <v>7573</v>
      </c>
      <c r="C371" s="20" t="s">
        <v>901</v>
      </c>
      <c r="D371" s="20" t="s">
        <v>1026</v>
      </c>
      <c r="E371" s="26">
        <v>41183</v>
      </c>
      <c r="F371">
        <v>5</v>
      </c>
      <c r="G371">
        <v>4</v>
      </c>
      <c r="H371">
        <v>1.25</v>
      </c>
      <c r="I371">
        <v>2</v>
      </c>
      <c r="K371" t="e">
        <v>#DIV/0!</v>
      </c>
      <c r="L371">
        <v>27</v>
      </c>
      <c r="M371">
        <v>0</v>
      </c>
      <c r="P371">
        <v>0</v>
      </c>
      <c r="Q371">
        <v>1</v>
      </c>
      <c r="R371">
        <v>0</v>
      </c>
    </row>
    <row r="372" spans="1:20" x14ac:dyDescent="0.25">
      <c r="A372" s="177" t="s">
        <v>7225</v>
      </c>
      <c r="B372" t="s">
        <v>7226</v>
      </c>
      <c r="C372" s="20" t="s">
        <v>1078</v>
      </c>
      <c r="D372" s="20" t="s">
        <v>1026</v>
      </c>
      <c r="E372" s="26">
        <v>41183</v>
      </c>
      <c r="F372">
        <v>5</v>
      </c>
      <c r="G372">
        <v>4</v>
      </c>
      <c r="H372">
        <v>1.25</v>
      </c>
      <c r="I372">
        <v>2</v>
      </c>
      <c r="K372" t="e">
        <v>#DIV/0!</v>
      </c>
      <c r="L372">
        <v>27</v>
      </c>
      <c r="M372">
        <v>0</v>
      </c>
      <c r="P372">
        <v>0</v>
      </c>
      <c r="Q372">
        <v>1</v>
      </c>
      <c r="R372">
        <v>0</v>
      </c>
    </row>
    <row r="373" spans="1:20" x14ac:dyDescent="0.25">
      <c r="A373" s="177" t="s">
        <v>7020</v>
      </c>
      <c r="B373" t="s">
        <v>7021</v>
      </c>
      <c r="C373" t="s">
        <v>232</v>
      </c>
      <c r="D373" s="20" t="s">
        <v>1028</v>
      </c>
      <c r="E373" s="26">
        <v>41183</v>
      </c>
      <c r="H373" t="e">
        <v>#DIV/0!</v>
      </c>
      <c r="K373" t="e">
        <v>#DIV/0!</v>
      </c>
      <c r="M373" t="e">
        <v>#DIV/0!</v>
      </c>
      <c r="R373" t="e">
        <v>#DIV/0!</v>
      </c>
    </row>
    <row r="374" spans="1:20" x14ac:dyDescent="0.25">
      <c r="A374" s="177" t="s">
        <v>6829</v>
      </c>
      <c r="B374" t="s">
        <v>6830</v>
      </c>
      <c r="C374" t="s">
        <v>231</v>
      </c>
      <c r="D374" s="20" t="s">
        <v>1026</v>
      </c>
      <c r="E374" s="26">
        <v>41183</v>
      </c>
      <c r="H374" t="e">
        <v>#DIV/0!</v>
      </c>
      <c r="K374" t="e">
        <v>#DIV/0!</v>
      </c>
      <c r="M374" t="e">
        <v>#DIV/0!</v>
      </c>
      <c r="R374" t="e">
        <v>#DIV/0!</v>
      </c>
    </row>
    <row r="375" spans="1:20" x14ac:dyDescent="0.25">
      <c r="A375" s="177" t="s">
        <v>6654</v>
      </c>
      <c r="B375" t="s">
        <v>6655</v>
      </c>
      <c r="C375" t="s">
        <v>317</v>
      </c>
      <c r="D375" s="20" t="s">
        <v>1028</v>
      </c>
      <c r="E375" s="26">
        <v>41183</v>
      </c>
      <c r="F375">
        <v>3</v>
      </c>
      <c r="G375">
        <v>3</v>
      </c>
      <c r="H375">
        <v>1</v>
      </c>
      <c r="K375" t="e">
        <v>#DIV/0!</v>
      </c>
      <c r="M375" t="e">
        <v>#DIV/0!</v>
      </c>
      <c r="R375" t="e">
        <v>#DIV/0!</v>
      </c>
    </row>
    <row r="376" spans="1:20" x14ac:dyDescent="0.25">
      <c r="A376" s="177" t="s">
        <v>6479</v>
      </c>
      <c r="B376" t="s">
        <v>6480</v>
      </c>
      <c r="C376" t="s">
        <v>316</v>
      </c>
      <c r="D376" s="20" t="s">
        <v>1026</v>
      </c>
      <c r="E376" s="26">
        <v>41183</v>
      </c>
      <c r="F376">
        <v>3</v>
      </c>
      <c r="G376">
        <v>3</v>
      </c>
      <c r="H376">
        <v>1</v>
      </c>
      <c r="K376" t="e">
        <v>#DIV/0!</v>
      </c>
      <c r="M376" t="e">
        <v>#DIV/0!</v>
      </c>
      <c r="R376" t="e">
        <v>#DIV/0!</v>
      </c>
    </row>
    <row r="377" spans="1:20" x14ac:dyDescent="0.25">
      <c r="A377" s="177" t="s">
        <v>6230</v>
      </c>
      <c r="B377" t="s">
        <v>6231</v>
      </c>
      <c r="C377" t="s">
        <v>214</v>
      </c>
      <c r="D377" s="20" t="s">
        <v>1028</v>
      </c>
      <c r="E377" s="26">
        <v>41183</v>
      </c>
      <c r="F377">
        <v>7</v>
      </c>
      <c r="G377">
        <v>5</v>
      </c>
      <c r="H377">
        <v>1.4</v>
      </c>
      <c r="I377">
        <v>9</v>
      </c>
      <c r="J377">
        <v>29</v>
      </c>
      <c r="K377">
        <v>0.31034482758620691</v>
      </c>
      <c r="L377">
        <v>35</v>
      </c>
      <c r="M377">
        <v>0.82857142857142863</v>
      </c>
      <c r="P377">
        <v>0</v>
      </c>
      <c r="Q377">
        <v>0</v>
      </c>
      <c r="R377" t="e">
        <v>#DIV/0!</v>
      </c>
    </row>
    <row r="378" spans="1:20" x14ac:dyDescent="0.25">
      <c r="A378" s="177" t="s">
        <v>6055</v>
      </c>
      <c r="B378" t="s">
        <v>6056</v>
      </c>
      <c r="C378" t="s">
        <v>215</v>
      </c>
      <c r="D378" s="20" t="s">
        <v>1026</v>
      </c>
      <c r="E378" s="26">
        <v>41183</v>
      </c>
      <c r="F378">
        <v>7</v>
      </c>
      <c r="G378">
        <v>5</v>
      </c>
      <c r="H378">
        <v>1.4</v>
      </c>
      <c r="I378">
        <v>9</v>
      </c>
      <c r="J378">
        <v>29</v>
      </c>
      <c r="K378">
        <v>0.31034482758620691</v>
      </c>
      <c r="L378">
        <v>35</v>
      </c>
      <c r="M378">
        <v>0.82857142857142863</v>
      </c>
      <c r="P378">
        <v>0</v>
      </c>
      <c r="Q378">
        <v>0</v>
      </c>
      <c r="R378" t="e">
        <v>#DIV/0!</v>
      </c>
    </row>
    <row r="379" spans="1:20" x14ac:dyDescent="0.25">
      <c r="A379" s="177" t="s">
        <v>5880</v>
      </c>
      <c r="B379" t="s">
        <v>5881</v>
      </c>
      <c r="C379" t="s">
        <v>216</v>
      </c>
      <c r="D379" s="20" t="s">
        <v>1026</v>
      </c>
      <c r="E379" s="26">
        <v>41183</v>
      </c>
      <c r="H379" t="e">
        <v>#DIV/0!</v>
      </c>
      <c r="K379" t="e">
        <v>#DIV/0!</v>
      </c>
      <c r="M379" t="e">
        <v>#DIV/0!</v>
      </c>
      <c r="R379" t="e">
        <v>#DIV/0!</v>
      </c>
      <c r="T379">
        <v>0.85019999999999996</v>
      </c>
    </row>
    <row r="380" spans="1:20" x14ac:dyDescent="0.25">
      <c r="A380" s="177" t="s">
        <v>5452</v>
      </c>
      <c r="B380" t="s">
        <v>5453</v>
      </c>
      <c r="C380" s="20" t="s">
        <v>903</v>
      </c>
      <c r="D380" s="20" t="s">
        <v>1026</v>
      </c>
      <c r="E380" s="26">
        <v>41183</v>
      </c>
      <c r="F380">
        <v>3.3</v>
      </c>
      <c r="G380">
        <v>3.3</v>
      </c>
      <c r="H380">
        <v>1</v>
      </c>
      <c r="I380">
        <v>10</v>
      </c>
      <c r="J380">
        <v>0</v>
      </c>
      <c r="L380">
        <v>23</v>
      </c>
      <c r="M380">
        <v>0</v>
      </c>
      <c r="P380">
        <v>0</v>
      </c>
      <c r="Q380">
        <v>3</v>
      </c>
      <c r="R380">
        <v>0</v>
      </c>
      <c r="T380">
        <v>0.84399999999999997</v>
      </c>
    </row>
    <row r="381" spans="1:20" x14ac:dyDescent="0.25">
      <c r="A381" s="177" t="s">
        <v>5636</v>
      </c>
      <c r="B381" t="s">
        <v>5637</v>
      </c>
      <c r="C381" s="20" t="s">
        <v>1073</v>
      </c>
      <c r="D381" s="20" t="s">
        <v>1026</v>
      </c>
      <c r="E381" s="26">
        <v>41183</v>
      </c>
      <c r="H381" t="e">
        <v>#DIV/0!</v>
      </c>
      <c r="K381" t="e">
        <v>#DIV/0!</v>
      </c>
      <c r="M381" t="e">
        <v>#DIV/0!</v>
      </c>
      <c r="R381" t="e">
        <v>#DIV/0!</v>
      </c>
      <c r="T381">
        <v>0.96399999999999997</v>
      </c>
    </row>
    <row r="382" spans="1:20" x14ac:dyDescent="0.25">
      <c r="A382" s="177" t="s">
        <v>5217</v>
      </c>
      <c r="B382" t="s">
        <v>5218</v>
      </c>
      <c r="C382" s="20" t="s">
        <v>1079</v>
      </c>
      <c r="D382" s="20" t="s">
        <v>1026</v>
      </c>
      <c r="E382" s="26">
        <v>41183</v>
      </c>
      <c r="F382">
        <v>3.3</v>
      </c>
      <c r="G382">
        <v>3.3</v>
      </c>
      <c r="H382">
        <v>1</v>
      </c>
      <c r="I382">
        <v>10</v>
      </c>
      <c r="K382" t="e">
        <v>#DIV/0!</v>
      </c>
      <c r="L382">
        <v>23</v>
      </c>
      <c r="M382">
        <v>0</v>
      </c>
      <c r="P382">
        <v>0</v>
      </c>
      <c r="Q382">
        <v>3</v>
      </c>
      <c r="R382">
        <v>0</v>
      </c>
    </row>
    <row r="383" spans="1:20" x14ac:dyDescent="0.25">
      <c r="A383" s="177" t="s">
        <v>5012</v>
      </c>
      <c r="B383" t="s">
        <v>5013</v>
      </c>
      <c r="C383" t="s">
        <v>229</v>
      </c>
      <c r="D383" s="20" t="s">
        <v>1026</v>
      </c>
      <c r="E383" s="26">
        <v>41183</v>
      </c>
      <c r="H383" t="e">
        <v>#DIV/0!</v>
      </c>
      <c r="K383" t="e">
        <v>#DIV/0!</v>
      </c>
      <c r="M383" t="e">
        <v>#DIV/0!</v>
      </c>
      <c r="R383" t="e">
        <v>#DIV/0!</v>
      </c>
    </row>
    <row r="384" spans="1:20" x14ac:dyDescent="0.25">
      <c r="A384" s="177" t="s">
        <v>4837</v>
      </c>
      <c r="B384" t="s">
        <v>4838</v>
      </c>
      <c r="C384" t="s">
        <v>230</v>
      </c>
      <c r="D384" s="20" t="s">
        <v>1028</v>
      </c>
      <c r="E384" s="26">
        <v>41183</v>
      </c>
      <c r="H384" t="e">
        <v>#DIV/0!</v>
      </c>
      <c r="K384" t="e">
        <v>#DIV/0!</v>
      </c>
      <c r="M384" t="e">
        <v>#DIV/0!</v>
      </c>
      <c r="R384" t="e">
        <v>#DIV/0!</v>
      </c>
      <c r="T384">
        <v>0</v>
      </c>
    </row>
    <row r="385" spans="1:20" x14ac:dyDescent="0.25">
      <c r="A385" s="177" t="s">
        <v>4662</v>
      </c>
      <c r="B385" t="s">
        <v>4663</v>
      </c>
      <c r="C385" t="s">
        <v>234</v>
      </c>
      <c r="D385" s="20" t="s">
        <v>1028</v>
      </c>
      <c r="E385" s="26">
        <v>41183</v>
      </c>
      <c r="H385" t="e">
        <v>#DIV/0!</v>
      </c>
      <c r="K385" t="e">
        <v>#DIV/0!</v>
      </c>
      <c r="M385" t="e">
        <v>#DIV/0!</v>
      </c>
      <c r="R385" t="e">
        <v>#DIV/0!</v>
      </c>
      <c r="T385">
        <v>0</v>
      </c>
    </row>
    <row r="386" spans="1:20" x14ac:dyDescent="0.25">
      <c r="A386" s="177" t="s">
        <v>4487</v>
      </c>
      <c r="B386" t="s">
        <v>4488</v>
      </c>
      <c r="C386" t="s">
        <v>233</v>
      </c>
      <c r="D386" s="20" t="s">
        <v>1026</v>
      </c>
      <c r="E386" s="26">
        <v>41183</v>
      </c>
      <c r="H386" t="e">
        <v>#DIV/0!</v>
      </c>
      <c r="K386" t="e">
        <v>#DIV/0!</v>
      </c>
      <c r="M386" t="e">
        <v>#DIV/0!</v>
      </c>
      <c r="R386" t="e">
        <v>#DIV/0!</v>
      </c>
      <c r="T386">
        <v>0</v>
      </c>
    </row>
    <row r="387" spans="1:20" x14ac:dyDescent="0.25">
      <c r="A387" s="177" t="s">
        <v>4312</v>
      </c>
      <c r="B387" t="s">
        <v>4313</v>
      </c>
      <c r="C387" t="s">
        <v>217</v>
      </c>
      <c r="D387" s="20" t="s">
        <v>1028</v>
      </c>
      <c r="E387" s="26">
        <v>41183</v>
      </c>
      <c r="F387">
        <v>1</v>
      </c>
      <c r="G387">
        <v>1</v>
      </c>
      <c r="H387">
        <v>1</v>
      </c>
      <c r="I387">
        <v>0</v>
      </c>
      <c r="L387">
        <v>0</v>
      </c>
      <c r="M387" t="e">
        <v>#DIV/0!</v>
      </c>
      <c r="R387" t="e">
        <v>#DIV/0!</v>
      </c>
      <c r="T387">
        <v>0.84399999999999997</v>
      </c>
    </row>
    <row r="388" spans="1:20" x14ac:dyDescent="0.25">
      <c r="A388" s="177" t="s">
        <v>4247</v>
      </c>
      <c r="B388" t="s">
        <v>4248</v>
      </c>
      <c r="C388" t="s">
        <v>895</v>
      </c>
      <c r="D388" s="20" t="s">
        <v>1026</v>
      </c>
      <c r="E388" s="26">
        <v>41183</v>
      </c>
      <c r="H388" t="e">
        <v>#DIV/0!</v>
      </c>
      <c r="K388" t="e">
        <v>#DIV/0!</v>
      </c>
      <c r="M388" t="e">
        <v>#DIV/0!</v>
      </c>
      <c r="R388" t="e">
        <v>#DIV/0!</v>
      </c>
      <c r="T388">
        <v>0.96399999999999997</v>
      </c>
    </row>
    <row r="389" spans="1:20" x14ac:dyDescent="0.25">
      <c r="A389" s="177" t="s">
        <v>4072</v>
      </c>
      <c r="B389" t="s">
        <v>4073</v>
      </c>
      <c r="C389" t="s">
        <v>218</v>
      </c>
      <c r="D389" s="20" t="s">
        <v>1026</v>
      </c>
      <c r="E389" s="26">
        <v>41183</v>
      </c>
      <c r="F389">
        <v>1</v>
      </c>
      <c r="G389">
        <v>1</v>
      </c>
      <c r="H389">
        <v>1</v>
      </c>
      <c r="K389" t="e">
        <v>#DIV/0!</v>
      </c>
      <c r="M389" t="e">
        <v>#DIV/0!</v>
      </c>
      <c r="R389" t="e">
        <v>#DIV/0!</v>
      </c>
      <c r="T389">
        <v>0</v>
      </c>
    </row>
    <row r="390" spans="1:20" x14ac:dyDescent="0.25">
      <c r="A390" s="177" t="s">
        <v>3897</v>
      </c>
      <c r="B390" t="s">
        <v>3898</v>
      </c>
      <c r="C390" t="s">
        <v>219</v>
      </c>
      <c r="D390" s="20" t="s">
        <v>1026</v>
      </c>
      <c r="E390" s="26">
        <v>41183</v>
      </c>
      <c r="H390" t="e">
        <v>#DIV/0!</v>
      </c>
      <c r="K390" t="e">
        <v>#DIV/0!</v>
      </c>
      <c r="M390" t="e">
        <v>#DIV/0!</v>
      </c>
      <c r="R390" t="e">
        <v>#DIV/0!</v>
      </c>
      <c r="T390">
        <v>0</v>
      </c>
    </row>
    <row r="391" spans="1:20" x14ac:dyDescent="0.25">
      <c r="A391" s="177" t="s">
        <v>3530</v>
      </c>
      <c r="B391" t="s">
        <v>3531</v>
      </c>
      <c r="C391" t="s">
        <v>220</v>
      </c>
      <c r="D391" s="20" t="s">
        <v>1028</v>
      </c>
      <c r="E391" s="26">
        <v>41183</v>
      </c>
      <c r="F391">
        <v>8.25</v>
      </c>
      <c r="G391">
        <v>13</v>
      </c>
      <c r="H391">
        <v>0.63461538461538458</v>
      </c>
      <c r="I391">
        <v>33</v>
      </c>
      <c r="K391" t="e">
        <v>#DIV/0!</v>
      </c>
      <c r="L391">
        <v>54</v>
      </c>
      <c r="M391">
        <v>0</v>
      </c>
      <c r="P391">
        <v>0</v>
      </c>
      <c r="Q391">
        <v>2</v>
      </c>
      <c r="R391">
        <v>0</v>
      </c>
      <c r="T391">
        <v>0</v>
      </c>
    </row>
    <row r="392" spans="1:20" x14ac:dyDescent="0.25">
      <c r="A392" s="177" t="s">
        <v>3355</v>
      </c>
      <c r="B392" t="s">
        <v>3356</v>
      </c>
      <c r="C392" t="s">
        <v>221</v>
      </c>
      <c r="D392" s="20" t="s">
        <v>1026</v>
      </c>
      <c r="E392" s="26">
        <v>41183</v>
      </c>
      <c r="F392">
        <v>7.17</v>
      </c>
      <c r="G392">
        <v>8</v>
      </c>
      <c r="H392">
        <v>0.89624999999999999</v>
      </c>
      <c r="I392">
        <v>29</v>
      </c>
      <c r="K392" t="e">
        <v>#DIV/0!</v>
      </c>
      <c r="L392">
        <v>45</v>
      </c>
      <c r="M392">
        <v>0</v>
      </c>
      <c r="O392">
        <v>0.84399999999999997</v>
      </c>
      <c r="P392">
        <v>0</v>
      </c>
      <c r="Q392">
        <v>2</v>
      </c>
      <c r="R392">
        <v>0</v>
      </c>
      <c r="T392">
        <v>0.90400000000000003</v>
      </c>
    </row>
    <row r="393" spans="1:20" x14ac:dyDescent="0.25">
      <c r="A393" s="177" t="s">
        <v>3180</v>
      </c>
      <c r="B393" t="s">
        <v>3181</v>
      </c>
      <c r="C393" t="s">
        <v>222</v>
      </c>
      <c r="D393" s="20" t="s">
        <v>1026</v>
      </c>
      <c r="E393" s="26">
        <v>41183</v>
      </c>
      <c r="F393">
        <v>1.08</v>
      </c>
      <c r="G393">
        <v>5</v>
      </c>
      <c r="H393">
        <v>0.21600000000000003</v>
      </c>
      <c r="I393">
        <v>4</v>
      </c>
      <c r="L393">
        <v>9</v>
      </c>
      <c r="M393">
        <v>0</v>
      </c>
      <c r="O393">
        <v>0.96399999999999997</v>
      </c>
      <c r="R393" t="e">
        <v>#DIV/0!</v>
      </c>
      <c r="T393">
        <v>0</v>
      </c>
    </row>
    <row r="394" spans="1:20" x14ac:dyDescent="0.25">
      <c r="A394" s="177" t="s">
        <v>11515</v>
      </c>
      <c r="B394" t="s">
        <v>11516</v>
      </c>
      <c r="C394" t="s">
        <v>198</v>
      </c>
      <c r="D394" s="20" t="s">
        <v>1028</v>
      </c>
      <c r="E394" s="26">
        <v>41214</v>
      </c>
      <c r="F394">
        <v>4</v>
      </c>
      <c r="G394">
        <v>2.5</v>
      </c>
      <c r="H394">
        <v>1.6</v>
      </c>
      <c r="K394" t="e">
        <v>#DIV/0!</v>
      </c>
      <c r="L394">
        <v>14.5</v>
      </c>
      <c r="M394">
        <v>0</v>
      </c>
      <c r="R394" t="e">
        <v>#DIV/0!</v>
      </c>
    </row>
    <row r="395" spans="1:20" x14ac:dyDescent="0.25">
      <c r="A395" s="177" t="s">
        <v>12016</v>
      </c>
      <c r="B395" t="s">
        <v>12017</v>
      </c>
      <c r="C395" s="20" t="s">
        <v>1077</v>
      </c>
      <c r="D395" s="20" t="s">
        <v>1028</v>
      </c>
      <c r="E395" s="26">
        <v>41214</v>
      </c>
      <c r="F395">
        <v>4</v>
      </c>
      <c r="G395">
        <v>2.5</v>
      </c>
      <c r="H395">
        <v>1.6</v>
      </c>
      <c r="K395" t="e">
        <v>#DIV/0!</v>
      </c>
      <c r="L395">
        <v>14.5</v>
      </c>
      <c r="M395">
        <v>0</v>
      </c>
      <c r="R395" t="e">
        <v>#DIV/0!</v>
      </c>
    </row>
    <row r="396" spans="1:20" x14ac:dyDescent="0.25">
      <c r="A396" s="177" t="s">
        <v>3007</v>
      </c>
      <c r="B396" t="s">
        <v>3008</v>
      </c>
      <c r="C396" t="s">
        <v>242</v>
      </c>
      <c r="D396" s="20" t="s">
        <v>1026</v>
      </c>
      <c r="E396" s="26">
        <v>41214</v>
      </c>
      <c r="F396">
        <v>0</v>
      </c>
      <c r="G396">
        <v>0</v>
      </c>
      <c r="H396" t="e">
        <v>#DIV/0!</v>
      </c>
      <c r="I396">
        <v>0</v>
      </c>
      <c r="J396">
        <v>0</v>
      </c>
      <c r="L396">
        <v>0</v>
      </c>
      <c r="M396" t="e">
        <v>#DIV/0!</v>
      </c>
      <c r="N396">
        <v>0</v>
      </c>
      <c r="P396">
        <v>0</v>
      </c>
      <c r="Q396">
        <v>0</v>
      </c>
      <c r="R396" t="e">
        <v>#DIV/0!</v>
      </c>
      <c r="S396">
        <v>0</v>
      </c>
    </row>
    <row r="397" spans="1:20" x14ac:dyDescent="0.25">
      <c r="A397" s="177" t="s">
        <v>2832</v>
      </c>
      <c r="B397" t="s">
        <v>2833</v>
      </c>
      <c r="C397" s="20" t="s">
        <v>2754</v>
      </c>
      <c r="D397" s="20" t="s">
        <v>1026</v>
      </c>
      <c r="E397" s="26">
        <v>41214</v>
      </c>
      <c r="F397">
        <v>5.5</v>
      </c>
      <c r="G397">
        <v>4</v>
      </c>
      <c r="H397">
        <v>1.375</v>
      </c>
      <c r="I397">
        <v>2</v>
      </c>
      <c r="J397">
        <v>29</v>
      </c>
      <c r="K397">
        <v>6.8965517241379309E-2</v>
      </c>
      <c r="L397">
        <v>29</v>
      </c>
      <c r="M397">
        <v>1</v>
      </c>
      <c r="N397">
        <v>0</v>
      </c>
      <c r="P397">
        <v>0</v>
      </c>
      <c r="Q397">
        <v>0</v>
      </c>
      <c r="R397" t="e">
        <v>#DIV/0!</v>
      </c>
      <c r="S397">
        <v>0</v>
      </c>
    </row>
    <row r="398" spans="1:20" x14ac:dyDescent="0.25">
      <c r="A398" s="177" t="s">
        <v>2587</v>
      </c>
      <c r="B398" t="s">
        <v>2588</v>
      </c>
      <c r="C398" t="s">
        <v>237</v>
      </c>
      <c r="D398" s="20" t="s">
        <v>1026</v>
      </c>
      <c r="E398" s="26">
        <v>41214</v>
      </c>
      <c r="F398">
        <v>13</v>
      </c>
      <c r="G398">
        <v>14</v>
      </c>
      <c r="H398">
        <v>0.9285714285714286</v>
      </c>
      <c r="I398">
        <v>65</v>
      </c>
      <c r="J398">
        <v>88</v>
      </c>
      <c r="K398">
        <v>0.73863636363636365</v>
      </c>
      <c r="L398">
        <v>94</v>
      </c>
      <c r="M398">
        <v>0.93617021276595747</v>
      </c>
      <c r="N398">
        <v>0</v>
      </c>
      <c r="O398">
        <v>0</v>
      </c>
      <c r="P398">
        <v>16</v>
      </c>
      <c r="Q398">
        <v>16</v>
      </c>
      <c r="R398">
        <v>1</v>
      </c>
      <c r="S398">
        <v>0</v>
      </c>
    </row>
    <row r="399" spans="1:20" x14ac:dyDescent="0.25">
      <c r="A399" s="177" t="s">
        <v>2412</v>
      </c>
      <c r="B399" t="s">
        <v>2413</v>
      </c>
      <c r="C399" t="s">
        <v>238</v>
      </c>
      <c r="D399" s="20" t="s">
        <v>1026</v>
      </c>
      <c r="E399" s="26">
        <v>41214</v>
      </c>
      <c r="F399">
        <v>7.25</v>
      </c>
      <c r="G399">
        <v>8</v>
      </c>
      <c r="H399">
        <v>0.90625</v>
      </c>
      <c r="I399">
        <v>33</v>
      </c>
      <c r="J399">
        <v>0</v>
      </c>
      <c r="L399">
        <v>45</v>
      </c>
      <c r="M399">
        <v>0</v>
      </c>
      <c r="N399">
        <v>0</v>
      </c>
      <c r="O399">
        <v>0.84399999999999997</v>
      </c>
      <c r="P399">
        <v>5</v>
      </c>
      <c r="Q399">
        <v>7</v>
      </c>
      <c r="R399">
        <v>0.7142857142857143</v>
      </c>
      <c r="S399">
        <v>0</v>
      </c>
      <c r="T399">
        <v>0</v>
      </c>
    </row>
    <row r="400" spans="1:20" x14ac:dyDescent="0.25">
      <c r="A400" s="177" t="s">
        <v>2239</v>
      </c>
      <c r="B400" t="s">
        <v>2240</v>
      </c>
      <c r="C400" t="s">
        <v>239</v>
      </c>
      <c r="D400" s="20" t="s">
        <v>1026</v>
      </c>
      <c r="E400" s="26">
        <v>41214</v>
      </c>
      <c r="F400">
        <v>1</v>
      </c>
      <c r="G400">
        <v>5</v>
      </c>
      <c r="H400">
        <v>0.2</v>
      </c>
      <c r="I400">
        <v>5</v>
      </c>
      <c r="J400">
        <v>0</v>
      </c>
      <c r="K400" t="e">
        <v>#DIV/0!</v>
      </c>
      <c r="L400">
        <v>9</v>
      </c>
      <c r="M400">
        <v>0</v>
      </c>
      <c r="N400">
        <v>0</v>
      </c>
      <c r="O400">
        <v>0.96399999999999997</v>
      </c>
      <c r="P400">
        <v>2</v>
      </c>
      <c r="Q400">
        <v>2</v>
      </c>
      <c r="R400">
        <v>1</v>
      </c>
      <c r="S400">
        <v>0</v>
      </c>
    </row>
    <row r="401" spans="1:20" x14ac:dyDescent="0.25">
      <c r="A401" s="177" t="s">
        <v>2064</v>
      </c>
      <c r="B401" t="s">
        <v>2065</v>
      </c>
      <c r="C401" s="20" t="s">
        <v>2018</v>
      </c>
      <c r="D401" s="20" t="s">
        <v>1026</v>
      </c>
      <c r="E401" s="26">
        <v>41214</v>
      </c>
      <c r="F401">
        <v>8.3000000000000007</v>
      </c>
      <c r="G401">
        <v>7.3</v>
      </c>
      <c r="H401">
        <v>1.1369863013698631</v>
      </c>
      <c r="I401">
        <v>12</v>
      </c>
      <c r="J401">
        <v>50</v>
      </c>
      <c r="L401">
        <v>50</v>
      </c>
      <c r="M401">
        <v>1</v>
      </c>
      <c r="N401">
        <v>1</v>
      </c>
      <c r="P401">
        <v>0</v>
      </c>
      <c r="Q401">
        <v>1</v>
      </c>
      <c r="R401">
        <v>0</v>
      </c>
      <c r="S401">
        <v>1</v>
      </c>
    </row>
    <row r="402" spans="1:20" x14ac:dyDescent="0.25">
      <c r="A402" s="177" t="s">
        <v>1816</v>
      </c>
      <c r="B402" t="s">
        <v>1817</v>
      </c>
      <c r="C402" t="s">
        <v>240</v>
      </c>
      <c r="D402" s="20" t="s">
        <v>1026</v>
      </c>
      <c r="E402" s="26">
        <v>41214</v>
      </c>
      <c r="F402">
        <v>19</v>
      </c>
      <c r="G402">
        <v>15</v>
      </c>
      <c r="H402">
        <v>1.2666666666666666</v>
      </c>
      <c r="I402">
        <v>0</v>
      </c>
      <c r="J402">
        <v>17</v>
      </c>
      <c r="L402">
        <v>74.5</v>
      </c>
      <c r="M402">
        <v>0.22818791946308725</v>
      </c>
      <c r="N402">
        <v>0</v>
      </c>
      <c r="P402">
        <v>0</v>
      </c>
      <c r="Q402">
        <v>0</v>
      </c>
      <c r="R402" t="e">
        <v>#DIV/0!</v>
      </c>
      <c r="S402">
        <v>0</v>
      </c>
    </row>
    <row r="403" spans="1:20" x14ac:dyDescent="0.25">
      <c r="A403" s="177" t="s">
        <v>1641</v>
      </c>
      <c r="B403" t="s">
        <v>1642</v>
      </c>
      <c r="C403" t="s">
        <v>241</v>
      </c>
      <c r="D403" s="20" t="s">
        <v>1026</v>
      </c>
      <c r="E403" s="26">
        <v>41214</v>
      </c>
      <c r="F403">
        <v>0</v>
      </c>
      <c r="G403">
        <v>0</v>
      </c>
      <c r="H403" t="e">
        <v>#DIV/0!</v>
      </c>
      <c r="I403">
        <v>0</v>
      </c>
      <c r="J403">
        <v>0</v>
      </c>
      <c r="L403">
        <v>0</v>
      </c>
      <c r="M403" t="e">
        <v>#DIV/0!</v>
      </c>
      <c r="N403" t="e">
        <v>#DIV/0!</v>
      </c>
      <c r="P403">
        <v>0</v>
      </c>
      <c r="Q403">
        <v>0</v>
      </c>
      <c r="R403" t="e">
        <v>#DIV/0!</v>
      </c>
    </row>
    <row r="404" spans="1:20" x14ac:dyDescent="0.25">
      <c r="A404" s="177" t="s">
        <v>1096</v>
      </c>
      <c r="B404" t="s">
        <v>1182</v>
      </c>
      <c r="C404" t="s">
        <v>235</v>
      </c>
      <c r="D404" s="20" t="s">
        <v>1028</v>
      </c>
      <c r="E404" s="26">
        <v>41214</v>
      </c>
      <c r="F404">
        <v>54.05</v>
      </c>
      <c r="G404">
        <v>53.3</v>
      </c>
      <c r="H404">
        <v>1.0140712945590995</v>
      </c>
      <c r="I404">
        <v>117</v>
      </c>
      <c r="J404">
        <v>184</v>
      </c>
      <c r="K404">
        <v>0.63586956521739135</v>
      </c>
      <c r="L404">
        <v>301.5</v>
      </c>
      <c r="M404">
        <v>0.61028192371475953</v>
      </c>
      <c r="N404" t="e">
        <v>#DIV/0!</v>
      </c>
      <c r="P404">
        <v>23</v>
      </c>
      <c r="Q404">
        <v>26</v>
      </c>
      <c r="R404">
        <v>0.88461538461538458</v>
      </c>
      <c r="S404">
        <v>1</v>
      </c>
    </row>
    <row r="405" spans="1:20" x14ac:dyDescent="0.25">
      <c r="A405" s="177" t="s">
        <v>11517</v>
      </c>
      <c r="B405" t="s">
        <v>11518</v>
      </c>
      <c r="C405" t="s">
        <v>199</v>
      </c>
      <c r="D405" s="20" t="s">
        <v>1028</v>
      </c>
      <c r="E405" s="26">
        <v>41214</v>
      </c>
      <c r="F405">
        <v>6</v>
      </c>
      <c r="G405">
        <v>4</v>
      </c>
      <c r="H405">
        <v>1.5</v>
      </c>
      <c r="I405">
        <v>5</v>
      </c>
      <c r="J405">
        <v>0</v>
      </c>
      <c r="K405" t="e">
        <v>#DIV/0!</v>
      </c>
      <c r="L405">
        <v>20</v>
      </c>
      <c r="M405">
        <v>0</v>
      </c>
      <c r="N405">
        <v>0</v>
      </c>
      <c r="P405">
        <v>2</v>
      </c>
      <c r="Q405">
        <v>2</v>
      </c>
      <c r="R405">
        <v>1</v>
      </c>
      <c r="S405">
        <v>0</v>
      </c>
    </row>
    <row r="406" spans="1:20" x14ac:dyDescent="0.25">
      <c r="A406" s="177" t="s">
        <v>11421</v>
      </c>
      <c r="B406" t="s">
        <v>11422</v>
      </c>
      <c r="C406" t="s">
        <v>201</v>
      </c>
      <c r="D406" s="20" t="s">
        <v>1026</v>
      </c>
      <c r="E406" s="26">
        <v>41214</v>
      </c>
      <c r="H406" t="e">
        <v>#DIV/0!</v>
      </c>
      <c r="I406">
        <v>5</v>
      </c>
      <c r="L406">
        <v>0</v>
      </c>
      <c r="M406" t="e">
        <v>#DIV/0!</v>
      </c>
      <c r="P406">
        <v>2</v>
      </c>
      <c r="Q406">
        <v>2</v>
      </c>
      <c r="R406">
        <v>1</v>
      </c>
      <c r="T406">
        <v>0</v>
      </c>
    </row>
    <row r="407" spans="1:20" x14ac:dyDescent="0.25">
      <c r="A407" s="177" t="s">
        <v>12218</v>
      </c>
      <c r="B407" t="s">
        <v>12219</v>
      </c>
      <c r="C407" t="s">
        <v>200</v>
      </c>
      <c r="D407" s="20" t="s">
        <v>1026</v>
      </c>
      <c r="E407" s="26">
        <v>41214</v>
      </c>
      <c r="F407">
        <v>6</v>
      </c>
      <c r="G407">
        <v>4</v>
      </c>
      <c r="H407">
        <v>1.5</v>
      </c>
      <c r="K407" t="e">
        <v>#DIV/0!</v>
      </c>
      <c r="L407">
        <v>20</v>
      </c>
      <c r="M407">
        <v>0</v>
      </c>
      <c r="R407" t="e">
        <v>#DIV/0!</v>
      </c>
    </row>
    <row r="408" spans="1:20" x14ac:dyDescent="0.25">
      <c r="A408" s="177" t="s">
        <v>12503</v>
      </c>
      <c r="B408" t="s">
        <v>12504</v>
      </c>
      <c r="C408" t="s">
        <v>202</v>
      </c>
      <c r="D408" s="20" t="s">
        <v>1026</v>
      </c>
      <c r="E408" s="26">
        <v>41214</v>
      </c>
      <c r="H408" t="e">
        <v>#DIV/0!</v>
      </c>
      <c r="M408" t="e">
        <v>#DIV/0!</v>
      </c>
      <c r="R408" t="e">
        <v>#DIV/0!</v>
      </c>
    </row>
    <row r="409" spans="1:20" x14ac:dyDescent="0.25">
      <c r="A409" s="177" t="s">
        <v>11040</v>
      </c>
      <c r="B409" t="s">
        <v>11041</v>
      </c>
      <c r="C409" t="s">
        <v>228</v>
      </c>
      <c r="D409" s="20" t="s">
        <v>1026</v>
      </c>
      <c r="E409" s="26">
        <v>41214</v>
      </c>
      <c r="H409" t="e">
        <v>#DIV/0!</v>
      </c>
      <c r="K409" t="e">
        <v>#DIV/0!</v>
      </c>
      <c r="M409" t="e">
        <v>#DIV/0!</v>
      </c>
      <c r="R409" t="e">
        <v>#DIV/0!</v>
      </c>
    </row>
    <row r="410" spans="1:20" x14ac:dyDescent="0.25">
      <c r="A410" s="177" t="s">
        <v>10865</v>
      </c>
      <c r="B410" t="s">
        <v>10866</v>
      </c>
      <c r="C410" t="s">
        <v>227</v>
      </c>
      <c r="D410" s="20" t="s">
        <v>1028</v>
      </c>
      <c r="E410" s="26">
        <v>41214</v>
      </c>
      <c r="H410" t="e">
        <v>#DIV/0!</v>
      </c>
      <c r="K410" t="e">
        <v>#DIV/0!</v>
      </c>
      <c r="M410" t="e">
        <v>#DIV/0!</v>
      </c>
      <c r="R410" t="e">
        <v>#DIV/0!</v>
      </c>
    </row>
    <row r="411" spans="1:20" x14ac:dyDescent="0.25">
      <c r="A411" s="177" t="s">
        <v>10690</v>
      </c>
      <c r="B411" t="s">
        <v>10691</v>
      </c>
      <c r="C411" t="s">
        <v>203</v>
      </c>
      <c r="D411" s="20" t="s">
        <v>1028</v>
      </c>
      <c r="E411" s="26">
        <v>41214</v>
      </c>
      <c r="F411">
        <v>10</v>
      </c>
      <c r="G411">
        <v>9</v>
      </c>
      <c r="H411">
        <v>1.1111111111111112</v>
      </c>
      <c r="I411">
        <v>16</v>
      </c>
      <c r="J411">
        <v>24</v>
      </c>
      <c r="K411">
        <v>0.66666666666666663</v>
      </c>
      <c r="L411">
        <v>51.5</v>
      </c>
      <c r="M411">
        <v>0.46601941747572817</v>
      </c>
      <c r="P411">
        <v>7</v>
      </c>
      <c r="Q411">
        <v>7</v>
      </c>
      <c r="R411">
        <v>1</v>
      </c>
    </row>
    <row r="412" spans="1:20" x14ac:dyDescent="0.25">
      <c r="A412" s="177" t="s">
        <v>10515</v>
      </c>
      <c r="B412" t="s">
        <v>10516</v>
      </c>
      <c r="C412" t="s">
        <v>205</v>
      </c>
      <c r="D412" s="20" t="s">
        <v>1026</v>
      </c>
      <c r="E412" s="26">
        <v>41214</v>
      </c>
      <c r="F412">
        <v>4</v>
      </c>
      <c r="G412">
        <v>5</v>
      </c>
      <c r="H412">
        <v>0.8</v>
      </c>
      <c r="I412">
        <v>16</v>
      </c>
      <c r="J412">
        <v>24</v>
      </c>
      <c r="K412">
        <v>0.66666666666666663</v>
      </c>
      <c r="L412">
        <v>24</v>
      </c>
      <c r="M412">
        <v>1</v>
      </c>
      <c r="P412">
        <v>7</v>
      </c>
      <c r="Q412">
        <v>7</v>
      </c>
      <c r="R412">
        <v>1</v>
      </c>
    </row>
    <row r="413" spans="1:20" x14ac:dyDescent="0.25">
      <c r="A413" s="177" t="s">
        <v>10339</v>
      </c>
      <c r="B413" t="s">
        <v>10340</v>
      </c>
      <c r="C413" t="s">
        <v>204</v>
      </c>
      <c r="D413" s="20" t="s">
        <v>1026</v>
      </c>
      <c r="E413" s="26">
        <v>41214</v>
      </c>
      <c r="F413">
        <v>6</v>
      </c>
      <c r="G413">
        <v>4</v>
      </c>
      <c r="H413">
        <v>1.5</v>
      </c>
      <c r="K413" t="e">
        <v>#DIV/0!</v>
      </c>
      <c r="L413">
        <v>27.5</v>
      </c>
      <c r="M413">
        <v>0</v>
      </c>
      <c r="R413" t="e">
        <v>#DIV/0!</v>
      </c>
    </row>
    <row r="414" spans="1:20" x14ac:dyDescent="0.25">
      <c r="A414" s="177" t="s">
        <v>10274</v>
      </c>
      <c r="B414" t="s">
        <v>10275</v>
      </c>
      <c r="C414" t="s">
        <v>206</v>
      </c>
      <c r="D414" s="20" t="s">
        <v>1026</v>
      </c>
      <c r="E414" s="26">
        <v>41214</v>
      </c>
      <c r="H414" t="e">
        <v>#DIV/0!</v>
      </c>
      <c r="K414" t="e">
        <v>#DIV/0!</v>
      </c>
      <c r="M414" t="e">
        <v>#DIV/0!</v>
      </c>
      <c r="R414" t="e">
        <v>#DIV/0!</v>
      </c>
    </row>
    <row r="415" spans="1:20" x14ac:dyDescent="0.25">
      <c r="A415" s="177" t="s">
        <v>9843</v>
      </c>
      <c r="B415" t="s">
        <v>9844</v>
      </c>
      <c r="C415" t="s">
        <v>223</v>
      </c>
      <c r="D415" s="20" t="s">
        <v>1028</v>
      </c>
      <c r="E415" s="26">
        <v>41214</v>
      </c>
      <c r="H415" t="e">
        <v>#DIV/0!</v>
      </c>
      <c r="K415" t="e">
        <v>#DIV/0!</v>
      </c>
      <c r="M415" t="e">
        <v>#DIV/0!</v>
      </c>
      <c r="R415" t="e">
        <v>#DIV/0!</v>
      </c>
    </row>
    <row r="416" spans="1:20" x14ac:dyDescent="0.25">
      <c r="A416" s="177" t="s">
        <v>9668</v>
      </c>
      <c r="B416" t="s">
        <v>9669</v>
      </c>
      <c r="C416" t="s">
        <v>224</v>
      </c>
      <c r="D416" s="20" t="s">
        <v>1026</v>
      </c>
      <c r="E416" s="26">
        <v>41214</v>
      </c>
      <c r="H416" t="e">
        <v>#DIV/0!</v>
      </c>
      <c r="K416" t="e">
        <v>#DIV/0!</v>
      </c>
      <c r="M416" t="e">
        <v>#DIV/0!</v>
      </c>
      <c r="R416" t="e">
        <v>#DIV/0!</v>
      </c>
    </row>
    <row r="417" spans="1:19" x14ac:dyDescent="0.25">
      <c r="A417" s="177" t="s">
        <v>9277</v>
      </c>
      <c r="B417" t="s">
        <v>9278</v>
      </c>
      <c r="C417" t="s">
        <v>211</v>
      </c>
      <c r="D417" s="20" t="s">
        <v>1026</v>
      </c>
      <c r="E417" s="26">
        <v>41214</v>
      </c>
      <c r="H417" t="e">
        <v>#DIV/0!</v>
      </c>
      <c r="K417" t="e">
        <v>#DIV/0!</v>
      </c>
      <c r="M417" t="e">
        <v>#DIV/0!</v>
      </c>
      <c r="R417" t="e">
        <v>#DIV/0!</v>
      </c>
    </row>
    <row r="418" spans="1:19" x14ac:dyDescent="0.25">
      <c r="A418" s="177" t="s">
        <v>9102</v>
      </c>
      <c r="B418" t="s">
        <v>9103</v>
      </c>
      <c r="C418" t="s">
        <v>207</v>
      </c>
      <c r="D418" s="20" t="s">
        <v>1028</v>
      </c>
      <c r="E418" s="26">
        <v>41214</v>
      </c>
      <c r="F418">
        <v>7</v>
      </c>
      <c r="G418">
        <v>7</v>
      </c>
      <c r="H418">
        <v>1</v>
      </c>
      <c r="I418">
        <v>27</v>
      </c>
      <c r="J418">
        <v>52</v>
      </c>
      <c r="K418">
        <v>0.51923076923076927</v>
      </c>
      <c r="L418">
        <v>72</v>
      </c>
      <c r="M418">
        <v>0.72222222222222221</v>
      </c>
      <c r="N418">
        <v>0</v>
      </c>
      <c r="P418">
        <v>7</v>
      </c>
      <c r="Q418">
        <v>7</v>
      </c>
      <c r="R418">
        <v>1</v>
      </c>
      <c r="S418">
        <v>0</v>
      </c>
    </row>
    <row r="419" spans="1:19" x14ac:dyDescent="0.25">
      <c r="A419" s="177" t="s">
        <v>9037</v>
      </c>
      <c r="B419" t="s">
        <v>9038</v>
      </c>
      <c r="C419" t="s">
        <v>894</v>
      </c>
      <c r="D419" s="20" t="s">
        <v>1026</v>
      </c>
      <c r="E419" s="26">
        <v>41214</v>
      </c>
      <c r="H419" t="e">
        <v>#DIV/0!</v>
      </c>
      <c r="K419" t="e">
        <v>#DIV/0!</v>
      </c>
      <c r="M419" t="e">
        <v>#DIV/0!</v>
      </c>
      <c r="R419" t="e">
        <v>#DIV/0!</v>
      </c>
    </row>
    <row r="420" spans="1:19" x14ac:dyDescent="0.25">
      <c r="A420" s="177" t="s">
        <v>8862</v>
      </c>
      <c r="B420" t="s">
        <v>8863</v>
      </c>
      <c r="C420" t="s">
        <v>210</v>
      </c>
      <c r="D420" s="20" t="s">
        <v>1026</v>
      </c>
      <c r="E420" s="26">
        <v>41214</v>
      </c>
      <c r="F420">
        <v>4</v>
      </c>
      <c r="G420">
        <v>4</v>
      </c>
      <c r="H420">
        <v>1</v>
      </c>
      <c r="I420">
        <v>27</v>
      </c>
      <c r="J420">
        <v>35</v>
      </c>
      <c r="K420">
        <v>0.77142857142857146</v>
      </c>
      <c r="L420">
        <v>45</v>
      </c>
      <c r="M420">
        <v>0.77777777777777779</v>
      </c>
      <c r="P420">
        <v>7</v>
      </c>
      <c r="Q420">
        <v>7</v>
      </c>
      <c r="R420">
        <v>1</v>
      </c>
    </row>
    <row r="421" spans="1:19" x14ac:dyDescent="0.25">
      <c r="A421" s="177" t="s">
        <v>8687</v>
      </c>
      <c r="B421" t="s">
        <v>8688</v>
      </c>
      <c r="C421" t="s">
        <v>208</v>
      </c>
      <c r="D421" s="20" t="s">
        <v>1026</v>
      </c>
      <c r="E421" s="26">
        <v>41214</v>
      </c>
      <c r="F421">
        <v>3</v>
      </c>
      <c r="G421">
        <v>3</v>
      </c>
      <c r="H421">
        <v>1</v>
      </c>
      <c r="J421">
        <v>17</v>
      </c>
      <c r="K421">
        <v>0</v>
      </c>
      <c r="L421">
        <v>27</v>
      </c>
      <c r="M421">
        <v>0.62962962962962965</v>
      </c>
      <c r="R421" t="e">
        <v>#DIV/0!</v>
      </c>
    </row>
    <row r="422" spans="1:19" x14ac:dyDescent="0.25">
      <c r="A422" s="177" t="s">
        <v>8438</v>
      </c>
      <c r="B422" t="s">
        <v>8439</v>
      </c>
      <c r="C422" t="s">
        <v>213</v>
      </c>
      <c r="D422" s="20" t="s">
        <v>1026</v>
      </c>
      <c r="E422" s="26">
        <v>41214</v>
      </c>
      <c r="H422" t="e">
        <v>#DIV/0!</v>
      </c>
      <c r="K422" t="e">
        <v>#DIV/0!</v>
      </c>
      <c r="M422" t="e">
        <v>#DIV/0!</v>
      </c>
      <c r="R422" t="e">
        <v>#DIV/0!</v>
      </c>
    </row>
    <row r="423" spans="1:19" x14ac:dyDescent="0.25">
      <c r="A423" s="177" t="s">
        <v>8263</v>
      </c>
      <c r="B423" t="s">
        <v>8264</v>
      </c>
      <c r="C423" t="s">
        <v>212</v>
      </c>
      <c r="D423" s="20" t="s">
        <v>1028</v>
      </c>
      <c r="E423" s="26">
        <v>41214</v>
      </c>
      <c r="F423">
        <v>1.5</v>
      </c>
      <c r="G423">
        <v>1.5</v>
      </c>
      <c r="H423">
        <v>1</v>
      </c>
      <c r="I423">
        <v>2</v>
      </c>
      <c r="J423">
        <v>0</v>
      </c>
      <c r="K423" t="e">
        <v>#DIV/0!</v>
      </c>
      <c r="L423">
        <v>14.5</v>
      </c>
      <c r="M423">
        <v>0</v>
      </c>
      <c r="N423">
        <v>0</v>
      </c>
      <c r="P423">
        <v>0</v>
      </c>
      <c r="Q423">
        <v>0</v>
      </c>
      <c r="R423" t="e">
        <v>#DIV/0!</v>
      </c>
      <c r="S423">
        <v>0</v>
      </c>
    </row>
    <row r="424" spans="1:19" x14ac:dyDescent="0.25">
      <c r="A424" s="177" t="s">
        <v>8198</v>
      </c>
      <c r="B424" t="s">
        <v>8199</v>
      </c>
      <c r="C424" s="20" t="s">
        <v>8184</v>
      </c>
      <c r="D424" s="20" t="s">
        <v>1026</v>
      </c>
      <c r="E424" s="26">
        <v>41214</v>
      </c>
      <c r="F424">
        <v>1.5</v>
      </c>
      <c r="G424">
        <v>1.5</v>
      </c>
      <c r="H424">
        <v>1</v>
      </c>
      <c r="I424">
        <v>2</v>
      </c>
      <c r="K424" t="e">
        <v>#DIV/0!</v>
      </c>
      <c r="L424">
        <v>14.5</v>
      </c>
      <c r="M424">
        <v>0</v>
      </c>
      <c r="R424" t="e">
        <v>#DIV/0!</v>
      </c>
    </row>
    <row r="425" spans="1:19" x14ac:dyDescent="0.25">
      <c r="A425" s="177" t="s">
        <v>7962</v>
      </c>
      <c r="B425" t="s">
        <v>7963</v>
      </c>
      <c r="C425" t="s">
        <v>225</v>
      </c>
      <c r="D425" s="20" t="s">
        <v>1028</v>
      </c>
      <c r="E425" s="26">
        <v>41214</v>
      </c>
      <c r="H425" t="e">
        <v>#DIV/0!</v>
      </c>
      <c r="K425" t="e">
        <v>#DIV/0!</v>
      </c>
      <c r="M425" t="e">
        <v>#DIV/0!</v>
      </c>
      <c r="R425" t="e">
        <v>#DIV/0!</v>
      </c>
    </row>
    <row r="426" spans="1:19" x14ac:dyDescent="0.25">
      <c r="A426" s="177" t="s">
        <v>7761</v>
      </c>
      <c r="B426" t="s">
        <v>7762</v>
      </c>
      <c r="C426" t="s">
        <v>226</v>
      </c>
      <c r="D426" s="20" t="s">
        <v>1026</v>
      </c>
      <c r="E426" s="26">
        <v>41214</v>
      </c>
      <c r="H426" t="e">
        <v>#DIV/0!</v>
      </c>
      <c r="K426" t="e">
        <v>#DIV/0!</v>
      </c>
      <c r="M426" t="e">
        <v>#DIV/0!</v>
      </c>
      <c r="R426" t="e">
        <v>#DIV/0!</v>
      </c>
    </row>
    <row r="427" spans="1:19" x14ac:dyDescent="0.25">
      <c r="A427" s="177" t="s">
        <v>7574</v>
      </c>
      <c r="B427" t="s">
        <v>7575</v>
      </c>
      <c r="C427" s="20" t="s">
        <v>901</v>
      </c>
      <c r="D427" s="20" t="s">
        <v>1026</v>
      </c>
      <c r="E427" s="26">
        <v>41214</v>
      </c>
      <c r="F427">
        <v>5</v>
      </c>
      <c r="G427">
        <v>4</v>
      </c>
      <c r="H427">
        <v>1.25</v>
      </c>
      <c r="I427">
        <v>2</v>
      </c>
      <c r="K427" t="e">
        <v>#DIV/0!</v>
      </c>
      <c r="L427">
        <v>27</v>
      </c>
      <c r="M427">
        <v>0</v>
      </c>
      <c r="N427">
        <v>1</v>
      </c>
      <c r="P427">
        <v>0</v>
      </c>
      <c r="Q427">
        <v>1</v>
      </c>
      <c r="R427">
        <v>0</v>
      </c>
      <c r="S427">
        <v>1</v>
      </c>
    </row>
    <row r="428" spans="1:19" x14ac:dyDescent="0.25">
      <c r="A428" s="177" t="s">
        <v>7227</v>
      </c>
      <c r="B428" t="s">
        <v>7228</v>
      </c>
      <c r="C428" s="20" t="s">
        <v>1078</v>
      </c>
      <c r="D428" s="20" t="s">
        <v>1026</v>
      </c>
      <c r="E428" s="26">
        <v>41214</v>
      </c>
      <c r="F428">
        <v>5</v>
      </c>
      <c r="G428">
        <v>4</v>
      </c>
      <c r="H428">
        <v>1.25</v>
      </c>
      <c r="I428">
        <v>2</v>
      </c>
      <c r="K428" t="e">
        <v>#DIV/0!</v>
      </c>
      <c r="L428">
        <v>27</v>
      </c>
      <c r="M428">
        <v>0</v>
      </c>
      <c r="N428">
        <v>1</v>
      </c>
      <c r="P428">
        <v>0</v>
      </c>
      <c r="Q428">
        <v>1</v>
      </c>
      <c r="R428">
        <v>0</v>
      </c>
      <c r="S428">
        <v>1</v>
      </c>
    </row>
    <row r="429" spans="1:19" x14ac:dyDescent="0.25">
      <c r="A429" s="177" t="s">
        <v>7022</v>
      </c>
      <c r="B429" t="s">
        <v>7023</v>
      </c>
      <c r="C429" t="s">
        <v>232</v>
      </c>
      <c r="D429" s="20" t="s">
        <v>1028</v>
      </c>
      <c r="E429" s="26">
        <v>41214</v>
      </c>
      <c r="H429" t="e">
        <v>#DIV/0!</v>
      </c>
      <c r="K429" t="e">
        <v>#DIV/0!</v>
      </c>
      <c r="M429" t="e">
        <v>#DIV/0!</v>
      </c>
      <c r="R429" t="e">
        <v>#DIV/0!</v>
      </c>
    </row>
    <row r="430" spans="1:19" x14ac:dyDescent="0.25">
      <c r="A430" s="177" t="s">
        <v>6831</v>
      </c>
      <c r="B430" t="s">
        <v>6832</v>
      </c>
      <c r="C430" t="s">
        <v>231</v>
      </c>
      <c r="D430" s="20" t="s">
        <v>1026</v>
      </c>
      <c r="E430" s="26">
        <v>41214</v>
      </c>
      <c r="H430" t="e">
        <v>#DIV/0!</v>
      </c>
      <c r="K430" t="e">
        <v>#DIV/0!</v>
      </c>
      <c r="M430" t="e">
        <v>#DIV/0!</v>
      </c>
      <c r="R430" t="e">
        <v>#DIV/0!</v>
      </c>
    </row>
    <row r="431" spans="1:19" x14ac:dyDescent="0.25">
      <c r="A431" s="177" t="s">
        <v>6656</v>
      </c>
      <c r="B431" t="s">
        <v>6657</v>
      </c>
      <c r="C431" t="s">
        <v>317</v>
      </c>
      <c r="D431" s="20" t="s">
        <v>1028</v>
      </c>
      <c r="E431" s="26">
        <v>41214</v>
      </c>
      <c r="F431">
        <v>3</v>
      </c>
      <c r="G431">
        <v>3</v>
      </c>
      <c r="H431">
        <v>1</v>
      </c>
      <c r="K431" t="e">
        <v>#DIV/0!</v>
      </c>
      <c r="M431" t="e">
        <v>#DIV/0!</v>
      </c>
      <c r="R431" t="e">
        <v>#DIV/0!</v>
      </c>
    </row>
    <row r="432" spans="1:19" x14ac:dyDescent="0.25">
      <c r="A432" s="177" t="s">
        <v>6481</v>
      </c>
      <c r="B432" t="s">
        <v>6482</v>
      </c>
      <c r="C432" t="s">
        <v>316</v>
      </c>
      <c r="D432" s="20" t="s">
        <v>1026</v>
      </c>
      <c r="E432" s="26">
        <v>41214</v>
      </c>
      <c r="F432">
        <v>3</v>
      </c>
      <c r="G432">
        <v>3</v>
      </c>
      <c r="H432">
        <v>1</v>
      </c>
      <c r="K432" t="e">
        <v>#DIV/0!</v>
      </c>
      <c r="M432" t="e">
        <v>#DIV/0!</v>
      </c>
      <c r="R432" t="e">
        <v>#DIV/0!</v>
      </c>
    </row>
    <row r="433" spans="1:20" x14ac:dyDescent="0.25">
      <c r="A433" s="177" t="s">
        <v>6232</v>
      </c>
      <c r="B433" t="s">
        <v>6233</v>
      </c>
      <c r="C433" t="s">
        <v>214</v>
      </c>
      <c r="D433" s="20" t="s">
        <v>1028</v>
      </c>
      <c r="E433" s="26">
        <v>41214</v>
      </c>
      <c r="F433">
        <v>5</v>
      </c>
      <c r="G433">
        <v>5</v>
      </c>
      <c r="H433">
        <v>1</v>
      </c>
      <c r="I433">
        <v>17</v>
      </c>
      <c r="J433">
        <v>29</v>
      </c>
      <c r="K433">
        <v>0.58620689655172409</v>
      </c>
      <c r="L433">
        <v>25</v>
      </c>
      <c r="M433">
        <v>1.1599999999999999</v>
      </c>
      <c r="P433">
        <v>0</v>
      </c>
      <c r="Q433">
        <v>0</v>
      </c>
      <c r="R433" t="e">
        <v>#DIV/0!</v>
      </c>
    </row>
    <row r="434" spans="1:20" x14ac:dyDescent="0.25">
      <c r="A434" s="177" t="s">
        <v>6057</v>
      </c>
      <c r="B434" t="s">
        <v>6058</v>
      </c>
      <c r="C434" t="s">
        <v>215</v>
      </c>
      <c r="D434" s="20" t="s">
        <v>1026</v>
      </c>
      <c r="E434" s="26">
        <v>41214</v>
      </c>
      <c r="F434">
        <v>5</v>
      </c>
      <c r="G434">
        <v>5</v>
      </c>
      <c r="H434">
        <v>1</v>
      </c>
      <c r="I434">
        <v>17</v>
      </c>
      <c r="J434">
        <v>29</v>
      </c>
      <c r="K434">
        <v>0.58620689655172409</v>
      </c>
      <c r="L434">
        <v>25</v>
      </c>
      <c r="M434">
        <v>1.1599999999999999</v>
      </c>
      <c r="P434">
        <v>0</v>
      </c>
      <c r="Q434">
        <v>0</v>
      </c>
      <c r="R434" t="e">
        <v>#DIV/0!</v>
      </c>
    </row>
    <row r="435" spans="1:20" x14ac:dyDescent="0.25">
      <c r="A435" s="177" t="s">
        <v>5882</v>
      </c>
      <c r="B435" t="s">
        <v>5883</v>
      </c>
      <c r="C435" t="s">
        <v>216</v>
      </c>
      <c r="D435" s="20" t="s">
        <v>1026</v>
      </c>
      <c r="E435" s="26">
        <v>41214</v>
      </c>
      <c r="H435" t="e">
        <v>#DIV/0!</v>
      </c>
      <c r="K435" t="e">
        <v>#DIV/0!</v>
      </c>
      <c r="M435" t="e">
        <v>#DIV/0!</v>
      </c>
      <c r="R435" t="e">
        <v>#DIV/0!</v>
      </c>
      <c r="T435">
        <v>0.85019999999999996</v>
      </c>
    </row>
    <row r="436" spans="1:20" x14ac:dyDescent="0.25">
      <c r="A436" s="177" t="s">
        <v>5454</v>
      </c>
      <c r="B436" t="s">
        <v>5455</v>
      </c>
      <c r="C436" s="20" t="s">
        <v>903</v>
      </c>
      <c r="D436" s="20" t="s">
        <v>1026</v>
      </c>
      <c r="E436" s="26">
        <v>41214</v>
      </c>
      <c r="F436">
        <v>3.3</v>
      </c>
      <c r="G436">
        <v>3.3</v>
      </c>
      <c r="H436">
        <v>1</v>
      </c>
      <c r="I436">
        <v>10</v>
      </c>
      <c r="J436">
        <v>0</v>
      </c>
      <c r="L436">
        <v>23</v>
      </c>
      <c r="M436">
        <v>0</v>
      </c>
      <c r="P436">
        <v>0</v>
      </c>
      <c r="Q436">
        <v>0</v>
      </c>
      <c r="R436" t="e">
        <v>#DIV/0!</v>
      </c>
      <c r="T436">
        <v>0.84399999999999997</v>
      </c>
    </row>
    <row r="437" spans="1:20" x14ac:dyDescent="0.25">
      <c r="A437" s="177" t="s">
        <v>5638</v>
      </c>
      <c r="B437" t="s">
        <v>5639</v>
      </c>
      <c r="C437" s="20" t="s">
        <v>1073</v>
      </c>
      <c r="D437" s="20" t="s">
        <v>1026</v>
      </c>
      <c r="E437" s="26">
        <v>41214</v>
      </c>
      <c r="H437" t="e">
        <v>#DIV/0!</v>
      </c>
      <c r="K437" t="e">
        <v>#DIV/0!</v>
      </c>
      <c r="M437" t="e">
        <v>#DIV/0!</v>
      </c>
      <c r="R437" t="e">
        <v>#DIV/0!</v>
      </c>
      <c r="T437">
        <v>0.96399999999999997</v>
      </c>
    </row>
    <row r="438" spans="1:20" x14ac:dyDescent="0.25">
      <c r="A438" s="177" t="s">
        <v>5219</v>
      </c>
      <c r="B438" t="s">
        <v>5220</v>
      </c>
      <c r="C438" s="20" t="s">
        <v>1079</v>
      </c>
      <c r="D438" s="20" t="s">
        <v>1026</v>
      </c>
      <c r="E438" s="26">
        <v>41214</v>
      </c>
      <c r="F438">
        <v>3.3</v>
      </c>
      <c r="G438">
        <v>3.3</v>
      </c>
      <c r="H438">
        <v>1</v>
      </c>
      <c r="I438">
        <v>10</v>
      </c>
      <c r="K438" t="e">
        <v>#DIV/0!</v>
      </c>
      <c r="L438">
        <v>23</v>
      </c>
      <c r="M438">
        <v>0</v>
      </c>
      <c r="P438">
        <v>0</v>
      </c>
      <c r="Q438">
        <v>0</v>
      </c>
      <c r="R438" t="e">
        <v>#DIV/0!</v>
      </c>
    </row>
    <row r="439" spans="1:20" x14ac:dyDescent="0.25">
      <c r="A439" s="177" t="s">
        <v>5014</v>
      </c>
      <c r="B439" t="s">
        <v>5015</v>
      </c>
      <c r="C439" t="s">
        <v>229</v>
      </c>
      <c r="D439" s="20" t="s">
        <v>1026</v>
      </c>
      <c r="E439" s="26">
        <v>41214</v>
      </c>
      <c r="H439" t="e">
        <v>#DIV/0!</v>
      </c>
      <c r="K439" t="e">
        <v>#DIV/0!</v>
      </c>
      <c r="M439" t="e">
        <v>#DIV/0!</v>
      </c>
      <c r="R439" t="e">
        <v>#DIV/0!</v>
      </c>
    </row>
    <row r="440" spans="1:20" x14ac:dyDescent="0.25">
      <c r="A440" s="177" t="s">
        <v>4839</v>
      </c>
      <c r="B440" t="s">
        <v>4840</v>
      </c>
      <c r="C440" t="s">
        <v>230</v>
      </c>
      <c r="D440" s="20" t="s">
        <v>1028</v>
      </c>
      <c r="E440" s="26">
        <v>41214</v>
      </c>
      <c r="H440" t="e">
        <v>#DIV/0!</v>
      </c>
      <c r="K440" t="e">
        <v>#DIV/0!</v>
      </c>
      <c r="M440" t="e">
        <v>#DIV/0!</v>
      </c>
      <c r="R440" t="e">
        <v>#DIV/0!</v>
      </c>
      <c r="T440">
        <v>0</v>
      </c>
    </row>
    <row r="441" spans="1:20" x14ac:dyDescent="0.25">
      <c r="A441" s="177" t="s">
        <v>4664</v>
      </c>
      <c r="B441" t="s">
        <v>4665</v>
      </c>
      <c r="C441" t="s">
        <v>234</v>
      </c>
      <c r="D441" s="20" t="s">
        <v>1028</v>
      </c>
      <c r="E441" s="26">
        <v>41214</v>
      </c>
      <c r="H441" t="e">
        <v>#DIV/0!</v>
      </c>
      <c r="K441" t="e">
        <v>#DIV/0!</v>
      </c>
      <c r="M441" t="e">
        <v>#DIV/0!</v>
      </c>
      <c r="R441" t="e">
        <v>#DIV/0!</v>
      </c>
      <c r="T441">
        <v>0</v>
      </c>
    </row>
    <row r="442" spans="1:20" x14ac:dyDescent="0.25">
      <c r="A442" s="177" t="s">
        <v>4489</v>
      </c>
      <c r="B442" t="s">
        <v>4490</v>
      </c>
      <c r="C442" t="s">
        <v>233</v>
      </c>
      <c r="D442" s="20" t="s">
        <v>1026</v>
      </c>
      <c r="E442" s="26">
        <v>41214</v>
      </c>
      <c r="H442" t="e">
        <v>#DIV/0!</v>
      </c>
      <c r="K442" t="e">
        <v>#DIV/0!</v>
      </c>
      <c r="M442" t="e">
        <v>#DIV/0!</v>
      </c>
      <c r="R442" t="e">
        <v>#DIV/0!</v>
      </c>
      <c r="T442">
        <v>0</v>
      </c>
    </row>
    <row r="443" spans="1:20" x14ac:dyDescent="0.25">
      <c r="A443" s="177" t="s">
        <v>4314</v>
      </c>
      <c r="B443" t="s">
        <v>4315</v>
      </c>
      <c r="C443" t="s">
        <v>217</v>
      </c>
      <c r="D443" s="20" t="s">
        <v>1028</v>
      </c>
      <c r="E443" s="26">
        <v>41214</v>
      </c>
      <c r="F443">
        <v>1</v>
      </c>
      <c r="G443">
        <v>1</v>
      </c>
      <c r="H443">
        <v>1</v>
      </c>
      <c r="I443">
        <v>0</v>
      </c>
      <c r="L443">
        <v>0</v>
      </c>
      <c r="M443" t="e">
        <v>#DIV/0!</v>
      </c>
      <c r="R443" t="e">
        <v>#DIV/0!</v>
      </c>
      <c r="T443">
        <v>0.84399999999999997</v>
      </c>
    </row>
    <row r="444" spans="1:20" x14ac:dyDescent="0.25">
      <c r="A444" s="177" t="s">
        <v>4249</v>
      </c>
      <c r="B444" t="s">
        <v>4250</v>
      </c>
      <c r="C444" t="s">
        <v>895</v>
      </c>
      <c r="D444" s="20" t="s">
        <v>1026</v>
      </c>
      <c r="E444" s="26">
        <v>41214</v>
      </c>
      <c r="H444" t="e">
        <v>#DIV/0!</v>
      </c>
      <c r="K444" t="e">
        <v>#DIV/0!</v>
      </c>
      <c r="M444" t="e">
        <v>#DIV/0!</v>
      </c>
      <c r="R444" t="e">
        <v>#DIV/0!</v>
      </c>
      <c r="T444">
        <v>0.96399999999999997</v>
      </c>
    </row>
    <row r="445" spans="1:20" x14ac:dyDescent="0.25">
      <c r="A445" s="177" t="s">
        <v>4074</v>
      </c>
      <c r="B445" t="s">
        <v>4075</v>
      </c>
      <c r="C445" t="s">
        <v>218</v>
      </c>
      <c r="D445" s="20" t="s">
        <v>1026</v>
      </c>
      <c r="E445" s="26">
        <v>41214</v>
      </c>
      <c r="F445">
        <v>1</v>
      </c>
      <c r="G445">
        <v>1</v>
      </c>
      <c r="H445">
        <v>1</v>
      </c>
      <c r="K445" t="e">
        <v>#DIV/0!</v>
      </c>
      <c r="M445" t="e">
        <v>#DIV/0!</v>
      </c>
      <c r="R445" t="e">
        <v>#DIV/0!</v>
      </c>
      <c r="T445">
        <v>0</v>
      </c>
    </row>
    <row r="446" spans="1:20" x14ac:dyDescent="0.25">
      <c r="A446" s="177" t="s">
        <v>3899</v>
      </c>
      <c r="B446" t="s">
        <v>3900</v>
      </c>
      <c r="C446" t="s">
        <v>219</v>
      </c>
      <c r="D446" s="20" t="s">
        <v>1026</v>
      </c>
      <c r="E446" s="26">
        <v>41214</v>
      </c>
      <c r="H446" t="e">
        <v>#DIV/0!</v>
      </c>
      <c r="K446" t="e">
        <v>#DIV/0!</v>
      </c>
      <c r="M446" t="e">
        <v>#DIV/0!</v>
      </c>
      <c r="R446" t="e">
        <v>#DIV/0!</v>
      </c>
      <c r="T446">
        <v>0</v>
      </c>
    </row>
    <row r="447" spans="1:20" x14ac:dyDescent="0.25">
      <c r="A447" s="177" t="s">
        <v>3532</v>
      </c>
      <c r="B447" t="s">
        <v>3533</v>
      </c>
      <c r="C447" t="s">
        <v>220</v>
      </c>
      <c r="D447" s="20" t="s">
        <v>1028</v>
      </c>
      <c r="E447" s="26">
        <v>41214</v>
      </c>
      <c r="F447">
        <v>8.25</v>
      </c>
      <c r="G447">
        <v>13</v>
      </c>
      <c r="H447">
        <v>0.63461538461538458</v>
      </c>
      <c r="I447">
        <v>38</v>
      </c>
      <c r="K447" t="e">
        <v>#DIV/0!</v>
      </c>
      <c r="L447">
        <v>54</v>
      </c>
      <c r="M447">
        <v>0</v>
      </c>
      <c r="P447">
        <v>7</v>
      </c>
      <c r="Q447">
        <v>9</v>
      </c>
      <c r="R447">
        <v>0.77777777777777779</v>
      </c>
      <c r="T447">
        <v>0</v>
      </c>
    </row>
    <row r="448" spans="1:20" x14ac:dyDescent="0.25">
      <c r="A448" s="177" t="s">
        <v>3357</v>
      </c>
      <c r="B448" t="s">
        <v>3358</v>
      </c>
      <c r="C448" t="s">
        <v>221</v>
      </c>
      <c r="D448" s="20" t="s">
        <v>1026</v>
      </c>
      <c r="E448" s="26">
        <v>41214</v>
      </c>
      <c r="F448">
        <v>7.25</v>
      </c>
      <c r="G448">
        <v>8</v>
      </c>
      <c r="H448">
        <v>0.90625</v>
      </c>
      <c r="I448">
        <v>33</v>
      </c>
      <c r="K448" t="e">
        <v>#DIV/0!</v>
      </c>
      <c r="L448">
        <v>45</v>
      </c>
      <c r="M448">
        <v>0</v>
      </c>
      <c r="O448">
        <v>0.84399999999999997</v>
      </c>
      <c r="P448">
        <v>5</v>
      </c>
      <c r="Q448">
        <v>7</v>
      </c>
      <c r="R448">
        <v>0.7142857142857143</v>
      </c>
      <c r="T448">
        <v>0.90400000000000003</v>
      </c>
    </row>
    <row r="449" spans="1:20" x14ac:dyDescent="0.25">
      <c r="A449" s="177" t="s">
        <v>3182</v>
      </c>
      <c r="B449" t="s">
        <v>3183</v>
      </c>
      <c r="C449" t="s">
        <v>222</v>
      </c>
      <c r="D449" s="20" t="s">
        <v>1026</v>
      </c>
      <c r="E449" s="26">
        <v>41214</v>
      </c>
      <c r="F449">
        <v>1</v>
      </c>
      <c r="G449">
        <v>5</v>
      </c>
      <c r="H449">
        <v>0.2</v>
      </c>
      <c r="I449">
        <v>5</v>
      </c>
      <c r="L449">
        <v>9</v>
      </c>
      <c r="M449">
        <v>0</v>
      </c>
      <c r="O449">
        <v>0.96399999999999997</v>
      </c>
      <c r="P449">
        <v>2</v>
      </c>
      <c r="Q449">
        <v>2</v>
      </c>
      <c r="R449">
        <v>1</v>
      </c>
      <c r="T449">
        <v>0</v>
      </c>
    </row>
    <row r="450" spans="1:20" x14ac:dyDescent="0.25">
      <c r="A450" s="177" t="s">
        <v>11519</v>
      </c>
      <c r="B450" t="s">
        <v>11520</v>
      </c>
      <c r="C450" t="s">
        <v>198</v>
      </c>
      <c r="D450" s="20" t="s">
        <v>1028</v>
      </c>
      <c r="E450" s="26">
        <v>41244</v>
      </c>
      <c r="F450">
        <v>4</v>
      </c>
      <c r="G450">
        <v>2.5</v>
      </c>
      <c r="H450">
        <v>1.6</v>
      </c>
      <c r="K450" t="e">
        <v>#DIV/0!</v>
      </c>
      <c r="L450">
        <v>14.5</v>
      </c>
      <c r="M450">
        <v>0</v>
      </c>
      <c r="R450" t="e">
        <v>#DIV/0!</v>
      </c>
    </row>
    <row r="451" spans="1:20" x14ac:dyDescent="0.25">
      <c r="A451" s="177" t="s">
        <v>12018</v>
      </c>
      <c r="B451" t="s">
        <v>12019</v>
      </c>
      <c r="C451" s="20" t="s">
        <v>1077</v>
      </c>
      <c r="D451" s="20" t="s">
        <v>1028</v>
      </c>
      <c r="E451" s="26">
        <v>41244</v>
      </c>
      <c r="F451">
        <v>4</v>
      </c>
      <c r="G451">
        <v>2.5</v>
      </c>
      <c r="H451">
        <v>1.6</v>
      </c>
      <c r="K451" t="e">
        <v>#DIV/0!</v>
      </c>
      <c r="L451">
        <v>14.5</v>
      </c>
      <c r="M451">
        <v>0</v>
      </c>
      <c r="R451" t="e">
        <v>#DIV/0!</v>
      </c>
    </row>
    <row r="452" spans="1:20" x14ac:dyDescent="0.25">
      <c r="A452" s="177" t="s">
        <v>3009</v>
      </c>
      <c r="B452" t="s">
        <v>3010</v>
      </c>
      <c r="C452" t="s">
        <v>242</v>
      </c>
      <c r="D452" s="20" t="s">
        <v>1026</v>
      </c>
      <c r="E452" s="26">
        <v>41244</v>
      </c>
      <c r="F452">
        <v>0</v>
      </c>
      <c r="G452">
        <v>0</v>
      </c>
      <c r="H452" t="e">
        <v>#DIV/0!</v>
      </c>
      <c r="I452">
        <v>0</v>
      </c>
      <c r="J452">
        <v>0</v>
      </c>
      <c r="K452" t="e">
        <v>#DIV/0!</v>
      </c>
      <c r="L452">
        <v>0</v>
      </c>
      <c r="M452" t="e">
        <v>#DIV/0!</v>
      </c>
      <c r="N452">
        <v>0</v>
      </c>
      <c r="P452">
        <v>0</v>
      </c>
      <c r="Q452">
        <v>0</v>
      </c>
      <c r="R452" t="e">
        <v>#DIV/0!</v>
      </c>
      <c r="S452">
        <v>0</v>
      </c>
    </row>
    <row r="453" spans="1:20" x14ac:dyDescent="0.25">
      <c r="A453" s="177" t="s">
        <v>2834</v>
      </c>
      <c r="B453" t="s">
        <v>2835</v>
      </c>
      <c r="C453" s="20" t="s">
        <v>2754</v>
      </c>
      <c r="D453" s="20" t="s">
        <v>1026</v>
      </c>
      <c r="E453" s="26">
        <v>41244</v>
      </c>
      <c r="F453">
        <v>5.5</v>
      </c>
      <c r="G453">
        <v>4</v>
      </c>
      <c r="H453">
        <v>1.375</v>
      </c>
      <c r="I453">
        <v>2</v>
      </c>
      <c r="J453">
        <v>29</v>
      </c>
      <c r="K453">
        <v>6.8965517241379309E-2</v>
      </c>
      <c r="L453">
        <v>29</v>
      </c>
      <c r="M453">
        <v>1</v>
      </c>
      <c r="N453">
        <v>0</v>
      </c>
      <c r="P453">
        <v>0</v>
      </c>
      <c r="Q453">
        <v>0</v>
      </c>
      <c r="R453" t="e">
        <v>#DIV/0!</v>
      </c>
      <c r="S453">
        <v>0</v>
      </c>
    </row>
    <row r="454" spans="1:20" x14ac:dyDescent="0.25">
      <c r="A454" s="177" t="s">
        <v>2589</v>
      </c>
      <c r="B454" t="s">
        <v>2590</v>
      </c>
      <c r="C454" t="s">
        <v>237</v>
      </c>
      <c r="D454" s="20" t="s">
        <v>1026</v>
      </c>
      <c r="E454" s="26">
        <v>41244</v>
      </c>
      <c r="F454">
        <v>12</v>
      </c>
      <c r="G454">
        <v>14</v>
      </c>
      <c r="H454">
        <v>0.8571428571428571</v>
      </c>
      <c r="I454">
        <v>70</v>
      </c>
      <c r="J454">
        <v>88</v>
      </c>
      <c r="K454">
        <v>0.79545454545454541</v>
      </c>
      <c r="L454">
        <v>95</v>
      </c>
      <c r="M454">
        <v>0.9263157894736842</v>
      </c>
      <c r="N454">
        <v>0</v>
      </c>
      <c r="O454">
        <v>0</v>
      </c>
      <c r="P454">
        <v>12</v>
      </c>
      <c r="Q454">
        <v>15</v>
      </c>
      <c r="R454">
        <v>0.8</v>
      </c>
      <c r="S454">
        <v>0</v>
      </c>
    </row>
    <row r="455" spans="1:20" x14ac:dyDescent="0.25">
      <c r="A455" s="177" t="s">
        <v>2414</v>
      </c>
      <c r="B455" t="s">
        <v>2415</v>
      </c>
      <c r="C455" t="s">
        <v>238</v>
      </c>
      <c r="D455" s="20" t="s">
        <v>1026</v>
      </c>
      <c r="E455" s="26">
        <v>41244</v>
      </c>
      <c r="F455">
        <v>7.4824999999999999</v>
      </c>
      <c r="G455">
        <v>8</v>
      </c>
      <c r="H455">
        <v>0.93531249999999999</v>
      </c>
      <c r="I455">
        <v>33</v>
      </c>
      <c r="J455">
        <v>0</v>
      </c>
      <c r="L455">
        <v>45</v>
      </c>
      <c r="M455">
        <v>0</v>
      </c>
      <c r="N455">
        <v>0</v>
      </c>
      <c r="O455">
        <v>0.84399999999999997</v>
      </c>
      <c r="P455">
        <v>8</v>
      </c>
      <c r="Q455">
        <v>12</v>
      </c>
      <c r="R455">
        <v>0.66666666666666663</v>
      </c>
      <c r="S455">
        <v>0</v>
      </c>
      <c r="T455">
        <v>0</v>
      </c>
    </row>
    <row r="456" spans="1:20" x14ac:dyDescent="0.25">
      <c r="A456" s="177" t="s">
        <v>2241</v>
      </c>
      <c r="B456" t="s">
        <v>2242</v>
      </c>
      <c r="C456" t="s">
        <v>239</v>
      </c>
      <c r="D456" s="20" t="s">
        <v>1026</v>
      </c>
      <c r="E456" s="26">
        <v>41244</v>
      </c>
      <c r="F456">
        <v>0.51749999999999996</v>
      </c>
      <c r="G456">
        <v>5</v>
      </c>
      <c r="H456">
        <v>0.10349999999999999</v>
      </c>
      <c r="I456">
        <v>5</v>
      </c>
      <c r="J456">
        <v>0</v>
      </c>
      <c r="K456" t="e">
        <v>#DIV/0!</v>
      </c>
      <c r="L456">
        <v>9</v>
      </c>
      <c r="M456">
        <v>0</v>
      </c>
      <c r="N456">
        <v>0</v>
      </c>
      <c r="O456">
        <v>0.96399999999999997</v>
      </c>
      <c r="P456">
        <v>0</v>
      </c>
      <c r="Q456">
        <v>0</v>
      </c>
      <c r="R456" t="e">
        <v>#DIV/0!</v>
      </c>
      <c r="S456">
        <v>0</v>
      </c>
    </row>
    <row r="457" spans="1:20" x14ac:dyDescent="0.25">
      <c r="A457" s="177" t="s">
        <v>2066</v>
      </c>
      <c r="B457" t="s">
        <v>2067</v>
      </c>
      <c r="C457" s="20" t="s">
        <v>2018</v>
      </c>
      <c r="D457" s="20" t="s">
        <v>1026</v>
      </c>
      <c r="E457" s="26">
        <v>41244</v>
      </c>
      <c r="F457">
        <v>7.3</v>
      </c>
      <c r="G457">
        <v>7.3</v>
      </c>
      <c r="H457">
        <v>1</v>
      </c>
      <c r="I457">
        <v>19</v>
      </c>
      <c r="J457">
        <v>47</v>
      </c>
      <c r="L457">
        <v>47</v>
      </c>
      <c r="M457">
        <v>1</v>
      </c>
      <c r="N457">
        <v>0</v>
      </c>
      <c r="P457">
        <v>0</v>
      </c>
      <c r="Q457">
        <v>2</v>
      </c>
      <c r="R457">
        <v>0</v>
      </c>
      <c r="S457">
        <v>5</v>
      </c>
    </row>
    <row r="458" spans="1:20" x14ac:dyDescent="0.25">
      <c r="A458" s="177" t="s">
        <v>1818</v>
      </c>
      <c r="B458" t="s">
        <v>1819</v>
      </c>
      <c r="C458" t="s">
        <v>240</v>
      </c>
      <c r="D458" s="20" t="s">
        <v>1026</v>
      </c>
      <c r="E458" s="26">
        <v>41244</v>
      </c>
      <c r="F458">
        <v>19</v>
      </c>
      <c r="G458">
        <v>15</v>
      </c>
      <c r="H458">
        <v>1.2666666666666666</v>
      </c>
      <c r="I458">
        <v>18</v>
      </c>
      <c r="J458">
        <v>17</v>
      </c>
      <c r="K458">
        <v>1.0588235294117647</v>
      </c>
      <c r="L458">
        <v>74.5</v>
      </c>
      <c r="M458">
        <v>0.22818791946308725</v>
      </c>
      <c r="N458">
        <v>0</v>
      </c>
      <c r="P458">
        <v>0</v>
      </c>
      <c r="Q458">
        <v>0</v>
      </c>
      <c r="R458" t="e">
        <v>#DIV/0!</v>
      </c>
      <c r="S458">
        <v>0</v>
      </c>
    </row>
    <row r="459" spans="1:20" x14ac:dyDescent="0.25">
      <c r="A459" s="177" t="s">
        <v>1643</v>
      </c>
      <c r="B459" t="s">
        <v>1644</v>
      </c>
      <c r="C459" t="s">
        <v>241</v>
      </c>
      <c r="D459" s="20" t="s">
        <v>1026</v>
      </c>
      <c r="E459" s="26">
        <v>41244</v>
      </c>
      <c r="F459">
        <v>0</v>
      </c>
      <c r="G459">
        <v>0</v>
      </c>
      <c r="H459" t="e">
        <v>#DIV/0!</v>
      </c>
      <c r="I459">
        <v>0</v>
      </c>
      <c r="J459">
        <v>0</v>
      </c>
      <c r="L459">
        <v>0</v>
      </c>
      <c r="M459" t="e">
        <v>#DIV/0!</v>
      </c>
      <c r="N459">
        <v>0</v>
      </c>
      <c r="P459">
        <v>0</v>
      </c>
      <c r="Q459">
        <v>0</v>
      </c>
      <c r="R459" t="e">
        <v>#DIV/0!</v>
      </c>
    </row>
    <row r="460" spans="1:20" x14ac:dyDescent="0.25">
      <c r="A460" s="177" t="s">
        <v>1097</v>
      </c>
      <c r="B460" t="s">
        <v>1183</v>
      </c>
      <c r="C460" t="s">
        <v>235</v>
      </c>
      <c r="D460" s="20" t="s">
        <v>1028</v>
      </c>
      <c r="E460" s="26">
        <v>41244</v>
      </c>
      <c r="F460">
        <v>51.8</v>
      </c>
      <c r="G460">
        <v>53.3</v>
      </c>
      <c r="H460">
        <v>0.97185741088180111</v>
      </c>
      <c r="I460">
        <v>147</v>
      </c>
      <c r="J460">
        <v>181</v>
      </c>
      <c r="K460">
        <v>0.81215469613259672</v>
      </c>
      <c r="L460">
        <v>299.5</v>
      </c>
      <c r="M460">
        <v>0.60434056761268784</v>
      </c>
      <c r="N460">
        <v>0</v>
      </c>
      <c r="P460">
        <v>20</v>
      </c>
      <c r="Q460">
        <v>29</v>
      </c>
      <c r="R460">
        <v>0.68965517241379315</v>
      </c>
      <c r="S460">
        <v>5</v>
      </c>
    </row>
    <row r="461" spans="1:20" x14ac:dyDescent="0.25">
      <c r="A461" s="177" t="s">
        <v>11521</v>
      </c>
      <c r="B461" t="s">
        <v>11522</v>
      </c>
      <c r="C461" t="s">
        <v>199</v>
      </c>
      <c r="D461" s="20" t="s">
        <v>1028</v>
      </c>
      <c r="E461" s="26">
        <v>41244</v>
      </c>
      <c r="F461">
        <v>6</v>
      </c>
      <c r="G461">
        <v>4</v>
      </c>
      <c r="H461">
        <v>1.5</v>
      </c>
      <c r="I461">
        <v>5</v>
      </c>
      <c r="J461">
        <v>0</v>
      </c>
      <c r="K461" t="e">
        <v>#DIV/0!</v>
      </c>
      <c r="L461">
        <v>20</v>
      </c>
      <c r="M461">
        <v>0</v>
      </c>
      <c r="N461">
        <v>0</v>
      </c>
      <c r="P461">
        <v>0</v>
      </c>
      <c r="Q461">
        <v>0</v>
      </c>
      <c r="R461" t="e">
        <v>#DIV/0!</v>
      </c>
      <c r="S461">
        <v>0</v>
      </c>
    </row>
    <row r="462" spans="1:20" x14ac:dyDescent="0.25">
      <c r="A462" s="177" t="s">
        <v>11423</v>
      </c>
      <c r="B462" t="s">
        <v>11424</v>
      </c>
      <c r="C462" t="s">
        <v>201</v>
      </c>
      <c r="D462" s="20" t="s">
        <v>1026</v>
      </c>
      <c r="E462" s="26">
        <v>41244</v>
      </c>
      <c r="H462" t="e">
        <v>#DIV/0!</v>
      </c>
      <c r="I462">
        <v>5</v>
      </c>
      <c r="L462">
        <v>0</v>
      </c>
      <c r="M462" t="e">
        <v>#DIV/0!</v>
      </c>
      <c r="R462" t="e">
        <v>#DIV/0!</v>
      </c>
      <c r="T462">
        <v>0</v>
      </c>
    </row>
    <row r="463" spans="1:20" x14ac:dyDescent="0.25">
      <c r="A463" s="177" t="s">
        <v>12220</v>
      </c>
      <c r="B463" t="s">
        <v>12221</v>
      </c>
      <c r="C463" t="s">
        <v>200</v>
      </c>
      <c r="D463" s="20" t="s">
        <v>1026</v>
      </c>
      <c r="E463" s="26">
        <v>41244</v>
      </c>
      <c r="F463">
        <v>6</v>
      </c>
      <c r="G463">
        <v>4</v>
      </c>
      <c r="H463">
        <v>1.5</v>
      </c>
      <c r="K463" t="e">
        <v>#DIV/0!</v>
      </c>
      <c r="L463">
        <v>20</v>
      </c>
      <c r="M463">
        <v>0</v>
      </c>
      <c r="R463" t="e">
        <v>#DIV/0!</v>
      </c>
    </row>
    <row r="464" spans="1:20" x14ac:dyDescent="0.25">
      <c r="A464" s="177" t="s">
        <v>12505</v>
      </c>
      <c r="B464" t="s">
        <v>12506</v>
      </c>
      <c r="C464" t="s">
        <v>202</v>
      </c>
      <c r="D464" s="20" t="s">
        <v>1026</v>
      </c>
      <c r="E464" s="26">
        <v>41244</v>
      </c>
      <c r="H464" t="e">
        <v>#DIV/0!</v>
      </c>
      <c r="M464" t="e">
        <v>#DIV/0!</v>
      </c>
      <c r="R464" t="e">
        <v>#DIV/0!</v>
      </c>
    </row>
    <row r="465" spans="1:19" x14ac:dyDescent="0.25">
      <c r="A465" s="177" t="s">
        <v>11042</v>
      </c>
      <c r="B465" t="s">
        <v>11043</v>
      </c>
      <c r="C465" t="s">
        <v>228</v>
      </c>
      <c r="D465" s="20" t="s">
        <v>1026</v>
      </c>
      <c r="E465" s="26">
        <v>41244</v>
      </c>
      <c r="H465" t="e">
        <v>#DIV/0!</v>
      </c>
      <c r="K465" t="e">
        <v>#DIV/0!</v>
      </c>
      <c r="M465" t="e">
        <v>#DIV/0!</v>
      </c>
      <c r="R465" t="e">
        <v>#DIV/0!</v>
      </c>
    </row>
    <row r="466" spans="1:19" x14ac:dyDescent="0.25">
      <c r="A466" s="177" t="s">
        <v>10867</v>
      </c>
      <c r="B466" t="s">
        <v>10868</v>
      </c>
      <c r="C466" t="s">
        <v>227</v>
      </c>
      <c r="D466" s="20" t="s">
        <v>1028</v>
      </c>
      <c r="E466" s="26">
        <v>41244</v>
      </c>
      <c r="H466" t="e">
        <v>#DIV/0!</v>
      </c>
      <c r="K466" t="e">
        <v>#DIV/0!</v>
      </c>
      <c r="M466" t="e">
        <v>#DIV/0!</v>
      </c>
      <c r="R466" t="e">
        <v>#DIV/0!</v>
      </c>
    </row>
    <row r="467" spans="1:19" x14ac:dyDescent="0.25">
      <c r="A467" s="177" t="s">
        <v>10692</v>
      </c>
      <c r="B467" t="s">
        <v>10693</v>
      </c>
      <c r="C467" t="s">
        <v>203</v>
      </c>
      <c r="D467" s="20" t="s">
        <v>1028</v>
      </c>
      <c r="E467" s="26">
        <v>41244</v>
      </c>
      <c r="F467">
        <v>9</v>
      </c>
      <c r="G467">
        <v>9</v>
      </c>
      <c r="H467">
        <v>1</v>
      </c>
      <c r="I467">
        <v>42</v>
      </c>
      <c r="J467">
        <v>24</v>
      </c>
      <c r="K467">
        <v>1.75</v>
      </c>
      <c r="L467">
        <v>51.5</v>
      </c>
      <c r="M467">
        <v>0.46601941747572817</v>
      </c>
      <c r="P467">
        <v>6</v>
      </c>
      <c r="Q467">
        <v>7</v>
      </c>
      <c r="R467">
        <v>0.8571428571428571</v>
      </c>
    </row>
    <row r="468" spans="1:19" x14ac:dyDescent="0.25">
      <c r="A468" s="177" t="s">
        <v>10517</v>
      </c>
      <c r="B468" t="s">
        <v>10518</v>
      </c>
      <c r="C468" t="s">
        <v>205</v>
      </c>
      <c r="D468" s="20" t="s">
        <v>1026</v>
      </c>
      <c r="E468" s="26">
        <v>41244</v>
      </c>
      <c r="F468">
        <v>3</v>
      </c>
      <c r="G468">
        <v>5</v>
      </c>
      <c r="H468">
        <v>0.6</v>
      </c>
      <c r="I468">
        <v>24</v>
      </c>
      <c r="J468">
        <v>24</v>
      </c>
      <c r="K468">
        <v>1</v>
      </c>
      <c r="L468">
        <v>24</v>
      </c>
      <c r="M468">
        <v>1</v>
      </c>
      <c r="P468">
        <v>6</v>
      </c>
      <c r="Q468">
        <v>7</v>
      </c>
      <c r="R468">
        <v>0.8571428571428571</v>
      </c>
    </row>
    <row r="469" spans="1:19" x14ac:dyDescent="0.25">
      <c r="A469" s="177" t="s">
        <v>10341</v>
      </c>
      <c r="B469" t="s">
        <v>10342</v>
      </c>
      <c r="C469" t="s">
        <v>204</v>
      </c>
      <c r="D469" s="20" t="s">
        <v>1026</v>
      </c>
      <c r="E469" s="26">
        <v>41244</v>
      </c>
      <c r="F469">
        <v>6</v>
      </c>
      <c r="G469">
        <v>4</v>
      </c>
      <c r="H469">
        <v>1.5</v>
      </c>
      <c r="I469">
        <v>18</v>
      </c>
      <c r="K469" t="e">
        <v>#DIV/0!</v>
      </c>
      <c r="L469">
        <v>27.5</v>
      </c>
      <c r="M469">
        <v>0</v>
      </c>
      <c r="R469" t="e">
        <v>#DIV/0!</v>
      </c>
    </row>
    <row r="470" spans="1:19" x14ac:dyDescent="0.25">
      <c r="A470" s="177" t="s">
        <v>10276</v>
      </c>
      <c r="B470" t="s">
        <v>10277</v>
      </c>
      <c r="C470" t="s">
        <v>206</v>
      </c>
      <c r="D470" s="20" t="s">
        <v>1026</v>
      </c>
      <c r="E470" s="26">
        <v>41244</v>
      </c>
      <c r="H470" t="e">
        <v>#DIV/0!</v>
      </c>
      <c r="K470" t="e">
        <v>#DIV/0!</v>
      </c>
      <c r="M470" t="e">
        <v>#DIV/0!</v>
      </c>
      <c r="R470" t="e">
        <v>#DIV/0!</v>
      </c>
    </row>
    <row r="471" spans="1:19" x14ac:dyDescent="0.25">
      <c r="A471" s="177" t="s">
        <v>9845</v>
      </c>
      <c r="B471" t="s">
        <v>9846</v>
      </c>
      <c r="C471" t="s">
        <v>223</v>
      </c>
      <c r="D471" s="20" t="s">
        <v>1028</v>
      </c>
      <c r="E471" s="26">
        <v>41244</v>
      </c>
      <c r="H471" t="e">
        <v>#DIV/0!</v>
      </c>
      <c r="K471" t="e">
        <v>#DIV/0!</v>
      </c>
      <c r="M471" t="e">
        <v>#DIV/0!</v>
      </c>
      <c r="R471" t="e">
        <v>#DIV/0!</v>
      </c>
    </row>
    <row r="472" spans="1:19" x14ac:dyDescent="0.25">
      <c r="A472" s="177" t="s">
        <v>9670</v>
      </c>
      <c r="B472" t="s">
        <v>9671</v>
      </c>
      <c r="C472" t="s">
        <v>224</v>
      </c>
      <c r="D472" s="20" t="s">
        <v>1026</v>
      </c>
      <c r="E472" s="26">
        <v>41244</v>
      </c>
      <c r="H472" t="e">
        <v>#DIV/0!</v>
      </c>
      <c r="K472" t="e">
        <v>#DIV/0!</v>
      </c>
      <c r="M472" t="e">
        <v>#DIV/0!</v>
      </c>
      <c r="R472" t="e">
        <v>#DIV/0!</v>
      </c>
    </row>
    <row r="473" spans="1:19" x14ac:dyDescent="0.25">
      <c r="A473" s="177" t="s">
        <v>9279</v>
      </c>
      <c r="B473" t="s">
        <v>9280</v>
      </c>
      <c r="C473" t="s">
        <v>211</v>
      </c>
      <c r="D473" s="20" t="s">
        <v>1026</v>
      </c>
      <c r="E473" s="26">
        <v>41244</v>
      </c>
      <c r="H473" t="e">
        <v>#DIV/0!</v>
      </c>
      <c r="K473" t="e">
        <v>#DIV/0!</v>
      </c>
      <c r="M473" t="e">
        <v>#DIV/0!</v>
      </c>
      <c r="R473" t="e">
        <v>#DIV/0!</v>
      </c>
    </row>
    <row r="474" spans="1:19" x14ac:dyDescent="0.25">
      <c r="A474" s="177" t="s">
        <v>9104</v>
      </c>
      <c r="B474" t="s">
        <v>9105</v>
      </c>
      <c r="C474" t="s">
        <v>207</v>
      </c>
      <c r="D474" s="20" t="s">
        <v>1028</v>
      </c>
      <c r="E474" s="26">
        <v>41244</v>
      </c>
      <c r="F474">
        <v>7</v>
      </c>
      <c r="G474">
        <v>7</v>
      </c>
      <c r="H474">
        <v>1</v>
      </c>
      <c r="I474">
        <v>23</v>
      </c>
      <c r="J474">
        <v>52</v>
      </c>
      <c r="K474">
        <v>0.44230769230769229</v>
      </c>
      <c r="L474">
        <v>73</v>
      </c>
      <c r="M474">
        <v>0.71232876712328763</v>
      </c>
      <c r="N474">
        <v>0</v>
      </c>
      <c r="P474">
        <v>6</v>
      </c>
      <c r="Q474">
        <v>7</v>
      </c>
      <c r="R474">
        <v>0.8571428571428571</v>
      </c>
      <c r="S474">
        <v>0</v>
      </c>
    </row>
    <row r="475" spans="1:19" x14ac:dyDescent="0.25">
      <c r="A475" s="177" t="s">
        <v>9039</v>
      </c>
      <c r="B475" t="s">
        <v>9040</v>
      </c>
      <c r="C475" t="s">
        <v>894</v>
      </c>
      <c r="D475" s="20" t="s">
        <v>1026</v>
      </c>
      <c r="E475" s="26">
        <v>41244</v>
      </c>
      <c r="H475" t="e">
        <v>#DIV/0!</v>
      </c>
      <c r="K475" t="e">
        <v>#DIV/0!</v>
      </c>
      <c r="M475" t="e">
        <v>#DIV/0!</v>
      </c>
      <c r="R475" t="e">
        <v>#DIV/0!</v>
      </c>
    </row>
    <row r="476" spans="1:19" x14ac:dyDescent="0.25">
      <c r="A476" s="177" t="s">
        <v>8864</v>
      </c>
      <c r="B476" t="s">
        <v>8865</v>
      </c>
      <c r="C476" t="s">
        <v>210</v>
      </c>
      <c r="D476" s="20" t="s">
        <v>1026</v>
      </c>
      <c r="E476" s="26">
        <v>41244</v>
      </c>
      <c r="F476">
        <v>4</v>
      </c>
      <c r="G476">
        <v>4</v>
      </c>
      <c r="H476">
        <v>1</v>
      </c>
      <c r="I476">
        <v>23</v>
      </c>
      <c r="J476">
        <v>35</v>
      </c>
      <c r="K476">
        <v>0.65714285714285714</v>
      </c>
      <c r="L476">
        <v>46</v>
      </c>
      <c r="M476">
        <v>0.76086956521739135</v>
      </c>
      <c r="P476">
        <v>6</v>
      </c>
      <c r="Q476">
        <v>7</v>
      </c>
      <c r="R476">
        <v>0.8571428571428571</v>
      </c>
    </row>
    <row r="477" spans="1:19" x14ac:dyDescent="0.25">
      <c r="A477" s="177" t="s">
        <v>8689</v>
      </c>
      <c r="B477" t="s">
        <v>8690</v>
      </c>
      <c r="C477" t="s">
        <v>208</v>
      </c>
      <c r="D477" s="20" t="s">
        <v>1026</v>
      </c>
      <c r="E477" s="26">
        <v>41244</v>
      </c>
      <c r="F477">
        <v>3</v>
      </c>
      <c r="G477">
        <v>3</v>
      </c>
      <c r="H477">
        <v>1</v>
      </c>
      <c r="J477">
        <v>17</v>
      </c>
      <c r="K477">
        <v>0</v>
      </c>
      <c r="L477">
        <v>27</v>
      </c>
      <c r="M477">
        <v>0.62962962962962965</v>
      </c>
      <c r="R477" t="e">
        <v>#DIV/0!</v>
      </c>
    </row>
    <row r="478" spans="1:19" x14ac:dyDescent="0.25">
      <c r="A478" s="177" t="s">
        <v>8440</v>
      </c>
      <c r="B478" t="s">
        <v>8441</v>
      </c>
      <c r="C478" t="s">
        <v>213</v>
      </c>
      <c r="D478" s="20" t="s">
        <v>1026</v>
      </c>
      <c r="E478" s="26">
        <v>41244</v>
      </c>
      <c r="H478" t="e">
        <v>#DIV/0!</v>
      </c>
      <c r="K478" t="e">
        <v>#DIV/0!</v>
      </c>
      <c r="M478" t="e">
        <v>#DIV/0!</v>
      </c>
      <c r="R478" t="e">
        <v>#DIV/0!</v>
      </c>
    </row>
    <row r="479" spans="1:19" x14ac:dyDescent="0.25">
      <c r="A479" s="177" t="s">
        <v>8265</v>
      </c>
      <c r="B479" t="s">
        <v>8266</v>
      </c>
      <c r="C479" t="s">
        <v>212</v>
      </c>
      <c r="D479" s="20" t="s">
        <v>1028</v>
      </c>
      <c r="E479" s="26">
        <v>41244</v>
      </c>
      <c r="F479">
        <v>1.5</v>
      </c>
      <c r="G479">
        <v>1.5</v>
      </c>
      <c r="H479">
        <v>1</v>
      </c>
      <c r="I479">
        <v>2</v>
      </c>
      <c r="J479">
        <v>0</v>
      </c>
      <c r="K479" t="e">
        <v>#DIV/0!</v>
      </c>
      <c r="L479">
        <v>14.5</v>
      </c>
      <c r="M479">
        <v>0</v>
      </c>
      <c r="N479">
        <v>0</v>
      </c>
      <c r="P479">
        <v>0</v>
      </c>
      <c r="Q479">
        <v>0</v>
      </c>
      <c r="R479" t="e">
        <v>#DIV/0!</v>
      </c>
      <c r="S479">
        <v>0</v>
      </c>
    </row>
    <row r="480" spans="1:19" x14ac:dyDescent="0.25">
      <c r="A480" s="177" t="s">
        <v>8200</v>
      </c>
      <c r="B480" t="s">
        <v>8201</v>
      </c>
      <c r="C480" s="20" t="s">
        <v>8184</v>
      </c>
      <c r="D480" s="20" t="s">
        <v>1026</v>
      </c>
      <c r="E480" s="26">
        <v>41244</v>
      </c>
      <c r="F480">
        <v>1.5</v>
      </c>
      <c r="G480">
        <v>1.5</v>
      </c>
      <c r="H480">
        <v>1</v>
      </c>
      <c r="I480">
        <v>2</v>
      </c>
      <c r="K480" t="e">
        <v>#DIV/0!</v>
      </c>
      <c r="L480">
        <v>14.5</v>
      </c>
      <c r="M480">
        <v>0</v>
      </c>
      <c r="R480" t="e">
        <v>#DIV/0!</v>
      </c>
    </row>
    <row r="481" spans="1:20" x14ac:dyDescent="0.25">
      <c r="A481" s="177" t="s">
        <v>7964</v>
      </c>
      <c r="B481" t="s">
        <v>7965</v>
      </c>
      <c r="C481" t="s">
        <v>225</v>
      </c>
      <c r="D481" s="20" t="s">
        <v>1028</v>
      </c>
      <c r="E481" s="26">
        <v>41244</v>
      </c>
      <c r="H481" t="e">
        <v>#DIV/0!</v>
      </c>
      <c r="K481" t="e">
        <v>#DIV/0!</v>
      </c>
      <c r="M481" t="e">
        <v>#DIV/0!</v>
      </c>
      <c r="R481" t="e">
        <v>#DIV/0!</v>
      </c>
    </row>
    <row r="482" spans="1:20" x14ac:dyDescent="0.25">
      <c r="A482" s="177" t="s">
        <v>7763</v>
      </c>
      <c r="B482" t="s">
        <v>7764</v>
      </c>
      <c r="C482" t="s">
        <v>226</v>
      </c>
      <c r="D482" s="20" t="s">
        <v>1026</v>
      </c>
      <c r="E482" s="26">
        <v>41244</v>
      </c>
      <c r="H482" t="e">
        <v>#DIV/0!</v>
      </c>
      <c r="K482" t="e">
        <v>#DIV/0!</v>
      </c>
      <c r="M482" t="e">
        <v>#DIV/0!</v>
      </c>
      <c r="R482" t="e">
        <v>#DIV/0!</v>
      </c>
    </row>
    <row r="483" spans="1:20" x14ac:dyDescent="0.25">
      <c r="A483" s="177" t="s">
        <v>7576</v>
      </c>
      <c r="B483" t="s">
        <v>7577</v>
      </c>
      <c r="C483" s="20" t="s">
        <v>901</v>
      </c>
      <c r="D483" s="20" t="s">
        <v>1026</v>
      </c>
      <c r="E483" s="26">
        <v>41244</v>
      </c>
      <c r="F483">
        <v>4</v>
      </c>
      <c r="G483">
        <v>4</v>
      </c>
      <c r="H483">
        <v>1</v>
      </c>
      <c r="I483">
        <v>5</v>
      </c>
      <c r="K483" t="e">
        <v>#DIV/0!</v>
      </c>
      <c r="L483">
        <v>24</v>
      </c>
      <c r="M483">
        <v>0</v>
      </c>
      <c r="N483">
        <v>0</v>
      </c>
      <c r="P483">
        <v>0</v>
      </c>
      <c r="Q483">
        <v>2</v>
      </c>
      <c r="R483">
        <v>0</v>
      </c>
      <c r="S483">
        <v>5</v>
      </c>
    </row>
    <row r="484" spans="1:20" x14ac:dyDescent="0.25">
      <c r="A484" s="177" t="s">
        <v>7229</v>
      </c>
      <c r="B484" t="s">
        <v>7230</v>
      </c>
      <c r="C484" s="20" t="s">
        <v>1078</v>
      </c>
      <c r="D484" s="20" t="s">
        <v>1026</v>
      </c>
      <c r="E484" s="26">
        <v>41244</v>
      </c>
      <c r="F484">
        <v>4</v>
      </c>
      <c r="G484">
        <v>4</v>
      </c>
      <c r="H484">
        <v>1</v>
      </c>
      <c r="I484">
        <v>5</v>
      </c>
      <c r="K484" t="e">
        <v>#DIV/0!</v>
      </c>
      <c r="L484">
        <v>24</v>
      </c>
      <c r="M484">
        <v>0</v>
      </c>
      <c r="N484">
        <v>0</v>
      </c>
      <c r="P484">
        <v>0</v>
      </c>
      <c r="Q484">
        <v>2</v>
      </c>
      <c r="R484">
        <v>0</v>
      </c>
      <c r="S484">
        <v>5</v>
      </c>
    </row>
    <row r="485" spans="1:20" x14ac:dyDescent="0.25">
      <c r="A485" s="177" t="s">
        <v>7024</v>
      </c>
      <c r="B485" t="s">
        <v>7025</v>
      </c>
      <c r="C485" t="s">
        <v>232</v>
      </c>
      <c r="D485" s="20" t="s">
        <v>1028</v>
      </c>
      <c r="E485" s="26">
        <v>41244</v>
      </c>
      <c r="H485" t="e">
        <v>#DIV/0!</v>
      </c>
      <c r="K485" t="e">
        <v>#DIV/0!</v>
      </c>
      <c r="M485" t="e">
        <v>#DIV/0!</v>
      </c>
      <c r="R485" t="e">
        <v>#DIV/0!</v>
      </c>
    </row>
    <row r="486" spans="1:20" x14ac:dyDescent="0.25">
      <c r="A486" s="177" t="s">
        <v>6833</v>
      </c>
      <c r="B486" t="s">
        <v>6834</v>
      </c>
      <c r="C486" t="s">
        <v>231</v>
      </c>
      <c r="D486" s="20" t="s">
        <v>1026</v>
      </c>
      <c r="E486" s="26">
        <v>41244</v>
      </c>
      <c r="H486" t="e">
        <v>#DIV/0!</v>
      </c>
      <c r="K486" t="e">
        <v>#DIV/0!</v>
      </c>
      <c r="M486" t="e">
        <v>#DIV/0!</v>
      </c>
      <c r="R486" t="e">
        <v>#DIV/0!</v>
      </c>
    </row>
    <row r="487" spans="1:20" x14ac:dyDescent="0.25">
      <c r="A487" s="177" t="s">
        <v>6658</v>
      </c>
      <c r="B487" t="s">
        <v>6659</v>
      </c>
      <c r="C487" t="s">
        <v>317</v>
      </c>
      <c r="D487" s="20" t="s">
        <v>1028</v>
      </c>
      <c r="E487" s="26">
        <v>41244</v>
      </c>
      <c r="F487">
        <v>3</v>
      </c>
      <c r="G487">
        <v>3</v>
      </c>
      <c r="H487">
        <v>1</v>
      </c>
      <c r="K487" t="e">
        <v>#DIV/0!</v>
      </c>
      <c r="M487" t="e">
        <v>#DIV/0!</v>
      </c>
      <c r="R487" t="e">
        <v>#DIV/0!</v>
      </c>
    </row>
    <row r="488" spans="1:20" x14ac:dyDescent="0.25">
      <c r="A488" s="177" t="s">
        <v>6483</v>
      </c>
      <c r="B488" t="s">
        <v>6484</v>
      </c>
      <c r="C488" t="s">
        <v>316</v>
      </c>
      <c r="D488" s="20" t="s">
        <v>1026</v>
      </c>
      <c r="E488" s="26">
        <v>41244</v>
      </c>
      <c r="F488">
        <v>3</v>
      </c>
      <c r="G488">
        <v>3</v>
      </c>
      <c r="H488">
        <v>1</v>
      </c>
      <c r="K488" t="e">
        <v>#DIV/0!</v>
      </c>
      <c r="M488" t="e">
        <v>#DIV/0!</v>
      </c>
      <c r="R488" t="e">
        <v>#DIV/0!</v>
      </c>
    </row>
    <row r="489" spans="1:20" x14ac:dyDescent="0.25">
      <c r="A489" s="177" t="s">
        <v>6234</v>
      </c>
      <c r="B489" t="s">
        <v>6235</v>
      </c>
      <c r="C489" t="s">
        <v>214</v>
      </c>
      <c r="D489" s="20" t="s">
        <v>1028</v>
      </c>
      <c r="E489" s="26">
        <v>41244</v>
      </c>
      <c r="F489">
        <v>5</v>
      </c>
      <c r="G489">
        <v>5</v>
      </c>
      <c r="H489">
        <v>1</v>
      </c>
      <c r="I489">
        <v>18</v>
      </c>
      <c r="J489">
        <v>29</v>
      </c>
      <c r="K489">
        <v>0.62068965517241381</v>
      </c>
      <c r="L489">
        <v>25</v>
      </c>
      <c r="M489">
        <v>1.1599999999999999</v>
      </c>
      <c r="P489">
        <v>0</v>
      </c>
      <c r="Q489">
        <v>1</v>
      </c>
      <c r="R489">
        <v>0</v>
      </c>
    </row>
    <row r="490" spans="1:20" x14ac:dyDescent="0.25">
      <c r="A490" s="177" t="s">
        <v>6059</v>
      </c>
      <c r="B490" t="s">
        <v>6060</v>
      </c>
      <c r="C490" t="s">
        <v>215</v>
      </c>
      <c r="D490" s="20" t="s">
        <v>1026</v>
      </c>
      <c r="E490" s="26">
        <v>41244</v>
      </c>
      <c r="F490">
        <v>5</v>
      </c>
      <c r="G490">
        <v>5</v>
      </c>
      <c r="H490">
        <v>1</v>
      </c>
      <c r="I490">
        <v>18</v>
      </c>
      <c r="J490">
        <v>29</v>
      </c>
      <c r="K490">
        <v>0.62068965517241381</v>
      </c>
      <c r="L490">
        <v>25</v>
      </c>
      <c r="M490">
        <v>1.1599999999999999</v>
      </c>
      <c r="P490">
        <v>0</v>
      </c>
      <c r="Q490">
        <v>1</v>
      </c>
      <c r="R490">
        <v>0</v>
      </c>
    </row>
    <row r="491" spans="1:20" x14ac:dyDescent="0.25">
      <c r="A491" s="177" t="s">
        <v>5884</v>
      </c>
      <c r="B491" t="s">
        <v>5885</v>
      </c>
      <c r="C491" t="s">
        <v>216</v>
      </c>
      <c r="D491" s="20" t="s">
        <v>1026</v>
      </c>
      <c r="E491" s="26">
        <v>41244</v>
      </c>
      <c r="H491" t="e">
        <v>#DIV/0!</v>
      </c>
      <c r="K491" t="e">
        <v>#DIV/0!</v>
      </c>
      <c r="M491" t="e">
        <v>#DIV/0!</v>
      </c>
      <c r="R491" t="e">
        <v>#DIV/0!</v>
      </c>
      <c r="T491">
        <v>0.85019999999999996</v>
      </c>
    </row>
    <row r="492" spans="1:20" x14ac:dyDescent="0.25">
      <c r="A492" s="177" t="s">
        <v>5456</v>
      </c>
      <c r="B492" t="s">
        <v>5457</v>
      </c>
      <c r="C492" s="20" t="s">
        <v>903</v>
      </c>
      <c r="D492" s="20" t="s">
        <v>1026</v>
      </c>
      <c r="E492" s="26">
        <v>41244</v>
      </c>
      <c r="F492">
        <v>3.3</v>
      </c>
      <c r="G492">
        <v>3.3</v>
      </c>
      <c r="H492">
        <v>1</v>
      </c>
      <c r="I492">
        <v>14</v>
      </c>
      <c r="J492">
        <v>0</v>
      </c>
      <c r="L492">
        <v>23</v>
      </c>
      <c r="M492">
        <v>0</v>
      </c>
      <c r="P492">
        <v>0</v>
      </c>
      <c r="Q492">
        <v>0</v>
      </c>
      <c r="R492" t="e">
        <v>#DIV/0!</v>
      </c>
      <c r="T492">
        <v>0.84399999999999997</v>
      </c>
    </row>
    <row r="493" spans="1:20" x14ac:dyDescent="0.25">
      <c r="A493" s="177" t="s">
        <v>5640</v>
      </c>
      <c r="B493" t="s">
        <v>5641</v>
      </c>
      <c r="C493" s="20" t="s">
        <v>1073</v>
      </c>
      <c r="D493" s="20" t="s">
        <v>1026</v>
      </c>
      <c r="E493" s="26">
        <v>41244</v>
      </c>
      <c r="H493" t="e">
        <v>#DIV/0!</v>
      </c>
      <c r="K493" t="e">
        <v>#DIV/0!</v>
      </c>
      <c r="M493" t="e">
        <v>#DIV/0!</v>
      </c>
      <c r="R493" t="e">
        <v>#DIV/0!</v>
      </c>
      <c r="T493">
        <v>0.96399999999999997</v>
      </c>
    </row>
    <row r="494" spans="1:20" x14ac:dyDescent="0.25">
      <c r="A494" s="177" t="s">
        <v>5221</v>
      </c>
      <c r="B494" t="s">
        <v>5222</v>
      </c>
      <c r="C494" s="20" t="s">
        <v>1079</v>
      </c>
      <c r="D494" s="20" t="s">
        <v>1026</v>
      </c>
      <c r="E494" s="26">
        <v>41244</v>
      </c>
      <c r="F494">
        <v>3.3</v>
      </c>
      <c r="G494">
        <v>3.3</v>
      </c>
      <c r="H494">
        <v>1</v>
      </c>
      <c r="I494">
        <v>14</v>
      </c>
      <c r="K494" t="e">
        <v>#DIV/0!</v>
      </c>
      <c r="L494">
        <v>23</v>
      </c>
      <c r="M494">
        <v>0</v>
      </c>
      <c r="P494">
        <v>0</v>
      </c>
      <c r="Q494">
        <v>0</v>
      </c>
      <c r="R494" t="e">
        <v>#DIV/0!</v>
      </c>
    </row>
    <row r="495" spans="1:20" x14ac:dyDescent="0.25">
      <c r="A495" s="177" t="s">
        <v>5016</v>
      </c>
      <c r="B495" t="s">
        <v>5017</v>
      </c>
      <c r="C495" t="s">
        <v>229</v>
      </c>
      <c r="D495" s="20" t="s">
        <v>1026</v>
      </c>
      <c r="E495" s="26">
        <v>41244</v>
      </c>
      <c r="H495" t="e">
        <v>#DIV/0!</v>
      </c>
      <c r="K495" t="e">
        <v>#DIV/0!</v>
      </c>
      <c r="M495" t="e">
        <v>#DIV/0!</v>
      </c>
      <c r="R495" t="e">
        <v>#DIV/0!</v>
      </c>
    </row>
    <row r="496" spans="1:20" x14ac:dyDescent="0.25">
      <c r="A496" s="177" t="s">
        <v>4841</v>
      </c>
      <c r="B496" t="s">
        <v>4842</v>
      </c>
      <c r="C496" t="s">
        <v>230</v>
      </c>
      <c r="D496" s="20" t="s">
        <v>1028</v>
      </c>
      <c r="E496" s="26">
        <v>41244</v>
      </c>
      <c r="H496" t="e">
        <v>#DIV/0!</v>
      </c>
      <c r="K496" t="e">
        <v>#DIV/0!</v>
      </c>
      <c r="M496" t="e">
        <v>#DIV/0!</v>
      </c>
      <c r="R496" t="e">
        <v>#DIV/0!</v>
      </c>
      <c r="T496">
        <v>0</v>
      </c>
    </row>
    <row r="497" spans="1:20" x14ac:dyDescent="0.25">
      <c r="A497" s="177" t="s">
        <v>4666</v>
      </c>
      <c r="B497" t="s">
        <v>4667</v>
      </c>
      <c r="C497" t="s">
        <v>234</v>
      </c>
      <c r="D497" s="20" t="s">
        <v>1028</v>
      </c>
      <c r="E497" s="26">
        <v>41244</v>
      </c>
      <c r="H497" t="e">
        <v>#DIV/0!</v>
      </c>
      <c r="K497" t="e">
        <v>#DIV/0!</v>
      </c>
      <c r="M497" t="e">
        <v>#DIV/0!</v>
      </c>
      <c r="R497" t="e">
        <v>#DIV/0!</v>
      </c>
      <c r="T497">
        <v>0</v>
      </c>
    </row>
    <row r="498" spans="1:20" x14ac:dyDescent="0.25">
      <c r="A498" s="177" t="s">
        <v>4491</v>
      </c>
      <c r="B498" t="s">
        <v>4492</v>
      </c>
      <c r="C498" t="s">
        <v>233</v>
      </c>
      <c r="D498" s="20" t="s">
        <v>1026</v>
      </c>
      <c r="E498" s="26">
        <v>41244</v>
      </c>
      <c r="H498" t="e">
        <v>#DIV/0!</v>
      </c>
      <c r="K498" t="e">
        <v>#DIV/0!</v>
      </c>
      <c r="M498" t="e">
        <v>#DIV/0!</v>
      </c>
      <c r="R498" t="e">
        <v>#DIV/0!</v>
      </c>
      <c r="T498">
        <v>0</v>
      </c>
    </row>
    <row r="499" spans="1:20" x14ac:dyDescent="0.25">
      <c r="A499" s="177" t="s">
        <v>4316</v>
      </c>
      <c r="B499" t="s">
        <v>4317</v>
      </c>
      <c r="C499" t="s">
        <v>217</v>
      </c>
      <c r="D499" s="20" t="s">
        <v>1028</v>
      </c>
      <c r="E499" s="26">
        <v>41244</v>
      </c>
      <c r="F499">
        <v>1</v>
      </c>
      <c r="G499">
        <v>1</v>
      </c>
      <c r="H499">
        <v>1</v>
      </c>
      <c r="I499">
        <v>0</v>
      </c>
      <c r="L499">
        <v>0</v>
      </c>
      <c r="M499" t="e">
        <v>#DIV/0!</v>
      </c>
      <c r="R499" t="e">
        <v>#DIV/0!</v>
      </c>
      <c r="T499">
        <v>0</v>
      </c>
    </row>
    <row r="500" spans="1:20" x14ac:dyDescent="0.25">
      <c r="A500" s="177" t="s">
        <v>4251</v>
      </c>
      <c r="B500" t="s">
        <v>4252</v>
      </c>
      <c r="C500" t="s">
        <v>895</v>
      </c>
      <c r="D500" s="20" t="s">
        <v>1026</v>
      </c>
      <c r="E500" s="26">
        <v>41244</v>
      </c>
      <c r="H500" t="e">
        <v>#DIV/0!</v>
      </c>
      <c r="K500" t="e">
        <v>#DIV/0!</v>
      </c>
      <c r="M500" t="e">
        <v>#DIV/0!</v>
      </c>
      <c r="R500" t="e">
        <v>#DIV/0!</v>
      </c>
      <c r="T500">
        <v>0</v>
      </c>
    </row>
    <row r="501" spans="1:20" x14ac:dyDescent="0.25">
      <c r="A501" s="177" t="s">
        <v>4076</v>
      </c>
      <c r="B501" t="s">
        <v>4077</v>
      </c>
      <c r="C501" t="s">
        <v>218</v>
      </c>
      <c r="D501" s="20" t="s">
        <v>1026</v>
      </c>
      <c r="E501" s="26">
        <v>41244</v>
      </c>
      <c r="F501">
        <v>1</v>
      </c>
      <c r="G501">
        <v>1</v>
      </c>
      <c r="H501">
        <v>1</v>
      </c>
      <c r="K501" t="e">
        <v>#DIV/0!</v>
      </c>
      <c r="M501" t="e">
        <v>#DIV/0!</v>
      </c>
      <c r="R501" t="e">
        <v>#DIV/0!</v>
      </c>
      <c r="T501">
        <v>0</v>
      </c>
    </row>
    <row r="502" spans="1:20" x14ac:dyDescent="0.25">
      <c r="A502" s="177" t="s">
        <v>3901</v>
      </c>
      <c r="B502" t="s">
        <v>3902</v>
      </c>
      <c r="C502" t="s">
        <v>219</v>
      </c>
      <c r="D502" s="20" t="s">
        <v>1026</v>
      </c>
      <c r="E502" s="26">
        <v>41244</v>
      </c>
      <c r="H502" t="e">
        <v>#DIV/0!</v>
      </c>
      <c r="K502" t="e">
        <v>#DIV/0!</v>
      </c>
      <c r="M502" t="e">
        <v>#DIV/0!</v>
      </c>
      <c r="R502" t="e">
        <v>#DIV/0!</v>
      </c>
      <c r="T502">
        <v>0</v>
      </c>
    </row>
    <row r="503" spans="1:20" x14ac:dyDescent="0.25">
      <c r="A503" s="177" t="s">
        <v>3534</v>
      </c>
      <c r="B503" t="s">
        <v>3535</v>
      </c>
      <c r="C503" t="s">
        <v>220</v>
      </c>
      <c r="D503" s="20" t="s">
        <v>1028</v>
      </c>
      <c r="E503" s="26">
        <v>41244</v>
      </c>
      <c r="F503">
        <v>8</v>
      </c>
      <c r="G503">
        <v>13</v>
      </c>
      <c r="H503">
        <v>0.61538461538461542</v>
      </c>
      <c r="I503">
        <v>38</v>
      </c>
      <c r="K503" t="e">
        <v>#DIV/0!</v>
      </c>
      <c r="L503">
        <v>54</v>
      </c>
      <c r="M503">
        <v>0</v>
      </c>
      <c r="P503">
        <v>8</v>
      </c>
      <c r="Q503">
        <v>12</v>
      </c>
      <c r="R503">
        <v>0.66666666666666663</v>
      </c>
      <c r="T503">
        <v>0</v>
      </c>
    </row>
    <row r="504" spans="1:20" x14ac:dyDescent="0.25">
      <c r="A504" s="177" t="s">
        <v>3359</v>
      </c>
      <c r="B504" t="s">
        <v>3360</v>
      </c>
      <c r="C504" t="s">
        <v>221</v>
      </c>
      <c r="D504" s="20" t="s">
        <v>1026</v>
      </c>
      <c r="E504" s="26">
        <v>41244</v>
      </c>
      <c r="F504">
        <v>7.4824999999999999</v>
      </c>
      <c r="G504">
        <v>8</v>
      </c>
      <c r="H504">
        <v>0.93531249999999999</v>
      </c>
      <c r="I504">
        <v>33</v>
      </c>
      <c r="K504" t="e">
        <v>#DIV/0!</v>
      </c>
      <c r="L504">
        <v>45</v>
      </c>
      <c r="M504">
        <v>0</v>
      </c>
      <c r="O504">
        <v>0.84399999999999997</v>
      </c>
      <c r="P504">
        <v>8</v>
      </c>
      <c r="Q504">
        <v>12</v>
      </c>
      <c r="R504">
        <v>0.66666666666666663</v>
      </c>
      <c r="T504" t="e">
        <v>#DIV/0!</v>
      </c>
    </row>
    <row r="505" spans="1:20" x14ac:dyDescent="0.25">
      <c r="A505" s="177" t="s">
        <v>3184</v>
      </c>
      <c r="B505" t="s">
        <v>3185</v>
      </c>
      <c r="C505" t="s">
        <v>222</v>
      </c>
      <c r="D505" s="20" t="s">
        <v>1026</v>
      </c>
      <c r="E505" s="26">
        <v>41244</v>
      </c>
      <c r="F505">
        <v>0.51749999999999996</v>
      </c>
      <c r="G505">
        <v>5</v>
      </c>
      <c r="H505">
        <v>0.10349999999999999</v>
      </c>
      <c r="I505">
        <v>5</v>
      </c>
      <c r="L505">
        <v>9</v>
      </c>
      <c r="M505">
        <v>0</v>
      </c>
      <c r="O505">
        <v>0.96399999999999997</v>
      </c>
      <c r="R505" t="e">
        <v>#DIV/0!</v>
      </c>
      <c r="T505">
        <v>0</v>
      </c>
    </row>
    <row r="506" spans="1:20" x14ac:dyDescent="0.25">
      <c r="A506" s="177" t="s">
        <v>11523</v>
      </c>
      <c r="B506" t="s">
        <v>11524</v>
      </c>
      <c r="C506" t="s">
        <v>198</v>
      </c>
      <c r="D506" s="20" t="s">
        <v>1028</v>
      </c>
      <c r="E506" s="26">
        <v>41275</v>
      </c>
      <c r="F506">
        <v>4</v>
      </c>
      <c r="G506">
        <v>2.5</v>
      </c>
      <c r="H506">
        <v>1.6</v>
      </c>
      <c r="K506" t="e">
        <v>#DIV/0!</v>
      </c>
      <c r="L506">
        <v>14.5</v>
      </c>
      <c r="M506">
        <v>0</v>
      </c>
      <c r="R506" t="e">
        <v>#DIV/0!</v>
      </c>
    </row>
    <row r="507" spans="1:20" x14ac:dyDescent="0.25">
      <c r="A507" s="177" t="s">
        <v>12020</v>
      </c>
      <c r="B507" t="s">
        <v>12021</v>
      </c>
      <c r="C507" s="20" t="s">
        <v>1077</v>
      </c>
      <c r="D507" s="20" t="s">
        <v>1028</v>
      </c>
      <c r="E507" s="26">
        <v>41275</v>
      </c>
      <c r="F507">
        <v>4</v>
      </c>
      <c r="G507">
        <v>2.5</v>
      </c>
      <c r="H507">
        <v>1.6</v>
      </c>
      <c r="K507" t="e">
        <v>#DIV/0!</v>
      </c>
      <c r="L507">
        <v>14.5</v>
      </c>
      <c r="M507">
        <v>0</v>
      </c>
      <c r="R507" t="e">
        <v>#DIV/0!</v>
      </c>
    </row>
    <row r="508" spans="1:20" x14ac:dyDescent="0.25">
      <c r="A508" s="177" t="s">
        <v>3011</v>
      </c>
      <c r="B508" t="s">
        <v>3012</v>
      </c>
      <c r="C508" t="s">
        <v>242</v>
      </c>
      <c r="D508" s="20" t="s">
        <v>1026</v>
      </c>
      <c r="E508" s="26">
        <v>41275</v>
      </c>
      <c r="F508">
        <v>0</v>
      </c>
      <c r="G508">
        <v>0</v>
      </c>
      <c r="H508" t="e">
        <v>#DIV/0!</v>
      </c>
      <c r="I508">
        <v>0</v>
      </c>
      <c r="J508">
        <v>0</v>
      </c>
      <c r="L508">
        <v>0</v>
      </c>
      <c r="M508" t="e">
        <v>#DIV/0!</v>
      </c>
      <c r="N508">
        <v>0</v>
      </c>
      <c r="P508">
        <v>0</v>
      </c>
      <c r="Q508">
        <v>0</v>
      </c>
      <c r="R508" t="e">
        <v>#DIV/0!</v>
      </c>
      <c r="S508">
        <v>0</v>
      </c>
    </row>
    <row r="509" spans="1:20" x14ac:dyDescent="0.25">
      <c r="A509" s="177" t="s">
        <v>2836</v>
      </c>
      <c r="B509" t="s">
        <v>2837</v>
      </c>
      <c r="C509" s="20" t="s">
        <v>2754</v>
      </c>
      <c r="D509" s="20" t="s">
        <v>1026</v>
      </c>
      <c r="E509" s="26">
        <v>41275</v>
      </c>
      <c r="F509">
        <v>5.5</v>
      </c>
      <c r="G509">
        <v>4</v>
      </c>
      <c r="H509">
        <v>1.375</v>
      </c>
      <c r="I509">
        <v>2</v>
      </c>
      <c r="J509">
        <v>29</v>
      </c>
      <c r="K509">
        <v>6.8965517241379309E-2</v>
      </c>
      <c r="L509">
        <v>29</v>
      </c>
      <c r="M509">
        <v>1</v>
      </c>
      <c r="N509">
        <v>0</v>
      </c>
      <c r="P509">
        <v>0</v>
      </c>
      <c r="Q509">
        <v>0</v>
      </c>
      <c r="R509" t="e">
        <v>#DIV/0!</v>
      </c>
      <c r="S509">
        <v>0</v>
      </c>
    </row>
    <row r="510" spans="1:20" x14ac:dyDescent="0.25">
      <c r="A510" s="177" t="s">
        <v>2591</v>
      </c>
      <c r="B510" t="s">
        <v>2592</v>
      </c>
      <c r="C510" t="s">
        <v>237</v>
      </c>
      <c r="D510" s="20" t="s">
        <v>1026</v>
      </c>
      <c r="E510" s="26">
        <v>41275</v>
      </c>
      <c r="F510">
        <v>16</v>
      </c>
      <c r="G510">
        <v>18</v>
      </c>
      <c r="H510">
        <v>0.88888888888888884</v>
      </c>
      <c r="I510">
        <v>85</v>
      </c>
      <c r="J510">
        <v>108</v>
      </c>
      <c r="K510">
        <v>0.78703703703703709</v>
      </c>
      <c r="L510">
        <v>115</v>
      </c>
      <c r="M510">
        <v>0.93913043478260871</v>
      </c>
      <c r="N510">
        <v>0</v>
      </c>
      <c r="O510">
        <v>0</v>
      </c>
      <c r="P510">
        <v>5</v>
      </c>
      <c r="Q510">
        <v>13</v>
      </c>
      <c r="R510">
        <v>0.38461538461538464</v>
      </c>
      <c r="S510">
        <v>0</v>
      </c>
    </row>
    <row r="511" spans="1:20" x14ac:dyDescent="0.25">
      <c r="A511" s="177" t="s">
        <v>2416</v>
      </c>
      <c r="B511" t="s">
        <v>2417</v>
      </c>
      <c r="C511" t="s">
        <v>238</v>
      </c>
      <c r="D511" s="20" t="s">
        <v>1026</v>
      </c>
      <c r="E511" s="26">
        <v>41275</v>
      </c>
      <c r="F511">
        <v>6.5</v>
      </c>
      <c r="G511">
        <v>8</v>
      </c>
      <c r="H511">
        <v>0.8125</v>
      </c>
      <c r="I511">
        <v>29</v>
      </c>
      <c r="J511">
        <v>0</v>
      </c>
      <c r="L511">
        <v>45</v>
      </c>
      <c r="M511">
        <v>0</v>
      </c>
      <c r="N511">
        <v>0</v>
      </c>
      <c r="O511">
        <v>0.84399999999999997</v>
      </c>
      <c r="P511">
        <v>3</v>
      </c>
      <c r="Q511">
        <v>5</v>
      </c>
      <c r="R511">
        <v>0.6</v>
      </c>
      <c r="S511">
        <v>0</v>
      </c>
      <c r="T511">
        <v>0</v>
      </c>
    </row>
    <row r="512" spans="1:20" x14ac:dyDescent="0.25">
      <c r="A512" s="177" t="s">
        <v>2243</v>
      </c>
      <c r="B512" t="s">
        <v>2244</v>
      </c>
      <c r="C512" t="s">
        <v>239</v>
      </c>
      <c r="D512" s="20" t="s">
        <v>1026</v>
      </c>
      <c r="E512" s="26">
        <v>41275</v>
      </c>
      <c r="F512">
        <v>0.75</v>
      </c>
      <c r="G512">
        <v>5</v>
      </c>
      <c r="H512">
        <v>0.15</v>
      </c>
      <c r="I512">
        <v>5</v>
      </c>
      <c r="J512">
        <v>0</v>
      </c>
      <c r="K512" t="e">
        <v>#DIV/0!</v>
      </c>
      <c r="L512">
        <v>9</v>
      </c>
      <c r="M512">
        <v>0</v>
      </c>
      <c r="N512">
        <v>0</v>
      </c>
      <c r="O512">
        <v>0.96399999999999997</v>
      </c>
      <c r="P512">
        <v>0</v>
      </c>
      <c r="Q512">
        <v>0</v>
      </c>
      <c r="R512" t="e">
        <v>#DIV/0!</v>
      </c>
      <c r="S512">
        <v>0</v>
      </c>
    </row>
    <row r="513" spans="1:20" x14ac:dyDescent="0.25">
      <c r="A513" s="177" t="s">
        <v>2068</v>
      </c>
      <c r="B513" t="s">
        <v>2069</v>
      </c>
      <c r="C513" s="20" t="s">
        <v>2018</v>
      </c>
      <c r="D513" s="20" t="s">
        <v>1026</v>
      </c>
      <c r="E513" s="26">
        <v>41275</v>
      </c>
      <c r="F513">
        <v>7.3</v>
      </c>
      <c r="G513">
        <v>7.3</v>
      </c>
      <c r="H513">
        <v>1</v>
      </c>
      <c r="I513">
        <v>24</v>
      </c>
      <c r="J513">
        <v>47</v>
      </c>
      <c r="L513">
        <v>47</v>
      </c>
      <c r="M513">
        <v>1</v>
      </c>
      <c r="N513">
        <v>4</v>
      </c>
      <c r="P513">
        <v>0</v>
      </c>
      <c r="Q513">
        <v>4</v>
      </c>
      <c r="R513">
        <v>0</v>
      </c>
      <c r="S513">
        <v>3</v>
      </c>
    </row>
    <row r="514" spans="1:20" x14ac:dyDescent="0.25">
      <c r="A514" s="177" t="s">
        <v>1820</v>
      </c>
      <c r="B514" t="s">
        <v>1821</v>
      </c>
      <c r="C514" t="s">
        <v>240</v>
      </c>
      <c r="D514" s="20" t="s">
        <v>1026</v>
      </c>
      <c r="E514" s="26">
        <v>41275</v>
      </c>
      <c r="F514">
        <v>19</v>
      </c>
      <c r="G514">
        <v>15</v>
      </c>
      <c r="H514">
        <v>1.2666666666666666</v>
      </c>
      <c r="I514">
        <v>0</v>
      </c>
      <c r="J514">
        <v>17</v>
      </c>
      <c r="L514">
        <v>74.5</v>
      </c>
      <c r="M514">
        <v>0.22818791946308725</v>
      </c>
      <c r="N514">
        <v>0</v>
      </c>
      <c r="P514">
        <v>0</v>
      </c>
      <c r="Q514">
        <v>0</v>
      </c>
      <c r="R514" t="e">
        <v>#DIV/0!</v>
      </c>
      <c r="S514">
        <v>0</v>
      </c>
    </row>
    <row r="515" spans="1:20" x14ac:dyDescent="0.25">
      <c r="A515" s="177" t="s">
        <v>1645</v>
      </c>
      <c r="B515" t="s">
        <v>1646</v>
      </c>
      <c r="C515" t="s">
        <v>241</v>
      </c>
      <c r="D515" s="20" t="s">
        <v>1026</v>
      </c>
      <c r="E515" s="26">
        <v>41275</v>
      </c>
      <c r="F515">
        <v>0</v>
      </c>
      <c r="G515">
        <v>0</v>
      </c>
      <c r="H515" t="e">
        <v>#DIV/0!</v>
      </c>
      <c r="I515">
        <v>0</v>
      </c>
      <c r="J515">
        <v>0</v>
      </c>
      <c r="L515">
        <v>0</v>
      </c>
      <c r="M515" t="e">
        <v>#DIV/0!</v>
      </c>
      <c r="N515">
        <v>0</v>
      </c>
      <c r="P515">
        <v>0</v>
      </c>
      <c r="Q515">
        <v>0</v>
      </c>
      <c r="R515" t="e">
        <v>#DIV/0!</v>
      </c>
    </row>
    <row r="516" spans="1:20" x14ac:dyDescent="0.25">
      <c r="A516" s="177" t="s">
        <v>1098</v>
      </c>
      <c r="B516" t="s">
        <v>1184</v>
      </c>
      <c r="C516" t="s">
        <v>235</v>
      </c>
      <c r="D516" s="20" t="s">
        <v>1028</v>
      </c>
      <c r="E516" s="26">
        <v>41275</v>
      </c>
      <c r="F516">
        <v>55.05</v>
      </c>
      <c r="G516">
        <v>57.3</v>
      </c>
      <c r="H516">
        <v>0.96073298429319376</v>
      </c>
      <c r="I516">
        <v>145</v>
      </c>
      <c r="J516">
        <v>201</v>
      </c>
      <c r="K516">
        <v>0.72139303482587069</v>
      </c>
      <c r="L516">
        <v>319.5</v>
      </c>
      <c r="M516">
        <v>0.62910798122065725</v>
      </c>
      <c r="N516">
        <v>4</v>
      </c>
      <c r="P516">
        <v>8</v>
      </c>
      <c r="Q516">
        <v>22</v>
      </c>
      <c r="R516">
        <v>0.36363636363636365</v>
      </c>
      <c r="S516">
        <v>3</v>
      </c>
    </row>
    <row r="517" spans="1:20" x14ac:dyDescent="0.25">
      <c r="A517" s="177" t="s">
        <v>11525</v>
      </c>
      <c r="B517" t="s">
        <v>11526</v>
      </c>
      <c r="C517" t="s">
        <v>199</v>
      </c>
      <c r="D517" s="20" t="s">
        <v>1028</v>
      </c>
      <c r="E517" s="26">
        <v>41275</v>
      </c>
      <c r="F517">
        <v>10</v>
      </c>
      <c r="G517">
        <v>8</v>
      </c>
      <c r="H517">
        <v>1.25</v>
      </c>
      <c r="I517">
        <v>11</v>
      </c>
      <c r="J517">
        <v>20</v>
      </c>
      <c r="K517">
        <v>0.55000000000000004</v>
      </c>
      <c r="L517">
        <v>40</v>
      </c>
      <c r="M517">
        <v>0.5</v>
      </c>
      <c r="N517">
        <v>0</v>
      </c>
      <c r="P517">
        <v>1</v>
      </c>
      <c r="Q517">
        <v>2</v>
      </c>
      <c r="R517">
        <v>0.5</v>
      </c>
      <c r="S517">
        <v>0</v>
      </c>
    </row>
    <row r="518" spans="1:20" x14ac:dyDescent="0.25">
      <c r="A518" s="177" t="s">
        <v>11425</v>
      </c>
      <c r="B518" t="s">
        <v>11426</v>
      </c>
      <c r="C518" t="s">
        <v>201</v>
      </c>
      <c r="D518" s="20" t="s">
        <v>1026</v>
      </c>
      <c r="E518" s="26">
        <v>41275</v>
      </c>
      <c r="F518">
        <v>4</v>
      </c>
      <c r="G518">
        <v>4</v>
      </c>
      <c r="H518">
        <v>1</v>
      </c>
      <c r="I518">
        <v>11</v>
      </c>
      <c r="J518">
        <v>20</v>
      </c>
      <c r="K518">
        <v>0.55000000000000004</v>
      </c>
      <c r="L518">
        <v>20</v>
      </c>
      <c r="M518">
        <v>1</v>
      </c>
      <c r="P518">
        <v>1</v>
      </c>
      <c r="Q518">
        <v>2</v>
      </c>
      <c r="R518">
        <v>0.5</v>
      </c>
      <c r="T518">
        <v>0</v>
      </c>
    </row>
    <row r="519" spans="1:20" x14ac:dyDescent="0.25">
      <c r="A519" s="177" t="s">
        <v>12222</v>
      </c>
      <c r="B519" t="s">
        <v>12223</v>
      </c>
      <c r="C519" t="s">
        <v>200</v>
      </c>
      <c r="D519" s="20" t="s">
        <v>1026</v>
      </c>
      <c r="E519" s="26">
        <v>41275</v>
      </c>
      <c r="F519">
        <v>6</v>
      </c>
      <c r="G519">
        <v>4</v>
      </c>
      <c r="H519">
        <v>1.5</v>
      </c>
      <c r="K519" t="e">
        <v>#DIV/0!</v>
      </c>
      <c r="L519">
        <v>20</v>
      </c>
      <c r="M519">
        <v>0</v>
      </c>
      <c r="R519">
        <v>0</v>
      </c>
    </row>
    <row r="520" spans="1:20" x14ac:dyDescent="0.25">
      <c r="A520" s="177" t="s">
        <v>12507</v>
      </c>
      <c r="B520" t="s">
        <v>12508</v>
      </c>
      <c r="C520" t="s">
        <v>202</v>
      </c>
      <c r="D520" s="20" t="s">
        <v>1026</v>
      </c>
      <c r="E520" s="26">
        <v>41275</v>
      </c>
      <c r="H520" t="e">
        <v>#DIV/0!</v>
      </c>
      <c r="K520" t="e">
        <v>#DIV/0!</v>
      </c>
      <c r="M520" t="e">
        <v>#DIV/0!</v>
      </c>
      <c r="R520" t="e">
        <v>#DIV/0!</v>
      </c>
    </row>
    <row r="521" spans="1:20" x14ac:dyDescent="0.25">
      <c r="A521" s="177" t="s">
        <v>11044</v>
      </c>
      <c r="B521" t="s">
        <v>11045</v>
      </c>
      <c r="C521" t="s">
        <v>228</v>
      </c>
      <c r="D521" s="20" t="s">
        <v>1026</v>
      </c>
      <c r="E521" s="26">
        <v>41275</v>
      </c>
      <c r="H521" t="e">
        <v>#DIV/0!</v>
      </c>
      <c r="K521" t="e">
        <v>#DIV/0!</v>
      </c>
      <c r="M521" t="e">
        <v>#DIV/0!</v>
      </c>
      <c r="R521" t="e">
        <v>#DIV/0!</v>
      </c>
    </row>
    <row r="522" spans="1:20" x14ac:dyDescent="0.25">
      <c r="A522" s="177" t="s">
        <v>10869</v>
      </c>
      <c r="B522" t="s">
        <v>10870</v>
      </c>
      <c r="C522" t="s">
        <v>227</v>
      </c>
      <c r="D522" s="20" t="s">
        <v>1028</v>
      </c>
      <c r="E522" s="26">
        <v>41275</v>
      </c>
      <c r="H522" t="e">
        <v>#DIV/0!</v>
      </c>
      <c r="K522" t="e">
        <v>#DIV/0!</v>
      </c>
      <c r="M522" t="e">
        <v>#DIV/0!</v>
      </c>
      <c r="R522" t="e">
        <v>#DIV/0!</v>
      </c>
    </row>
    <row r="523" spans="1:20" x14ac:dyDescent="0.25">
      <c r="A523" s="177" t="s">
        <v>10694</v>
      </c>
      <c r="B523" t="s">
        <v>10695</v>
      </c>
      <c r="C523" t="s">
        <v>203</v>
      </c>
      <c r="D523" s="20" t="s">
        <v>1028</v>
      </c>
      <c r="E523" s="26">
        <v>41275</v>
      </c>
      <c r="F523">
        <v>9</v>
      </c>
      <c r="G523">
        <v>9</v>
      </c>
      <c r="H523">
        <v>1</v>
      </c>
      <c r="I523">
        <v>27</v>
      </c>
      <c r="J523">
        <v>24</v>
      </c>
      <c r="K523">
        <v>1.125</v>
      </c>
      <c r="L523">
        <v>51.5</v>
      </c>
      <c r="M523">
        <v>0.46601941747572817</v>
      </c>
      <c r="P523">
        <v>1</v>
      </c>
      <c r="Q523">
        <v>2</v>
      </c>
      <c r="R523">
        <v>0.5</v>
      </c>
    </row>
    <row r="524" spans="1:20" x14ac:dyDescent="0.25">
      <c r="A524" s="177" t="s">
        <v>10519</v>
      </c>
      <c r="B524" t="s">
        <v>10520</v>
      </c>
      <c r="C524" t="s">
        <v>205</v>
      </c>
      <c r="D524" s="20" t="s">
        <v>1026</v>
      </c>
      <c r="E524" s="26">
        <v>41275</v>
      </c>
      <c r="F524">
        <v>3</v>
      </c>
      <c r="G524">
        <v>5</v>
      </c>
      <c r="H524">
        <v>0.6</v>
      </c>
      <c r="I524">
        <v>27</v>
      </c>
      <c r="J524">
        <v>24</v>
      </c>
      <c r="K524">
        <v>1.125</v>
      </c>
      <c r="L524">
        <v>24</v>
      </c>
      <c r="M524">
        <v>1</v>
      </c>
      <c r="P524">
        <v>1</v>
      </c>
      <c r="Q524">
        <v>2</v>
      </c>
      <c r="R524">
        <v>0.5</v>
      </c>
    </row>
    <row r="525" spans="1:20" x14ac:dyDescent="0.25">
      <c r="A525" s="177" t="s">
        <v>10343</v>
      </c>
      <c r="B525" t="s">
        <v>10344</v>
      </c>
      <c r="C525" t="s">
        <v>204</v>
      </c>
      <c r="D525" s="20" t="s">
        <v>1026</v>
      </c>
      <c r="E525" s="26">
        <v>41275</v>
      </c>
      <c r="F525">
        <v>6</v>
      </c>
      <c r="G525">
        <v>4</v>
      </c>
      <c r="H525">
        <v>1.5</v>
      </c>
      <c r="K525" t="e">
        <v>#DIV/0!</v>
      </c>
      <c r="L525">
        <v>27.5</v>
      </c>
      <c r="M525">
        <v>0</v>
      </c>
      <c r="Q525">
        <v>0</v>
      </c>
      <c r="R525" t="e">
        <v>#DIV/0!</v>
      </c>
    </row>
    <row r="526" spans="1:20" x14ac:dyDescent="0.25">
      <c r="A526" s="177" t="s">
        <v>10278</v>
      </c>
      <c r="B526" t="s">
        <v>10279</v>
      </c>
      <c r="C526" t="s">
        <v>206</v>
      </c>
      <c r="D526" s="20" t="s">
        <v>1026</v>
      </c>
      <c r="E526" s="26">
        <v>41275</v>
      </c>
      <c r="H526" t="e">
        <v>#DIV/0!</v>
      </c>
      <c r="K526" t="e">
        <v>#DIV/0!</v>
      </c>
      <c r="M526" t="e">
        <v>#DIV/0!</v>
      </c>
      <c r="R526" t="e">
        <v>#DIV/0!</v>
      </c>
    </row>
    <row r="527" spans="1:20" x14ac:dyDescent="0.25">
      <c r="A527" s="177" t="s">
        <v>9847</v>
      </c>
      <c r="B527" t="s">
        <v>9848</v>
      </c>
      <c r="C527" t="s">
        <v>223</v>
      </c>
      <c r="D527" s="20" t="s">
        <v>1028</v>
      </c>
      <c r="E527" s="26">
        <v>41275</v>
      </c>
      <c r="H527" t="e">
        <v>#DIV/0!</v>
      </c>
      <c r="K527" t="e">
        <v>#DIV/0!</v>
      </c>
      <c r="M527" t="e">
        <v>#DIV/0!</v>
      </c>
      <c r="R527" t="e">
        <v>#DIV/0!</v>
      </c>
    </row>
    <row r="528" spans="1:20" x14ac:dyDescent="0.25">
      <c r="A528" s="177" t="s">
        <v>9672</v>
      </c>
      <c r="B528" t="s">
        <v>9673</v>
      </c>
      <c r="C528" t="s">
        <v>224</v>
      </c>
      <c r="D528" s="20" t="s">
        <v>1026</v>
      </c>
      <c r="E528" s="26">
        <v>41275</v>
      </c>
      <c r="H528" t="e">
        <v>#DIV/0!</v>
      </c>
      <c r="K528" t="e">
        <v>#DIV/0!</v>
      </c>
      <c r="M528" t="e">
        <v>#DIV/0!</v>
      </c>
      <c r="R528" t="e">
        <v>#DIV/0!</v>
      </c>
    </row>
    <row r="529" spans="1:19" x14ac:dyDescent="0.25">
      <c r="A529" s="177" t="s">
        <v>9281</v>
      </c>
      <c r="B529" t="s">
        <v>9282</v>
      </c>
      <c r="C529" t="s">
        <v>211</v>
      </c>
      <c r="D529" s="20" t="s">
        <v>1026</v>
      </c>
      <c r="E529" s="26">
        <v>41275</v>
      </c>
      <c r="H529" t="e">
        <v>#DIV/0!</v>
      </c>
      <c r="K529" t="e">
        <v>#DIV/0!</v>
      </c>
      <c r="M529" t="e">
        <v>#DIV/0!</v>
      </c>
      <c r="R529" t="e">
        <v>#DIV/0!</v>
      </c>
    </row>
    <row r="530" spans="1:19" x14ac:dyDescent="0.25">
      <c r="A530" s="177" t="s">
        <v>9106</v>
      </c>
      <c r="B530" t="s">
        <v>9107</v>
      </c>
      <c r="C530" t="s">
        <v>207</v>
      </c>
      <c r="D530" s="20" t="s">
        <v>1028</v>
      </c>
      <c r="E530" s="26">
        <v>41275</v>
      </c>
      <c r="F530">
        <v>7</v>
      </c>
      <c r="G530">
        <v>7</v>
      </c>
      <c r="H530">
        <v>1</v>
      </c>
      <c r="I530">
        <v>26</v>
      </c>
      <c r="J530">
        <v>52</v>
      </c>
      <c r="K530">
        <v>0.5</v>
      </c>
      <c r="L530">
        <v>73</v>
      </c>
      <c r="M530">
        <v>0.71232876712328763</v>
      </c>
      <c r="N530">
        <v>0</v>
      </c>
      <c r="P530">
        <v>2</v>
      </c>
      <c r="Q530">
        <v>4</v>
      </c>
      <c r="R530">
        <v>0.5</v>
      </c>
      <c r="S530">
        <v>0</v>
      </c>
    </row>
    <row r="531" spans="1:19" x14ac:dyDescent="0.25">
      <c r="A531" s="177" t="s">
        <v>9041</v>
      </c>
      <c r="B531" t="s">
        <v>9042</v>
      </c>
      <c r="C531" t="s">
        <v>894</v>
      </c>
      <c r="D531" s="20" t="s">
        <v>1026</v>
      </c>
      <c r="E531" s="26">
        <v>41275</v>
      </c>
      <c r="H531" t="e">
        <v>#DIV/0!</v>
      </c>
      <c r="K531" t="e">
        <v>#DIV/0!</v>
      </c>
      <c r="M531" t="e">
        <v>#DIV/0!</v>
      </c>
      <c r="R531" t="e">
        <v>#DIV/0!</v>
      </c>
    </row>
    <row r="532" spans="1:19" x14ac:dyDescent="0.25">
      <c r="A532" s="177" t="s">
        <v>8866</v>
      </c>
      <c r="B532" t="s">
        <v>8867</v>
      </c>
      <c r="C532" t="s">
        <v>210</v>
      </c>
      <c r="D532" s="20" t="s">
        <v>1026</v>
      </c>
      <c r="E532" s="26">
        <v>41275</v>
      </c>
      <c r="F532">
        <v>4</v>
      </c>
      <c r="G532">
        <v>4</v>
      </c>
      <c r="H532">
        <v>1</v>
      </c>
      <c r="I532">
        <v>26</v>
      </c>
      <c r="J532">
        <v>35</v>
      </c>
      <c r="K532">
        <v>0.74285714285714288</v>
      </c>
      <c r="L532">
        <v>46</v>
      </c>
      <c r="M532">
        <v>0.76086956521739135</v>
      </c>
      <c r="P532">
        <v>2</v>
      </c>
      <c r="Q532">
        <v>4</v>
      </c>
      <c r="R532">
        <v>0.5</v>
      </c>
    </row>
    <row r="533" spans="1:19" x14ac:dyDescent="0.25">
      <c r="A533" s="177" t="s">
        <v>8691</v>
      </c>
      <c r="B533" t="s">
        <v>8692</v>
      </c>
      <c r="C533" t="s">
        <v>208</v>
      </c>
      <c r="D533" s="20" t="s">
        <v>1026</v>
      </c>
      <c r="E533" s="26">
        <v>41275</v>
      </c>
      <c r="F533">
        <v>3</v>
      </c>
      <c r="G533">
        <v>3</v>
      </c>
      <c r="H533">
        <v>1</v>
      </c>
      <c r="J533">
        <v>17</v>
      </c>
      <c r="K533">
        <v>0</v>
      </c>
      <c r="L533">
        <v>27</v>
      </c>
      <c r="M533">
        <v>0.62962962962962965</v>
      </c>
      <c r="R533" t="e">
        <v>#DIV/0!</v>
      </c>
    </row>
    <row r="534" spans="1:19" x14ac:dyDescent="0.25">
      <c r="A534" s="177" t="s">
        <v>8442</v>
      </c>
      <c r="B534" t="s">
        <v>8443</v>
      </c>
      <c r="C534" t="s">
        <v>213</v>
      </c>
      <c r="D534" s="20" t="s">
        <v>1026</v>
      </c>
      <c r="E534" s="26">
        <v>41275</v>
      </c>
      <c r="H534" t="e">
        <v>#DIV/0!</v>
      </c>
      <c r="K534" t="e">
        <v>#DIV/0!</v>
      </c>
      <c r="M534" t="e">
        <v>#DIV/0!</v>
      </c>
      <c r="R534" t="e">
        <v>#DIV/0!</v>
      </c>
    </row>
    <row r="535" spans="1:19" x14ac:dyDescent="0.25">
      <c r="A535" s="177" t="s">
        <v>8267</v>
      </c>
      <c r="B535" t="s">
        <v>8268</v>
      </c>
      <c r="C535" t="s">
        <v>212</v>
      </c>
      <c r="D535" s="20" t="s">
        <v>1028</v>
      </c>
      <c r="E535" s="26">
        <v>41275</v>
      </c>
      <c r="F535">
        <v>1.5</v>
      </c>
      <c r="G535">
        <v>1.5</v>
      </c>
      <c r="H535">
        <v>1</v>
      </c>
      <c r="I535">
        <v>2</v>
      </c>
      <c r="J535">
        <v>0</v>
      </c>
      <c r="K535" t="e">
        <v>#DIV/0!</v>
      </c>
      <c r="L535">
        <v>14.5</v>
      </c>
      <c r="M535">
        <v>0</v>
      </c>
      <c r="N535">
        <v>0</v>
      </c>
      <c r="P535">
        <v>0</v>
      </c>
      <c r="Q535">
        <v>0</v>
      </c>
      <c r="R535" t="e">
        <v>#DIV/0!</v>
      </c>
      <c r="S535">
        <v>0</v>
      </c>
    </row>
    <row r="536" spans="1:19" x14ac:dyDescent="0.25">
      <c r="A536" s="177" t="s">
        <v>8202</v>
      </c>
      <c r="B536" t="s">
        <v>8203</v>
      </c>
      <c r="C536" s="20" t="s">
        <v>8184</v>
      </c>
      <c r="D536" s="20" t="s">
        <v>1026</v>
      </c>
      <c r="E536" s="26">
        <v>41275</v>
      </c>
      <c r="F536">
        <v>1.5</v>
      </c>
      <c r="G536">
        <v>1.5</v>
      </c>
      <c r="H536">
        <v>1</v>
      </c>
      <c r="I536">
        <v>2</v>
      </c>
      <c r="K536" t="e">
        <v>#DIV/0!</v>
      </c>
      <c r="L536">
        <v>14.5</v>
      </c>
      <c r="M536">
        <v>0</v>
      </c>
      <c r="R536" t="e">
        <v>#DIV/0!</v>
      </c>
    </row>
    <row r="537" spans="1:19" x14ac:dyDescent="0.25">
      <c r="A537" s="177" t="s">
        <v>7966</v>
      </c>
      <c r="B537" t="s">
        <v>7967</v>
      </c>
      <c r="C537" t="s">
        <v>225</v>
      </c>
      <c r="D537" s="20" t="s">
        <v>1028</v>
      </c>
      <c r="E537" s="26">
        <v>41275</v>
      </c>
      <c r="H537" t="e">
        <v>#DIV/0!</v>
      </c>
      <c r="K537" t="e">
        <v>#DIV/0!</v>
      </c>
      <c r="M537" t="e">
        <v>#DIV/0!</v>
      </c>
      <c r="R537" t="e">
        <v>#DIV/0!</v>
      </c>
    </row>
    <row r="538" spans="1:19" x14ac:dyDescent="0.25">
      <c r="A538" s="177" t="s">
        <v>7765</v>
      </c>
      <c r="B538" t="s">
        <v>7766</v>
      </c>
      <c r="C538" t="s">
        <v>226</v>
      </c>
      <c r="D538" s="20" t="s">
        <v>1026</v>
      </c>
      <c r="E538" s="26">
        <v>41275</v>
      </c>
      <c r="H538" t="e">
        <v>#DIV/0!</v>
      </c>
      <c r="K538" t="e">
        <v>#DIV/0!</v>
      </c>
      <c r="M538" t="e">
        <v>#DIV/0!</v>
      </c>
      <c r="R538" t="e">
        <v>#DIV/0!</v>
      </c>
    </row>
    <row r="539" spans="1:19" x14ac:dyDescent="0.25">
      <c r="A539" s="177" t="s">
        <v>7578</v>
      </c>
      <c r="B539" t="s">
        <v>7579</v>
      </c>
      <c r="C539" s="20" t="s">
        <v>901</v>
      </c>
      <c r="D539" s="20" t="s">
        <v>1026</v>
      </c>
      <c r="E539" s="26">
        <v>41275</v>
      </c>
      <c r="F539">
        <v>4</v>
      </c>
      <c r="G539">
        <v>4</v>
      </c>
      <c r="H539">
        <v>1</v>
      </c>
      <c r="I539">
        <v>7</v>
      </c>
      <c r="K539" t="e">
        <v>#DIV/0!</v>
      </c>
      <c r="L539">
        <v>24</v>
      </c>
      <c r="M539">
        <v>0</v>
      </c>
      <c r="N539">
        <v>4</v>
      </c>
      <c r="P539">
        <v>0</v>
      </c>
      <c r="Q539">
        <v>1</v>
      </c>
      <c r="R539">
        <v>0</v>
      </c>
      <c r="S539">
        <v>3</v>
      </c>
    </row>
    <row r="540" spans="1:19" x14ac:dyDescent="0.25">
      <c r="A540" s="177" t="s">
        <v>7231</v>
      </c>
      <c r="B540" t="s">
        <v>7232</v>
      </c>
      <c r="C540" s="20" t="s">
        <v>1078</v>
      </c>
      <c r="D540" s="20" t="s">
        <v>1026</v>
      </c>
      <c r="E540" s="26">
        <v>41275</v>
      </c>
      <c r="F540">
        <v>4</v>
      </c>
      <c r="G540">
        <v>4</v>
      </c>
      <c r="H540">
        <v>1</v>
      </c>
      <c r="I540">
        <v>7</v>
      </c>
      <c r="K540" t="e">
        <v>#DIV/0!</v>
      </c>
      <c r="L540">
        <v>24</v>
      </c>
      <c r="M540">
        <v>0</v>
      </c>
      <c r="N540">
        <v>4</v>
      </c>
      <c r="P540">
        <v>0</v>
      </c>
      <c r="Q540">
        <v>1</v>
      </c>
      <c r="R540">
        <v>0</v>
      </c>
      <c r="S540">
        <v>3</v>
      </c>
    </row>
    <row r="541" spans="1:19" x14ac:dyDescent="0.25">
      <c r="A541" s="177" t="s">
        <v>7026</v>
      </c>
      <c r="B541" t="s">
        <v>7027</v>
      </c>
      <c r="C541" t="s">
        <v>232</v>
      </c>
      <c r="D541" s="20" t="s">
        <v>1028</v>
      </c>
      <c r="E541" s="26">
        <v>41275</v>
      </c>
      <c r="H541" t="e">
        <v>#DIV/0!</v>
      </c>
      <c r="K541" t="e">
        <v>#DIV/0!</v>
      </c>
      <c r="M541" t="e">
        <v>#DIV/0!</v>
      </c>
      <c r="R541" t="e">
        <v>#DIV/0!</v>
      </c>
    </row>
    <row r="542" spans="1:19" x14ac:dyDescent="0.25">
      <c r="A542" s="177" t="s">
        <v>6835</v>
      </c>
      <c r="B542" t="s">
        <v>6836</v>
      </c>
      <c r="C542" t="s">
        <v>231</v>
      </c>
      <c r="D542" s="20" t="s">
        <v>1026</v>
      </c>
      <c r="E542" s="26">
        <v>41275</v>
      </c>
      <c r="H542" t="e">
        <v>#DIV/0!</v>
      </c>
      <c r="K542" t="e">
        <v>#DIV/0!</v>
      </c>
      <c r="M542" t="e">
        <v>#DIV/0!</v>
      </c>
      <c r="R542" t="e">
        <v>#DIV/0!</v>
      </c>
    </row>
    <row r="543" spans="1:19" x14ac:dyDescent="0.25">
      <c r="A543" s="177" t="s">
        <v>6660</v>
      </c>
      <c r="B543" t="s">
        <v>6661</v>
      </c>
      <c r="C543" t="s">
        <v>317</v>
      </c>
      <c r="D543" s="20" t="s">
        <v>1028</v>
      </c>
      <c r="E543" s="26">
        <v>41275</v>
      </c>
      <c r="F543">
        <v>3</v>
      </c>
      <c r="G543">
        <v>3</v>
      </c>
      <c r="H543">
        <v>1</v>
      </c>
      <c r="K543" t="e">
        <v>#DIV/0!</v>
      </c>
      <c r="M543" t="e">
        <v>#DIV/0!</v>
      </c>
      <c r="R543" t="e">
        <v>#DIV/0!</v>
      </c>
    </row>
    <row r="544" spans="1:19" x14ac:dyDescent="0.25">
      <c r="A544" s="177" t="s">
        <v>6485</v>
      </c>
      <c r="B544" t="s">
        <v>6486</v>
      </c>
      <c r="C544" t="s">
        <v>316</v>
      </c>
      <c r="D544" s="20" t="s">
        <v>1026</v>
      </c>
      <c r="E544" s="26">
        <v>41275</v>
      </c>
      <c r="F544">
        <v>3</v>
      </c>
      <c r="G544">
        <v>3</v>
      </c>
      <c r="H544">
        <v>1</v>
      </c>
      <c r="K544" t="e">
        <v>#DIV/0!</v>
      </c>
      <c r="M544" t="e">
        <v>#DIV/0!</v>
      </c>
      <c r="R544" t="e">
        <v>#DIV/0!</v>
      </c>
    </row>
    <row r="545" spans="1:20" x14ac:dyDescent="0.25">
      <c r="A545" s="177" t="s">
        <v>6236</v>
      </c>
      <c r="B545" t="s">
        <v>6237</v>
      </c>
      <c r="C545" t="s">
        <v>214</v>
      </c>
      <c r="D545" s="20" t="s">
        <v>1028</v>
      </c>
      <c r="E545" s="26">
        <v>41275</v>
      </c>
      <c r="F545">
        <v>5</v>
      </c>
      <c r="G545">
        <v>5</v>
      </c>
      <c r="H545">
        <v>1</v>
      </c>
      <c r="I545">
        <v>21</v>
      </c>
      <c r="J545">
        <v>29</v>
      </c>
      <c r="K545">
        <v>0.72413793103448276</v>
      </c>
      <c r="L545">
        <v>25</v>
      </c>
      <c r="M545">
        <v>1.1599999999999999</v>
      </c>
      <c r="P545">
        <v>1</v>
      </c>
      <c r="Q545">
        <v>5</v>
      </c>
      <c r="R545">
        <v>0.2</v>
      </c>
    </row>
    <row r="546" spans="1:20" x14ac:dyDescent="0.25">
      <c r="A546" s="177" t="s">
        <v>6061</v>
      </c>
      <c r="B546" t="s">
        <v>6062</v>
      </c>
      <c r="C546" t="s">
        <v>215</v>
      </c>
      <c r="D546" s="20" t="s">
        <v>1026</v>
      </c>
      <c r="E546" s="26">
        <v>41275</v>
      </c>
      <c r="F546">
        <v>5</v>
      </c>
      <c r="G546">
        <v>5</v>
      </c>
      <c r="H546">
        <v>1</v>
      </c>
      <c r="I546">
        <v>21</v>
      </c>
      <c r="J546">
        <v>29</v>
      </c>
      <c r="K546">
        <v>0.72413793103448276</v>
      </c>
      <c r="L546">
        <v>25</v>
      </c>
      <c r="M546">
        <v>1.1599999999999999</v>
      </c>
      <c r="P546">
        <v>1</v>
      </c>
      <c r="Q546">
        <v>5</v>
      </c>
      <c r="R546">
        <v>0.2</v>
      </c>
    </row>
    <row r="547" spans="1:20" x14ac:dyDescent="0.25">
      <c r="A547" s="177" t="s">
        <v>5886</v>
      </c>
      <c r="B547" t="s">
        <v>5887</v>
      </c>
      <c r="C547" t="s">
        <v>216</v>
      </c>
      <c r="D547" s="20" t="s">
        <v>1026</v>
      </c>
      <c r="E547" s="26">
        <v>41275</v>
      </c>
      <c r="H547" t="e">
        <v>#DIV/0!</v>
      </c>
      <c r="K547" t="e">
        <v>#DIV/0!</v>
      </c>
      <c r="M547" t="e">
        <v>#DIV/0!</v>
      </c>
      <c r="R547" t="e">
        <v>#DIV/0!</v>
      </c>
    </row>
    <row r="548" spans="1:20" x14ac:dyDescent="0.25">
      <c r="A548" s="177" t="s">
        <v>5458</v>
      </c>
      <c r="B548" t="s">
        <v>5459</v>
      </c>
      <c r="C548" s="20" t="s">
        <v>903</v>
      </c>
      <c r="D548" s="20" t="s">
        <v>1026</v>
      </c>
      <c r="E548" s="26">
        <v>41275</v>
      </c>
      <c r="F548">
        <v>3.3</v>
      </c>
      <c r="G548">
        <v>3.3</v>
      </c>
      <c r="H548">
        <v>1</v>
      </c>
      <c r="I548">
        <v>17</v>
      </c>
      <c r="J548">
        <v>0</v>
      </c>
      <c r="L548">
        <v>23</v>
      </c>
      <c r="M548">
        <v>0</v>
      </c>
      <c r="P548">
        <v>0</v>
      </c>
      <c r="Q548">
        <v>3</v>
      </c>
      <c r="R548">
        <v>0</v>
      </c>
    </row>
    <row r="549" spans="1:20" x14ac:dyDescent="0.25">
      <c r="A549" s="177" t="s">
        <v>5642</v>
      </c>
      <c r="B549" t="s">
        <v>5643</v>
      </c>
      <c r="C549" s="20" t="s">
        <v>1073</v>
      </c>
      <c r="D549" s="20" t="s">
        <v>1026</v>
      </c>
      <c r="E549" s="26">
        <v>41275</v>
      </c>
      <c r="H549" t="e">
        <v>#DIV/0!</v>
      </c>
      <c r="K549" t="e">
        <v>#DIV/0!</v>
      </c>
      <c r="M549" t="e">
        <v>#DIV/0!</v>
      </c>
      <c r="R549" t="e">
        <v>#DIV/0!</v>
      </c>
    </row>
    <row r="550" spans="1:20" x14ac:dyDescent="0.25">
      <c r="A550" s="177" t="s">
        <v>5223</v>
      </c>
      <c r="B550" t="s">
        <v>5224</v>
      </c>
      <c r="C550" s="20" t="s">
        <v>1079</v>
      </c>
      <c r="D550" s="20" t="s">
        <v>1026</v>
      </c>
      <c r="E550" s="26">
        <v>41275</v>
      </c>
      <c r="F550">
        <v>3.3</v>
      </c>
      <c r="G550">
        <v>3.3</v>
      </c>
      <c r="H550">
        <v>1</v>
      </c>
      <c r="I550">
        <v>17</v>
      </c>
      <c r="K550" t="e">
        <v>#DIV/0!</v>
      </c>
      <c r="L550">
        <v>23</v>
      </c>
      <c r="M550">
        <v>0</v>
      </c>
      <c r="P550">
        <v>0</v>
      </c>
      <c r="Q550">
        <v>3</v>
      </c>
      <c r="R550">
        <v>0</v>
      </c>
    </row>
    <row r="551" spans="1:20" x14ac:dyDescent="0.25">
      <c r="A551" s="177" t="s">
        <v>5018</v>
      </c>
      <c r="B551" t="s">
        <v>5019</v>
      </c>
      <c r="C551" t="s">
        <v>229</v>
      </c>
      <c r="D551" s="20" t="s">
        <v>1026</v>
      </c>
      <c r="E551" s="26">
        <v>41275</v>
      </c>
      <c r="H551" t="e">
        <v>#DIV/0!</v>
      </c>
      <c r="K551" t="e">
        <v>#DIV/0!</v>
      </c>
      <c r="M551" t="e">
        <v>#DIV/0!</v>
      </c>
      <c r="R551" t="e">
        <v>#DIV/0!</v>
      </c>
    </row>
    <row r="552" spans="1:20" x14ac:dyDescent="0.25">
      <c r="A552" s="177" t="s">
        <v>4843</v>
      </c>
      <c r="B552" t="s">
        <v>4844</v>
      </c>
      <c r="C552" t="s">
        <v>230</v>
      </c>
      <c r="D552" s="20" t="s">
        <v>1028</v>
      </c>
      <c r="E552" s="26">
        <v>41275</v>
      </c>
      <c r="H552" t="e">
        <v>#DIV/0!</v>
      </c>
      <c r="K552" t="e">
        <v>#DIV/0!</v>
      </c>
      <c r="M552" t="e">
        <v>#DIV/0!</v>
      </c>
      <c r="R552" t="e">
        <v>#DIV/0!</v>
      </c>
      <c r="T552">
        <v>0</v>
      </c>
    </row>
    <row r="553" spans="1:20" x14ac:dyDescent="0.25">
      <c r="A553" s="177" t="s">
        <v>4668</v>
      </c>
      <c r="B553" t="s">
        <v>4669</v>
      </c>
      <c r="C553" t="s">
        <v>234</v>
      </c>
      <c r="D553" s="20" t="s">
        <v>1028</v>
      </c>
      <c r="E553" s="26">
        <v>41275</v>
      </c>
      <c r="H553" t="e">
        <v>#DIV/0!</v>
      </c>
      <c r="K553" t="e">
        <v>#DIV/0!</v>
      </c>
      <c r="M553" t="e">
        <v>#DIV/0!</v>
      </c>
      <c r="R553" t="e">
        <v>#DIV/0!</v>
      </c>
      <c r="T553">
        <v>0</v>
      </c>
    </row>
    <row r="554" spans="1:20" x14ac:dyDescent="0.25">
      <c r="A554" s="177" t="s">
        <v>4493</v>
      </c>
      <c r="B554" t="s">
        <v>4494</v>
      </c>
      <c r="C554" t="s">
        <v>233</v>
      </c>
      <c r="D554" s="20" t="s">
        <v>1026</v>
      </c>
      <c r="E554" s="26">
        <v>41275</v>
      </c>
      <c r="H554" t="e">
        <v>#DIV/0!</v>
      </c>
      <c r="K554" t="e">
        <v>#DIV/0!</v>
      </c>
      <c r="M554" t="e">
        <v>#DIV/0!</v>
      </c>
      <c r="R554" t="e">
        <v>#DIV/0!</v>
      </c>
      <c r="T554">
        <v>0.93125000000000002</v>
      </c>
    </row>
    <row r="555" spans="1:20" x14ac:dyDescent="0.25">
      <c r="A555" s="177" t="s">
        <v>4318</v>
      </c>
      <c r="B555" t="s">
        <v>4319</v>
      </c>
      <c r="C555" t="s">
        <v>217</v>
      </c>
      <c r="D555" s="20" t="s">
        <v>1028</v>
      </c>
      <c r="E555" s="26">
        <v>41275</v>
      </c>
      <c r="F555">
        <v>1</v>
      </c>
      <c r="G555">
        <v>1</v>
      </c>
      <c r="H555">
        <v>1</v>
      </c>
      <c r="I555">
        <v>0</v>
      </c>
      <c r="L555">
        <v>0</v>
      </c>
      <c r="M555" t="e">
        <v>#DIV/0!</v>
      </c>
      <c r="R555" t="e">
        <v>#DIV/0!</v>
      </c>
      <c r="T555">
        <v>0.75</v>
      </c>
    </row>
    <row r="556" spans="1:20" x14ac:dyDescent="0.25">
      <c r="A556" s="177" t="s">
        <v>4253</v>
      </c>
      <c r="B556" t="s">
        <v>4254</v>
      </c>
      <c r="C556" t="s">
        <v>895</v>
      </c>
      <c r="D556" s="20" t="s">
        <v>1026</v>
      </c>
      <c r="E556" s="26">
        <v>41275</v>
      </c>
      <c r="H556" t="e">
        <v>#DIV/0!</v>
      </c>
      <c r="K556" t="e">
        <v>#DIV/0!</v>
      </c>
      <c r="M556" t="e">
        <v>#DIV/0!</v>
      </c>
      <c r="R556" t="e">
        <v>#DIV/0!</v>
      </c>
      <c r="T556">
        <v>1</v>
      </c>
    </row>
    <row r="557" spans="1:20" x14ac:dyDescent="0.25">
      <c r="A557" s="177" t="s">
        <v>4078</v>
      </c>
      <c r="B557" t="s">
        <v>4079</v>
      </c>
      <c r="C557" t="s">
        <v>218</v>
      </c>
      <c r="D557" s="20" t="s">
        <v>1026</v>
      </c>
      <c r="E557" s="26">
        <v>41275</v>
      </c>
      <c r="F557">
        <v>1</v>
      </c>
      <c r="G557">
        <v>1</v>
      </c>
      <c r="H557">
        <v>1</v>
      </c>
      <c r="K557" t="e">
        <v>#DIV/0!</v>
      </c>
      <c r="M557" t="e">
        <v>#DIV/0!</v>
      </c>
      <c r="R557" t="e">
        <v>#DIV/0!</v>
      </c>
      <c r="T557">
        <v>0</v>
      </c>
    </row>
    <row r="558" spans="1:20" x14ac:dyDescent="0.25">
      <c r="A558" s="177" t="s">
        <v>3903</v>
      </c>
      <c r="B558" t="s">
        <v>3904</v>
      </c>
      <c r="C558" t="s">
        <v>219</v>
      </c>
      <c r="D558" s="20" t="s">
        <v>1026</v>
      </c>
      <c r="E558" s="26">
        <v>41275</v>
      </c>
      <c r="H558" t="e">
        <v>#DIV/0!</v>
      </c>
      <c r="K558" t="e">
        <v>#DIV/0!</v>
      </c>
      <c r="M558" t="e">
        <v>#DIV/0!</v>
      </c>
      <c r="R558" t="e">
        <v>#DIV/0!</v>
      </c>
      <c r="T558">
        <v>0</v>
      </c>
    </row>
    <row r="559" spans="1:20" x14ac:dyDescent="0.25">
      <c r="A559" s="177" t="s">
        <v>3536</v>
      </c>
      <c r="B559" t="s">
        <v>3537</v>
      </c>
      <c r="C559" t="s">
        <v>220</v>
      </c>
      <c r="D559" s="20" t="s">
        <v>1028</v>
      </c>
      <c r="E559" s="26">
        <v>41275</v>
      </c>
      <c r="F559">
        <v>7.25</v>
      </c>
      <c r="G559">
        <v>13</v>
      </c>
      <c r="H559">
        <v>0.55769230769230771</v>
      </c>
      <c r="I559">
        <v>34</v>
      </c>
      <c r="K559" t="e">
        <v>#DIV/0!</v>
      </c>
      <c r="L559">
        <v>54</v>
      </c>
      <c r="M559">
        <v>0</v>
      </c>
      <c r="P559">
        <v>3</v>
      </c>
      <c r="Q559">
        <v>5</v>
      </c>
      <c r="R559">
        <v>0.6</v>
      </c>
      <c r="T559">
        <v>0</v>
      </c>
    </row>
    <row r="560" spans="1:20" x14ac:dyDescent="0.25">
      <c r="A560" s="177" t="s">
        <v>3361</v>
      </c>
      <c r="B560" t="s">
        <v>3362</v>
      </c>
      <c r="C560" t="s">
        <v>221</v>
      </c>
      <c r="D560" s="20" t="s">
        <v>1026</v>
      </c>
      <c r="E560" s="26">
        <v>41275</v>
      </c>
      <c r="F560">
        <v>6.5</v>
      </c>
      <c r="G560">
        <v>8</v>
      </c>
      <c r="H560">
        <v>0.8125</v>
      </c>
      <c r="I560">
        <v>29</v>
      </c>
      <c r="K560" t="e">
        <v>#DIV/0!</v>
      </c>
      <c r="L560">
        <v>45</v>
      </c>
      <c r="M560">
        <v>0</v>
      </c>
      <c r="P560">
        <v>3</v>
      </c>
      <c r="Q560">
        <v>5</v>
      </c>
      <c r="R560">
        <v>0.6</v>
      </c>
      <c r="T560">
        <v>0.99722222222222223</v>
      </c>
    </row>
    <row r="561" spans="1:20" x14ac:dyDescent="0.25">
      <c r="A561" s="177" t="s">
        <v>3186</v>
      </c>
      <c r="B561" t="s">
        <v>3187</v>
      </c>
      <c r="C561" t="s">
        <v>222</v>
      </c>
      <c r="D561" s="20" t="s">
        <v>1026</v>
      </c>
      <c r="E561" s="26">
        <v>41275</v>
      </c>
      <c r="F561">
        <v>0.75</v>
      </c>
      <c r="G561">
        <v>5</v>
      </c>
      <c r="H561">
        <v>0.15</v>
      </c>
      <c r="I561">
        <v>5</v>
      </c>
      <c r="L561">
        <v>9</v>
      </c>
      <c r="M561">
        <v>0</v>
      </c>
      <c r="R561" t="e">
        <v>#DIV/0!</v>
      </c>
      <c r="T561">
        <v>0.5</v>
      </c>
    </row>
    <row r="562" spans="1:20" x14ac:dyDescent="0.25">
      <c r="A562" s="177" t="s">
        <v>11527</v>
      </c>
      <c r="B562" t="s">
        <v>11528</v>
      </c>
      <c r="C562" t="s">
        <v>198</v>
      </c>
      <c r="D562" s="20" t="s">
        <v>1028</v>
      </c>
      <c r="E562" s="26">
        <v>41306</v>
      </c>
      <c r="F562">
        <v>4</v>
      </c>
      <c r="G562">
        <v>2.5</v>
      </c>
      <c r="H562">
        <v>1.6</v>
      </c>
      <c r="I562">
        <v>14</v>
      </c>
      <c r="K562" t="e">
        <v>#DIV/0!</v>
      </c>
      <c r="L562">
        <v>14.5</v>
      </c>
      <c r="M562">
        <v>0</v>
      </c>
      <c r="R562" t="e">
        <v>#DIV/0!</v>
      </c>
      <c r="T562">
        <v>0.9375</v>
      </c>
    </row>
    <row r="563" spans="1:20" x14ac:dyDescent="0.25">
      <c r="A563" s="177" t="s">
        <v>12022</v>
      </c>
      <c r="B563" t="s">
        <v>12023</v>
      </c>
      <c r="C563" s="20" t="s">
        <v>1077</v>
      </c>
      <c r="D563" s="20" t="s">
        <v>1028</v>
      </c>
      <c r="E563" s="26">
        <v>41306</v>
      </c>
      <c r="F563">
        <v>4</v>
      </c>
      <c r="G563">
        <v>2.5</v>
      </c>
      <c r="H563">
        <v>1.6</v>
      </c>
      <c r="I563">
        <v>14</v>
      </c>
      <c r="K563" t="e">
        <v>#DIV/0!</v>
      </c>
      <c r="L563">
        <v>14.5</v>
      </c>
      <c r="M563">
        <v>0</v>
      </c>
      <c r="R563" t="e">
        <v>#DIV/0!</v>
      </c>
    </row>
    <row r="564" spans="1:20" x14ac:dyDescent="0.25">
      <c r="A564" s="177" t="s">
        <v>3013</v>
      </c>
      <c r="B564" t="s">
        <v>3014</v>
      </c>
      <c r="C564" t="s">
        <v>242</v>
      </c>
      <c r="D564" s="20" t="s">
        <v>1026</v>
      </c>
      <c r="E564" s="26">
        <v>41306</v>
      </c>
      <c r="F564">
        <v>0</v>
      </c>
      <c r="G564">
        <v>0</v>
      </c>
      <c r="H564" t="e">
        <v>#DIV/0!</v>
      </c>
      <c r="I564">
        <v>0</v>
      </c>
      <c r="J564">
        <v>0</v>
      </c>
      <c r="L564">
        <v>0</v>
      </c>
      <c r="M564" t="e">
        <v>#DIV/0!</v>
      </c>
      <c r="N564">
        <v>0</v>
      </c>
      <c r="P564">
        <v>0</v>
      </c>
      <c r="Q564">
        <v>0</v>
      </c>
      <c r="R564" t="e">
        <v>#DIV/0!</v>
      </c>
      <c r="S564">
        <v>0</v>
      </c>
    </row>
    <row r="565" spans="1:20" x14ac:dyDescent="0.25">
      <c r="A565" s="177" t="s">
        <v>2838</v>
      </c>
      <c r="B565" t="s">
        <v>2839</v>
      </c>
      <c r="C565" s="20" t="s">
        <v>2754</v>
      </c>
      <c r="D565" s="20" t="s">
        <v>1026</v>
      </c>
      <c r="E565" s="26">
        <v>41306</v>
      </c>
      <c r="F565">
        <v>5.5</v>
      </c>
      <c r="G565">
        <v>4</v>
      </c>
      <c r="H565">
        <v>1.375</v>
      </c>
      <c r="I565">
        <v>16</v>
      </c>
      <c r="J565">
        <v>29</v>
      </c>
      <c r="K565">
        <v>0.55172413793103448</v>
      </c>
      <c r="L565">
        <v>29</v>
      </c>
      <c r="M565">
        <v>1</v>
      </c>
      <c r="N565">
        <v>0</v>
      </c>
      <c r="P565">
        <v>0</v>
      </c>
      <c r="Q565">
        <v>0</v>
      </c>
      <c r="R565" t="e">
        <v>#DIV/0!</v>
      </c>
      <c r="S565">
        <v>0</v>
      </c>
    </row>
    <row r="566" spans="1:20" x14ac:dyDescent="0.25">
      <c r="A566" s="177" t="s">
        <v>2593</v>
      </c>
      <c r="B566" t="s">
        <v>2594</v>
      </c>
      <c r="C566" t="s">
        <v>237</v>
      </c>
      <c r="D566" s="20" t="s">
        <v>1026</v>
      </c>
      <c r="E566" s="26">
        <v>41306</v>
      </c>
      <c r="F566">
        <v>17</v>
      </c>
      <c r="G566">
        <v>18</v>
      </c>
      <c r="H566">
        <v>0.94444444444444442</v>
      </c>
      <c r="I566">
        <v>96</v>
      </c>
      <c r="J566">
        <v>139</v>
      </c>
      <c r="K566">
        <v>0.69064748201438853</v>
      </c>
      <c r="L566">
        <v>154</v>
      </c>
      <c r="M566">
        <v>0.90259740259740262</v>
      </c>
      <c r="N566">
        <v>63</v>
      </c>
      <c r="O566">
        <v>0.93125000000000002</v>
      </c>
      <c r="P566">
        <v>9</v>
      </c>
      <c r="Q566">
        <v>12</v>
      </c>
      <c r="R566">
        <v>0.75</v>
      </c>
      <c r="S566">
        <v>33</v>
      </c>
    </row>
    <row r="567" spans="1:20" x14ac:dyDescent="0.25">
      <c r="A567" s="177" t="s">
        <v>2418</v>
      </c>
      <c r="B567" t="s">
        <v>2419</v>
      </c>
      <c r="C567" t="s">
        <v>238</v>
      </c>
      <c r="D567" s="20" t="s">
        <v>1026</v>
      </c>
      <c r="E567" s="26">
        <v>41306</v>
      </c>
      <c r="F567">
        <v>7.4</v>
      </c>
      <c r="G567">
        <v>8</v>
      </c>
      <c r="H567">
        <v>0.92500000000000004</v>
      </c>
      <c r="I567">
        <v>31</v>
      </c>
      <c r="J567">
        <v>25</v>
      </c>
      <c r="K567">
        <v>1.24</v>
      </c>
      <c r="L567">
        <v>45</v>
      </c>
      <c r="M567">
        <v>0.55555555555555558</v>
      </c>
      <c r="N567">
        <v>0</v>
      </c>
      <c r="O567">
        <v>0.75</v>
      </c>
      <c r="P567">
        <v>5</v>
      </c>
      <c r="Q567">
        <v>5</v>
      </c>
      <c r="R567">
        <v>1</v>
      </c>
      <c r="S567">
        <v>0</v>
      </c>
      <c r="T567">
        <v>0.52</v>
      </c>
    </row>
    <row r="568" spans="1:20" x14ac:dyDescent="0.25">
      <c r="A568" s="177" t="s">
        <v>2245</v>
      </c>
      <c r="B568" t="s">
        <v>2246</v>
      </c>
      <c r="C568" t="s">
        <v>239</v>
      </c>
      <c r="D568" s="20" t="s">
        <v>1026</v>
      </c>
      <c r="E568" s="26">
        <v>41306</v>
      </c>
      <c r="F568">
        <v>0.85</v>
      </c>
      <c r="G568">
        <v>5</v>
      </c>
      <c r="H568">
        <v>0.16999999999999998</v>
      </c>
      <c r="I568">
        <v>3</v>
      </c>
      <c r="J568">
        <v>4.6363636363636367</v>
      </c>
      <c r="K568">
        <v>0.64705882352941169</v>
      </c>
      <c r="L568">
        <v>9</v>
      </c>
      <c r="M568">
        <v>0.51515151515151514</v>
      </c>
      <c r="N568">
        <v>0</v>
      </c>
      <c r="O568">
        <v>1</v>
      </c>
      <c r="P568">
        <v>1</v>
      </c>
      <c r="Q568">
        <v>1</v>
      </c>
      <c r="R568">
        <v>1</v>
      </c>
      <c r="S568">
        <v>0</v>
      </c>
      <c r="T568">
        <v>0.97500000000000009</v>
      </c>
    </row>
    <row r="569" spans="1:20" x14ac:dyDescent="0.25">
      <c r="A569" s="177" t="s">
        <v>2070</v>
      </c>
      <c r="B569" t="s">
        <v>2071</v>
      </c>
      <c r="C569" s="20" t="s">
        <v>2018</v>
      </c>
      <c r="D569" s="20" t="s">
        <v>1026</v>
      </c>
      <c r="E569" s="26">
        <v>41306</v>
      </c>
      <c r="F569">
        <v>7.3</v>
      </c>
      <c r="G569">
        <v>7.3</v>
      </c>
      <c r="H569">
        <v>1</v>
      </c>
      <c r="I569">
        <v>20</v>
      </c>
      <c r="J569">
        <v>47</v>
      </c>
      <c r="L569">
        <v>47</v>
      </c>
      <c r="M569">
        <v>1</v>
      </c>
      <c r="N569">
        <v>5</v>
      </c>
      <c r="P569">
        <v>0</v>
      </c>
      <c r="Q569">
        <v>8</v>
      </c>
      <c r="R569">
        <v>0</v>
      </c>
      <c r="S569">
        <v>2</v>
      </c>
    </row>
    <row r="570" spans="1:20" x14ac:dyDescent="0.25">
      <c r="A570" s="177" t="s">
        <v>1822</v>
      </c>
      <c r="B570" t="s">
        <v>1823</v>
      </c>
      <c r="C570" t="s">
        <v>240</v>
      </c>
      <c r="D570" s="20" t="s">
        <v>1026</v>
      </c>
      <c r="E570" s="26">
        <v>41306</v>
      </c>
      <c r="F570">
        <v>19</v>
      </c>
      <c r="G570">
        <v>15</v>
      </c>
      <c r="H570">
        <v>1.2666666666666666</v>
      </c>
      <c r="I570">
        <v>0</v>
      </c>
      <c r="J570">
        <v>17</v>
      </c>
      <c r="L570">
        <v>74.5</v>
      </c>
      <c r="M570">
        <v>0.22818791946308725</v>
      </c>
      <c r="N570">
        <v>0</v>
      </c>
      <c r="P570">
        <v>0</v>
      </c>
      <c r="Q570">
        <v>0</v>
      </c>
      <c r="R570" t="e">
        <v>#DIV/0!</v>
      </c>
      <c r="S570">
        <v>0</v>
      </c>
    </row>
    <row r="571" spans="1:20" x14ac:dyDescent="0.25">
      <c r="A571" s="177" t="s">
        <v>1647</v>
      </c>
      <c r="B571" t="s">
        <v>1648</v>
      </c>
      <c r="C571" t="s">
        <v>241</v>
      </c>
      <c r="D571" s="20" t="s">
        <v>1026</v>
      </c>
      <c r="E571" s="26">
        <v>41306</v>
      </c>
      <c r="F571">
        <v>0</v>
      </c>
      <c r="G571">
        <v>0</v>
      </c>
      <c r="H571" t="e">
        <v>#DIV/0!</v>
      </c>
      <c r="I571">
        <v>0</v>
      </c>
      <c r="J571">
        <v>0</v>
      </c>
      <c r="L571">
        <v>0</v>
      </c>
      <c r="M571" t="e">
        <v>#DIV/0!</v>
      </c>
      <c r="P571">
        <v>0</v>
      </c>
      <c r="Q571">
        <v>0</v>
      </c>
      <c r="R571" t="e">
        <v>#DIV/0!</v>
      </c>
    </row>
    <row r="572" spans="1:20" x14ac:dyDescent="0.25">
      <c r="A572" s="177" t="s">
        <v>1099</v>
      </c>
      <c r="B572" t="s">
        <v>1185</v>
      </c>
      <c r="C572" t="s">
        <v>235</v>
      </c>
      <c r="D572" s="20" t="s">
        <v>1028</v>
      </c>
      <c r="E572" s="26">
        <v>41306</v>
      </c>
      <c r="F572">
        <v>57.05</v>
      </c>
      <c r="G572">
        <v>57.3</v>
      </c>
      <c r="H572">
        <v>0.99563699825479934</v>
      </c>
      <c r="I572">
        <v>166</v>
      </c>
      <c r="J572">
        <v>261.63636363636363</v>
      </c>
      <c r="K572">
        <v>0.63446838082001389</v>
      </c>
      <c r="L572">
        <v>358.5</v>
      </c>
      <c r="M572">
        <v>0.72980854570812725</v>
      </c>
      <c r="N572">
        <v>68</v>
      </c>
      <c r="P572">
        <v>15</v>
      </c>
      <c r="Q572">
        <v>26</v>
      </c>
      <c r="R572">
        <v>0.57692307692307687</v>
      </c>
      <c r="S572">
        <v>35</v>
      </c>
    </row>
    <row r="573" spans="1:20" x14ac:dyDescent="0.25">
      <c r="A573" s="177" t="s">
        <v>11529</v>
      </c>
      <c r="B573" t="s">
        <v>11530</v>
      </c>
      <c r="C573" t="s">
        <v>199</v>
      </c>
      <c r="D573" s="20" t="s">
        <v>1028</v>
      </c>
      <c r="E573" s="26">
        <v>41306</v>
      </c>
      <c r="F573">
        <v>10</v>
      </c>
      <c r="G573">
        <v>8</v>
      </c>
      <c r="H573">
        <v>1.25</v>
      </c>
      <c r="I573">
        <v>9</v>
      </c>
      <c r="J573">
        <v>40</v>
      </c>
      <c r="K573">
        <v>0.22500000000000001</v>
      </c>
      <c r="L573">
        <v>60</v>
      </c>
      <c r="M573">
        <v>0.66666666666666663</v>
      </c>
      <c r="N573">
        <v>7</v>
      </c>
      <c r="P573">
        <v>0</v>
      </c>
      <c r="Q573">
        <v>0</v>
      </c>
      <c r="R573" t="e">
        <v>#DIV/0!</v>
      </c>
      <c r="S573">
        <v>2</v>
      </c>
    </row>
    <row r="574" spans="1:20" x14ac:dyDescent="0.25">
      <c r="A574" s="177" t="s">
        <v>11427</v>
      </c>
      <c r="B574" t="s">
        <v>11428</v>
      </c>
      <c r="C574" t="s">
        <v>201</v>
      </c>
      <c r="D574" s="20" t="s">
        <v>1026</v>
      </c>
      <c r="E574" s="26">
        <v>41306</v>
      </c>
      <c r="F574">
        <v>4</v>
      </c>
      <c r="G574">
        <v>4</v>
      </c>
      <c r="H574">
        <v>1</v>
      </c>
      <c r="I574">
        <v>9</v>
      </c>
      <c r="J574">
        <v>40</v>
      </c>
      <c r="K574">
        <v>0.22500000000000001</v>
      </c>
      <c r="L574">
        <v>40</v>
      </c>
      <c r="M574">
        <v>1</v>
      </c>
      <c r="N574">
        <v>7</v>
      </c>
      <c r="O574">
        <v>0.9375</v>
      </c>
      <c r="R574" t="e">
        <v>#DIV/0!</v>
      </c>
      <c r="S574">
        <v>2</v>
      </c>
      <c r="T574">
        <v>0.90476190476190477</v>
      </c>
    </row>
    <row r="575" spans="1:20" x14ac:dyDescent="0.25">
      <c r="A575" s="177" t="s">
        <v>12224</v>
      </c>
      <c r="B575" t="s">
        <v>12225</v>
      </c>
      <c r="C575" t="s">
        <v>200</v>
      </c>
      <c r="D575" s="20" t="s">
        <v>1026</v>
      </c>
      <c r="E575" s="26">
        <v>41306</v>
      </c>
      <c r="F575">
        <v>6</v>
      </c>
      <c r="G575">
        <v>4</v>
      </c>
      <c r="H575">
        <v>1.5</v>
      </c>
      <c r="K575" t="e">
        <v>#DIV/0!</v>
      </c>
      <c r="L575">
        <v>20</v>
      </c>
      <c r="M575">
        <v>0</v>
      </c>
      <c r="R575">
        <v>0</v>
      </c>
    </row>
    <row r="576" spans="1:20" x14ac:dyDescent="0.25">
      <c r="A576" s="177" t="s">
        <v>12509</v>
      </c>
      <c r="B576" t="s">
        <v>12510</v>
      </c>
      <c r="C576" t="s">
        <v>202</v>
      </c>
      <c r="D576" s="20" t="s">
        <v>1026</v>
      </c>
      <c r="E576" s="26">
        <v>41306</v>
      </c>
      <c r="H576" t="e">
        <v>#DIV/0!</v>
      </c>
      <c r="K576" t="e">
        <v>#DIV/0!</v>
      </c>
      <c r="M576" t="e">
        <v>#DIV/0!</v>
      </c>
      <c r="R576" t="e">
        <v>#DIV/0!</v>
      </c>
      <c r="T576">
        <v>1.1875</v>
      </c>
    </row>
    <row r="577" spans="1:20" x14ac:dyDescent="0.25">
      <c r="A577" s="177" t="s">
        <v>11046</v>
      </c>
      <c r="B577" t="s">
        <v>11047</v>
      </c>
      <c r="C577" t="s">
        <v>228</v>
      </c>
      <c r="D577" s="20" t="s">
        <v>1026</v>
      </c>
      <c r="E577" s="26">
        <v>41306</v>
      </c>
      <c r="H577" t="e">
        <v>#DIV/0!</v>
      </c>
      <c r="K577" t="e">
        <v>#DIV/0!</v>
      </c>
      <c r="M577" t="e">
        <v>#DIV/0!</v>
      </c>
      <c r="R577" t="e">
        <v>#DIV/0!</v>
      </c>
    </row>
    <row r="578" spans="1:20" x14ac:dyDescent="0.25">
      <c r="A578" s="177" t="s">
        <v>10871</v>
      </c>
      <c r="B578" t="s">
        <v>10872</v>
      </c>
      <c r="C578" t="s">
        <v>227</v>
      </c>
      <c r="D578" s="20" t="s">
        <v>1028</v>
      </c>
      <c r="E578" s="26">
        <v>41306</v>
      </c>
      <c r="H578" t="e">
        <v>#DIV/0!</v>
      </c>
      <c r="K578" t="e">
        <v>#DIV/0!</v>
      </c>
      <c r="M578" t="e">
        <v>#DIV/0!</v>
      </c>
      <c r="R578" t="e">
        <v>#DIV/0!</v>
      </c>
    </row>
    <row r="579" spans="1:20" x14ac:dyDescent="0.25">
      <c r="A579" s="177" t="s">
        <v>10696</v>
      </c>
      <c r="B579" t="s">
        <v>10697</v>
      </c>
      <c r="C579" t="s">
        <v>203</v>
      </c>
      <c r="D579" s="20" t="s">
        <v>1028</v>
      </c>
      <c r="E579" s="26">
        <v>41306</v>
      </c>
      <c r="F579">
        <v>10</v>
      </c>
      <c r="G579">
        <v>9</v>
      </c>
      <c r="H579">
        <v>1.1111111111111112</v>
      </c>
      <c r="I579">
        <v>30</v>
      </c>
      <c r="J579">
        <v>35</v>
      </c>
      <c r="K579">
        <v>0.8571428571428571</v>
      </c>
      <c r="L579">
        <v>72.5</v>
      </c>
      <c r="M579">
        <v>0.48275862068965519</v>
      </c>
      <c r="P579">
        <v>3</v>
      </c>
      <c r="Q579">
        <v>3</v>
      </c>
      <c r="R579">
        <v>1</v>
      </c>
    </row>
    <row r="580" spans="1:20" x14ac:dyDescent="0.25">
      <c r="A580" s="177" t="s">
        <v>10521</v>
      </c>
      <c r="B580" t="s">
        <v>10522</v>
      </c>
      <c r="C580" t="s">
        <v>205</v>
      </c>
      <c r="D580" s="20" t="s">
        <v>1026</v>
      </c>
      <c r="E580" s="26">
        <v>41306</v>
      </c>
      <c r="F580">
        <v>4</v>
      </c>
      <c r="G580">
        <v>5</v>
      </c>
      <c r="H580">
        <v>0.8</v>
      </c>
      <c r="I580">
        <v>30</v>
      </c>
      <c r="J580">
        <v>35</v>
      </c>
      <c r="K580">
        <v>0.8571428571428571</v>
      </c>
      <c r="L580">
        <v>45</v>
      </c>
      <c r="M580">
        <v>0.77777777777777779</v>
      </c>
      <c r="N580">
        <v>22</v>
      </c>
      <c r="O580">
        <v>0.97500000000000009</v>
      </c>
      <c r="P580">
        <v>3</v>
      </c>
      <c r="Q580">
        <v>3</v>
      </c>
      <c r="R580">
        <v>1</v>
      </c>
      <c r="S580">
        <v>8</v>
      </c>
    </row>
    <row r="581" spans="1:20" x14ac:dyDescent="0.25">
      <c r="A581" s="177" t="s">
        <v>10345</v>
      </c>
      <c r="B581" t="s">
        <v>10346</v>
      </c>
      <c r="C581" t="s">
        <v>204</v>
      </c>
      <c r="D581" s="20" t="s">
        <v>1026</v>
      </c>
      <c r="E581" s="26">
        <v>41306</v>
      </c>
      <c r="F581">
        <v>6</v>
      </c>
      <c r="G581">
        <v>4</v>
      </c>
      <c r="H581">
        <v>1.5</v>
      </c>
      <c r="K581" t="e">
        <v>#DIV/0!</v>
      </c>
      <c r="L581">
        <v>27.5</v>
      </c>
      <c r="M581">
        <v>0</v>
      </c>
      <c r="R581" t="e">
        <v>#DIV/0!</v>
      </c>
    </row>
    <row r="582" spans="1:20" x14ac:dyDescent="0.25">
      <c r="A582" s="177" t="s">
        <v>10280</v>
      </c>
      <c r="B582" t="s">
        <v>10281</v>
      </c>
      <c r="C582" t="s">
        <v>206</v>
      </c>
      <c r="D582" s="20" t="s">
        <v>1026</v>
      </c>
      <c r="E582" s="26">
        <v>41306</v>
      </c>
      <c r="H582" t="e">
        <v>#DIV/0!</v>
      </c>
      <c r="K582" t="e">
        <v>#DIV/0!</v>
      </c>
      <c r="M582" t="e">
        <v>#DIV/0!</v>
      </c>
      <c r="R582" t="e">
        <v>#DIV/0!</v>
      </c>
    </row>
    <row r="583" spans="1:20" x14ac:dyDescent="0.25">
      <c r="A583" s="177" t="s">
        <v>9849</v>
      </c>
      <c r="B583" t="s">
        <v>9850</v>
      </c>
      <c r="C583" t="s">
        <v>223</v>
      </c>
      <c r="D583" s="20" t="s">
        <v>1028</v>
      </c>
      <c r="E583" s="26">
        <v>41306</v>
      </c>
      <c r="H583" t="e">
        <v>#DIV/0!</v>
      </c>
      <c r="K583" t="e">
        <v>#DIV/0!</v>
      </c>
      <c r="M583" t="e">
        <v>#DIV/0!</v>
      </c>
      <c r="R583" t="e">
        <v>#DIV/0!</v>
      </c>
    </row>
    <row r="584" spans="1:20" x14ac:dyDescent="0.25">
      <c r="A584" s="177" t="s">
        <v>9674</v>
      </c>
      <c r="B584" t="s">
        <v>9675</v>
      </c>
      <c r="C584" t="s">
        <v>224</v>
      </c>
      <c r="D584" s="20" t="s">
        <v>1026</v>
      </c>
      <c r="E584" s="26">
        <v>41306</v>
      </c>
      <c r="H584" t="e">
        <v>#DIV/0!</v>
      </c>
      <c r="K584" t="e">
        <v>#DIV/0!</v>
      </c>
      <c r="M584" t="e">
        <v>#DIV/0!</v>
      </c>
      <c r="R584" t="e">
        <v>#DIV/0!</v>
      </c>
    </row>
    <row r="585" spans="1:20" x14ac:dyDescent="0.25">
      <c r="A585" s="177" t="s">
        <v>9283</v>
      </c>
      <c r="B585" t="s">
        <v>9284</v>
      </c>
      <c r="C585" t="s">
        <v>211</v>
      </c>
      <c r="D585" s="20" t="s">
        <v>1026</v>
      </c>
      <c r="E585" s="26">
        <v>41306</v>
      </c>
      <c r="H585" t="e">
        <v>#DIV/0!</v>
      </c>
      <c r="K585" t="e">
        <v>#DIV/0!</v>
      </c>
      <c r="M585" t="e">
        <v>#DIV/0!</v>
      </c>
      <c r="N585">
        <v>0</v>
      </c>
      <c r="R585" t="e">
        <v>#DIV/0!</v>
      </c>
    </row>
    <row r="586" spans="1:20" x14ac:dyDescent="0.25">
      <c r="A586" s="177" t="s">
        <v>9108</v>
      </c>
      <c r="B586" t="s">
        <v>9109</v>
      </c>
      <c r="C586" t="s">
        <v>207</v>
      </c>
      <c r="D586" s="20" t="s">
        <v>1028</v>
      </c>
      <c r="E586" s="26">
        <v>41306</v>
      </c>
      <c r="F586">
        <v>7</v>
      </c>
      <c r="G586">
        <v>7</v>
      </c>
      <c r="H586">
        <v>1</v>
      </c>
      <c r="I586">
        <v>27</v>
      </c>
      <c r="J586">
        <v>52</v>
      </c>
      <c r="K586">
        <v>0.51923076923076927</v>
      </c>
      <c r="L586">
        <v>62</v>
      </c>
      <c r="M586">
        <v>0.83870967741935487</v>
      </c>
      <c r="N586">
        <v>20</v>
      </c>
      <c r="P586">
        <v>5</v>
      </c>
      <c r="Q586">
        <v>6</v>
      </c>
      <c r="R586">
        <v>0.83333333333333337</v>
      </c>
      <c r="S586">
        <v>7</v>
      </c>
    </row>
    <row r="587" spans="1:20" x14ac:dyDescent="0.25">
      <c r="A587" s="177" t="s">
        <v>9043</v>
      </c>
      <c r="B587" t="s">
        <v>9044</v>
      </c>
      <c r="C587" t="s">
        <v>894</v>
      </c>
      <c r="D587" s="20" t="s">
        <v>1026</v>
      </c>
      <c r="E587" s="26">
        <v>41306</v>
      </c>
      <c r="H587" t="e">
        <v>#DIV/0!</v>
      </c>
      <c r="K587" t="e">
        <v>#DIV/0!</v>
      </c>
      <c r="M587" t="e">
        <v>#DIV/0!</v>
      </c>
      <c r="R587" t="e">
        <v>#DIV/0!</v>
      </c>
    </row>
    <row r="588" spans="1:20" x14ac:dyDescent="0.25">
      <c r="A588" s="177" t="s">
        <v>8868</v>
      </c>
      <c r="B588" t="s">
        <v>8869</v>
      </c>
      <c r="C588" t="s">
        <v>210</v>
      </c>
      <c r="D588" s="20" t="s">
        <v>1026</v>
      </c>
      <c r="E588" s="26">
        <v>41306</v>
      </c>
      <c r="F588">
        <v>4</v>
      </c>
      <c r="G588">
        <v>4</v>
      </c>
      <c r="H588">
        <v>1</v>
      </c>
      <c r="I588">
        <v>27</v>
      </c>
      <c r="J588">
        <v>35</v>
      </c>
      <c r="K588">
        <v>0.77142857142857146</v>
      </c>
      <c r="L588">
        <v>35</v>
      </c>
      <c r="M588">
        <v>1</v>
      </c>
      <c r="N588">
        <v>20</v>
      </c>
      <c r="O588">
        <v>1.1875</v>
      </c>
      <c r="P588">
        <v>5</v>
      </c>
      <c r="Q588">
        <v>6</v>
      </c>
      <c r="R588">
        <v>0.83333333333333337</v>
      </c>
      <c r="S588">
        <v>7</v>
      </c>
    </row>
    <row r="589" spans="1:20" x14ac:dyDescent="0.25">
      <c r="A589" s="177" t="s">
        <v>8693</v>
      </c>
      <c r="B589" t="s">
        <v>8694</v>
      </c>
      <c r="C589" t="s">
        <v>208</v>
      </c>
      <c r="D589" s="20" t="s">
        <v>1026</v>
      </c>
      <c r="E589" s="26">
        <v>41306</v>
      </c>
      <c r="F589">
        <v>3</v>
      </c>
      <c r="G589">
        <v>3</v>
      </c>
      <c r="H589">
        <v>1</v>
      </c>
      <c r="J589">
        <v>17</v>
      </c>
      <c r="K589">
        <v>0</v>
      </c>
      <c r="L589">
        <v>27</v>
      </c>
      <c r="M589">
        <v>0.62962962962962965</v>
      </c>
      <c r="R589" t="e">
        <v>#DIV/0!</v>
      </c>
      <c r="T589">
        <v>0.83333333333333337</v>
      </c>
    </row>
    <row r="590" spans="1:20" x14ac:dyDescent="0.25">
      <c r="A590" s="177" t="s">
        <v>8444</v>
      </c>
      <c r="B590" t="s">
        <v>8445</v>
      </c>
      <c r="C590" t="s">
        <v>213</v>
      </c>
      <c r="D590" s="20" t="s">
        <v>1026</v>
      </c>
      <c r="E590" s="26">
        <v>41306</v>
      </c>
      <c r="H590" t="e">
        <v>#DIV/0!</v>
      </c>
      <c r="K590" t="e">
        <v>#DIV/0!</v>
      </c>
      <c r="M590" t="e">
        <v>#DIV/0!</v>
      </c>
      <c r="R590" t="e">
        <v>#DIV/0!</v>
      </c>
      <c r="T590">
        <v>0.625</v>
      </c>
    </row>
    <row r="591" spans="1:20" x14ac:dyDescent="0.25">
      <c r="A591" s="177" t="s">
        <v>8269</v>
      </c>
      <c r="B591" t="s">
        <v>8270</v>
      </c>
      <c r="C591" t="s">
        <v>212</v>
      </c>
      <c r="D591" s="20" t="s">
        <v>1028</v>
      </c>
      <c r="E591" s="26">
        <v>41306</v>
      </c>
      <c r="F591">
        <v>1.5</v>
      </c>
      <c r="G591">
        <v>1.5</v>
      </c>
      <c r="H591">
        <v>1</v>
      </c>
      <c r="I591">
        <v>2</v>
      </c>
      <c r="J591">
        <v>0</v>
      </c>
      <c r="K591" t="e">
        <v>#DIV/0!</v>
      </c>
      <c r="L591">
        <v>14.5</v>
      </c>
      <c r="M591">
        <v>0</v>
      </c>
      <c r="N591">
        <v>0</v>
      </c>
      <c r="P591">
        <v>0</v>
      </c>
      <c r="Q591">
        <v>0</v>
      </c>
      <c r="R591" t="e">
        <v>#DIV/0!</v>
      </c>
      <c r="S591">
        <v>0</v>
      </c>
    </row>
    <row r="592" spans="1:20" x14ac:dyDescent="0.25">
      <c r="A592" s="177" t="s">
        <v>8204</v>
      </c>
      <c r="B592" t="s">
        <v>8205</v>
      </c>
      <c r="C592" s="20" t="s">
        <v>8184</v>
      </c>
      <c r="D592" s="20" t="s">
        <v>1026</v>
      </c>
      <c r="E592" s="26">
        <v>41306</v>
      </c>
      <c r="F592">
        <v>1.5</v>
      </c>
      <c r="G592">
        <v>1.5</v>
      </c>
      <c r="H592">
        <v>1</v>
      </c>
      <c r="I592">
        <v>2</v>
      </c>
      <c r="K592" t="e">
        <v>#DIV/0!</v>
      </c>
      <c r="L592">
        <v>14.5</v>
      </c>
      <c r="M592">
        <v>0</v>
      </c>
      <c r="R592" t="e">
        <v>#DIV/0!</v>
      </c>
    </row>
    <row r="593" spans="1:20" x14ac:dyDescent="0.25">
      <c r="A593" s="177" t="s">
        <v>7968</v>
      </c>
      <c r="B593" t="s">
        <v>7969</v>
      </c>
      <c r="C593" t="s">
        <v>225</v>
      </c>
      <c r="D593" s="20" t="s">
        <v>1028</v>
      </c>
      <c r="E593" s="26">
        <v>41306</v>
      </c>
      <c r="H593" t="e">
        <v>#DIV/0!</v>
      </c>
      <c r="K593" t="e">
        <v>#DIV/0!</v>
      </c>
      <c r="M593" t="e">
        <v>#DIV/0!</v>
      </c>
      <c r="R593" t="e">
        <v>#DIV/0!</v>
      </c>
    </row>
    <row r="594" spans="1:20" x14ac:dyDescent="0.25">
      <c r="A594" s="177" t="s">
        <v>7767</v>
      </c>
      <c r="B594" t="s">
        <v>7768</v>
      </c>
      <c r="C594" t="s">
        <v>226</v>
      </c>
      <c r="D594" s="20" t="s">
        <v>1026</v>
      </c>
      <c r="E594" s="26">
        <v>41306</v>
      </c>
      <c r="H594" t="e">
        <v>#DIV/0!</v>
      </c>
      <c r="K594" t="e">
        <v>#DIV/0!</v>
      </c>
      <c r="M594" t="e">
        <v>#DIV/0!</v>
      </c>
      <c r="R594" t="e">
        <v>#DIV/0!</v>
      </c>
    </row>
    <row r="595" spans="1:20" x14ac:dyDescent="0.25">
      <c r="A595" s="177" t="s">
        <v>7580</v>
      </c>
      <c r="B595" t="s">
        <v>7581</v>
      </c>
      <c r="C595" s="20" t="s">
        <v>901</v>
      </c>
      <c r="D595" s="20" t="s">
        <v>1026</v>
      </c>
      <c r="E595" s="26">
        <v>41306</v>
      </c>
      <c r="F595">
        <v>4</v>
      </c>
      <c r="G595">
        <v>4</v>
      </c>
      <c r="H595">
        <v>1</v>
      </c>
      <c r="I595">
        <v>7</v>
      </c>
      <c r="K595" t="e">
        <v>#DIV/0!</v>
      </c>
      <c r="L595">
        <v>24</v>
      </c>
      <c r="M595">
        <v>0</v>
      </c>
      <c r="N595">
        <v>5</v>
      </c>
      <c r="P595">
        <v>0</v>
      </c>
      <c r="Q595">
        <v>2</v>
      </c>
      <c r="R595">
        <v>0</v>
      </c>
      <c r="S595">
        <v>2</v>
      </c>
    </row>
    <row r="596" spans="1:20" x14ac:dyDescent="0.25">
      <c r="A596" s="177" t="s">
        <v>7233</v>
      </c>
      <c r="B596" t="s">
        <v>7234</v>
      </c>
      <c r="C596" s="20" t="s">
        <v>1078</v>
      </c>
      <c r="D596" s="20" t="s">
        <v>1026</v>
      </c>
      <c r="E596" s="26">
        <v>41306</v>
      </c>
      <c r="F596">
        <v>4</v>
      </c>
      <c r="G596">
        <v>4</v>
      </c>
      <c r="H596">
        <v>1</v>
      </c>
      <c r="I596">
        <v>7</v>
      </c>
      <c r="K596" t="e">
        <v>#DIV/0!</v>
      </c>
      <c r="L596">
        <v>24</v>
      </c>
      <c r="M596">
        <v>0</v>
      </c>
      <c r="N596">
        <v>5</v>
      </c>
      <c r="P596">
        <v>0</v>
      </c>
      <c r="Q596">
        <v>2</v>
      </c>
      <c r="R596">
        <v>0</v>
      </c>
      <c r="S596">
        <v>2</v>
      </c>
    </row>
    <row r="597" spans="1:20" x14ac:dyDescent="0.25">
      <c r="A597" s="177" t="s">
        <v>7028</v>
      </c>
      <c r="B597" t="s">
        <v>7029</v>
      </c>
      <c r="C597" t="s">
        <v>232</v>
      </c>
      <c r="D597" s="20" t="s">
        <v>1028</v>
      </c>
      <c r="E597" s="26">
        <v>41306</v>
      </c>
      <c r="H597" t="e">
        <v>#DIV/0!</v>
      </c>
      <c r="K597" t="e">
        <v>#DIV/0!</v>
      </c>
      <c r="M597" t="e">
        <v>#DIV/0!</v>
      </c>
      <c r="R597" t="e">
        <v>#DIV/0!</v>
      </c>
    </row>
    <row r="598" spans="1:20" x14ac:dyDescent="0.25">
      <c r="A598" s="177" t="s">
        <v>6837</v>
      </c>
      <c r="B598" t="s">
        <v>6838</v>
      </c>
      <c r="C598" t="s">
        <v>231</v>
      </c>
      <c r="D598" s="20" t="s">
        <v>1026</v>
      </c>
      <c r="E598" s="26">
        <v>41306</v>
      </c>
      <c r="H598" t="e">
        <v>#DIV/0!</v>
      </c>
      <c r="K598" t="e">
        <v>#DIV/0!</v>
      </c>
      <c r="M598" t="e">
        <v>#DIV/0!</v>
      </c>
      <c r="R598" t="e">
        <v>#DIV/0!</v>
      </c>
    </row>
    <row r="599" spans="1:20" x14ac:dyDescent="0.25">
      <c r="A599" s="177" t="s">
        <v>6662</v>
      </c>
      <c r="B599" t="s">
        <v>6663</v>
      </c>
      <c r="C599" t="s">
        <v>317</v>
      </c>
      <c r="D599" s="20" t="s">
        <v>1028</v>
      </c>
      <c r="E599" s="26">
        <v>41306</v>
      </c>
      <c r="F599">
        <v>3</v>
      </c>
      <c r="G599">
        <v>3</v>
      </c>
      <c r="H599">
        <v>1</v>
      </c>
      <c r="K599" t="e">
        <v>#DIV/0!</v>
      </c>
      <c r="M599" t="e">
        <v>#DIV/0!</v>
      </c>
      <c r="R599" t="e">
        <v>#DIV/0!</v>
      </c>
    </row>
    <row r="600" spans="1:20" x14ac:dyDescent="0.25">
      <c r="A600" s="177" t="s">
        <v>6487</v>
      </c>
      <c r="B600" t="s">
        <v>6488</v>
      </c>
      <c r="C600" t="s">
        <v>316</v>
      </c>
      <c r="D600" s="20" t="s">
        <v>1026</v>
      </c>
      <c r="E600" s="26">
        <v>41306</v>
      </c>
      <c r="F600">
        <v>3</v>
      </c>
      <c r="G600">
        <v>3</v>
      </c>
      <c r="H600">
        <v>1</v>
      </c>
      <c r="K600" t="e">
        <v>#DIV/0!</v>
      </c>
      <c r="M600" t="e">
        <v>#DIV/0!</v>
      </c>
      <c r="R600" t="e">
        <v>#DIV/0!</v>
      </c>
    </row>
    <row r="601" spans="1:20" x14ac:dyDescent="0.25">
      <c r="A601" s="177" t="s">
        <v>6238</v>
      </c>
      <c r="B601" t="s">
        <v>6239</v>
      </c>
      <c r="C601" t="s">
        <v>214</v>
      </c>
      <c r="D601" s="20" t="s">
        <v>1028</v>
      </c>
      <c r="E601" s="26">
        <v>41306</v>
      </c>
      <c r="F601">
        <v>5</v>
      </c>
      <c r="G601">
        <v>5</v>
      </c>
      <c r="H601">
        <v>1</v>
      </c>
      <c r="I601">
        <v>30</v>
      </c>
      <c r="J601">
        <v>29</v>
      </c>
      <c r="K601">
        <v>1.0344827586206897</v>
      </c>
      <c r="L601">
        <v>34</v>
      </c>
      <c r="M601">
        <v>0.8529411764705882</v>
      </c>
      <c r="N601">
        <v>14</v>
      </c>
      <c r="P601">
        <v>1</v>
      </c>
      <c r="Q601">
        <v>3</v>
      </c>
      <c r="R601">
        <v>0.33333333333333331</v>
      </c>
      <c r="S601">
        <v>16</v>
      </c>
    </row>
    <row r="602" spans="1:20" x14ac:dyDescent="0.25">
      <c r="A602" s="177" t="s">
        <v>6063</v>
      </c>
      <c r="B602" t="s">
        <v>6064</v>
      </c>
      <c r="C602" t="s">
        <v>215</v>
      </c>
      <c r="D602" s="20" t="s">
        <v>1026</v>
      </c>
      <c r="E602" s="26">
        <v>41306</v>
      </c>
      <c r="F602">
        <v>5</v>
      </c>
      <c r="G602">
        <v>5</v>
      </c>
      <c r="H602">
        <v>1</v>
      </c>
      <c r="I602">
        <v>30</v>
      </c>
      <c r="J602">
        <v>29</v>
      </c>
      <c r="K602">
        <v>1.0344827586206897</v>
      </c>
      <c r="L602">
        <v>34</v>
      </c>
      <c r="M602">
        <v>0.8529411764705882</v>
      </c>
      <c r="N602">
        <v>14</v>
      </c>
      <c r="O602">
        <v>0.625</v>
      </c>
      <c r="P602">
        <v>1</v>
      </c>
      <c r="Q602">
        <v>3</v>
      </c>
      <c r="R602">
        <v>0.33333333333333331</v>
      </c>
      <c r="S602">
        <v>16</v>
      </c>
    </row>
    <row r="603" spans="1:20" x14ac:dyDescent="0.25">
      <c r="A603" s="177" t="s">
        <v>5888</v>
      </c>
      <c r="B603" t="s">
        <v>5889</v>
      </c>
      <c r="C603" t="s">
        <v>216</v>
      </c>
      <c r="D603" s="20" t="s">
        <v>1026</v>
      </c>
      <c r="E603" s="26">
        <v>41306</v>
      </c>
      <c r="H603" t="e">
        <v>#DIV/0!</v>
      </c>
      <c r="K603" t="e">
        <v>#DIV/0!</v>
      </c>
      <c r="M603" t="e">
        <v>#DIV/0!</v>
      </c>
      <c r="R603" t="e">
        <v>#DIV/0!</v>
      </c>
      <c r="T603">
        <v>0.77575757575757576</v>
      </c>
    </row>
    <row r="604" spans="1:20" x14ac:dyDescent="0.25">
      <c r="A604" s="177" t="s">
        <v>5460</v>
      </c>
      <c r="B604" t="s">
        <v>5461</v>
      </c>
      <c r="C604" s="20" t="s">
        <v>903</v>
      </c>
      <c r="D604" s="20" t="s">
        <v>1026</v>
      </c>
      <c r="E604" s="26">
        <v>41306</v>
      </c>
      <c r="F604">
        <v>3.3</v>
      </c>
      <c r="G604">
        <v>3.3</v>
      </c>
      <c r="H604">
        <v>1</v>
      </c>
      <c r="I604">
        <v>13</v>
      </c>
      <c r="J604">
        <v>0</v>
      </c>
      <c r="L604">
        <v>23</v>
      </c>
      <c r="M604">
        <v>0</v>
      </c>
      <c r="P604">
        <v>0</v>
      </c>
      <c r="Q604">
        <v>6</v>
      </c>
      <c r="R604">
        <v>0</v>
      </c>
      <c r="T604">
        <v>0.75</v>
      </c>
    </row>
    <row r="605" spans="1:20" x14ac:dyDescent="0.25">
      <c r="A605" s="177" t="s">
        <v>5644</v>
      </c>
      <c r="B605" t="s">
        <v>5645</v>
      </c>
      <c r="C605" s="20" t="s">
        <v>1073</v>
      </c>
      <c r="D605" s="20" t="s">
        <v>1026</v>
      </c>
      <c r="E605" s="26">
        <v>41306</v>
      </c>
      <c r="H605" t="e">
        <v>#DIV/0!</v>
      </c>
      <c r="K605" t="e">
        <v>#DIV/0!</v>
      </c>
      <c r="M605" t="e">
        <v>#DIV/0!</v>
      </c>
      <c r="R605" t="e">
        <v>#DIV/0!</v>
      </c>
      <c r="T605">
        <v>1</v>
      </c>
    </row>
    <row r="606" spans="1:20" x14ac:dyDescent="0.25">
      <c r="A606" s="177" t="s">
        <v>5225</v>
      </c>
      <c r="B606" t="s">
        <v>5226</v>
      </c>
      <c r="C606" s="20" t="s">
        <v>1079</v>
      </c>
      <c r="D606" s="20" t="s">
        <v>1026</v>
      </c>
      <c r="E606" s="26">
        <v>41306</v>
      </c>
      <c r="F606">
        <v>3.3</v>
      </c>
      <c r="G606">
        <v>3.3</v>
      </c>
      <c r="H606">
        <v>1</v>
      </c>
      <c r="I606">
        <v>13</v>
      </c>
      <c r="K606" t="e">
        <v>#DIV/0!</v>
      </c>
      <c r="L606">
        <v>23</v>
      </c>
      <c r="M606">
        <v>0</v>
      </c>
      <c r="P606">
        <v>0</v>
      </c>
      <c r="Q606">
        <v>6</v>
      </c>
      <c r="R606">
        <v>0</v>
      </c>
    </row>
    <row r="607" spans="1:20" x14ac:dyDescent="0.25">
      <c r="A607" s="177" t="s">
        <v>5020</v>
      </c>
      <c r="B607" t="s">
        <v>5021</v>
      </c>
      <c r="C607" t="s">
        <v>229</v>
      </c>
      <c r="D607" s="20" t="s">
        <v>1026</v>
      </c>
      <c r="E607" s="26">
        <v>41306</v>
      </c>
      <c r="H607" t="e">
        <v>#DIV/0!</v>
      </c>
      <c r="K607" t="e">
        <v>#DIV/0!</v>
      </c>
      <c r="M607" t="e">
        <v>#DIV/0!</v>
      </c>
      <c r="R607" t="e">
        <v>#DIV/0!</v>
      </c>
    </row>
    <row r="608" spans="1:20" x14ac:dyDescent="0.25">
      <c r="A608" s="177" t="s">
        <v>4845</v>
      </c>
      <c r="B608" t="s">
        <v>4846</v>
      </c>
      <c r="C608" t="s">
        <v>230</v>
      </c>
      <c r="D608" s="20" t="s">
        <v>1028</v>
      </c>
      <c r="E608" s="26">
        <v>41306</v>
      </c>
      <c r="H608" t="e">
        <v>#DIV/0!</v>
      </c>
      <c r="K608" t="e">
        <v>#DIV/0!</v>
      </c>
      <c r="M608" t="e">
        <v>#DIV/0!</v>
      </c>
      <c r="R608" t="e">
        <v>#DIV/0!</v>
      </c>
      <c r="T608">
        <v>0</v>
      </c>
    </row>
    <row r="609" spans="1:20" x14ac:dyDescent="0.25">
      <c r="A609" s="177" t="s">
        <v>4670</v>
      </c>
      <c r="B609" t="s">
        <v>4671</v>
      </c>
      <c r="C609" t="s">
        <v>234</v>
      </c>
      <c r="D609" s="20" t="s">
        <v>1028</v>
      </c>
      <c r="E609" s="26">
        <v>41306</v>
      </c>
      <c r="H609" t="e">
        <v>#DIV/0!</v>
      </c>
      <c r="K609" t="e">
        <v>#DIV/0!</v>
      </c>
      <c r="M609" t="e">
        <v>#DIV/0!</v>
      </c>
      <c r="R609" t="e">
        <v>#DIV/0!</v>
      </c>
      <c r="T609" t="e">
        <v>#DIV/0!</v>
      </c>
    </row>
    <row r="610" spans="1:20" x14ac:dyDescent="0.25">
      <c r="A610" s="177" t="s">
        <v>4495</v>
      </c>
      <c r="B610" t="s">
        <v>4496</v>
      </c>
      <c r="C610" t="s">
        <v>233</v>
      </c>
      <c r="D610" s="20" t="s">
        <v>1026</v>
      </c>
      <c r="E610" s="26">
        <v>41306</v>
      </c>
      <c r="H610" t="e">
        <v>#DIV/0!</v>
      </c>
      <c r="K610" t="e">
        <v>#DIV/0!</v>
      </c>
      <c r="M610" t="e">
        <v>#DIV/0!</v>
      </c>
      <c r="R610" t="e">
        <v>#DIV/0!</v>
      </c>
      <c r="T610">
        <v>0.96562499999999996</v>
      </c>
    </row>
    <row r="611" spans="1:20" x14ac:dyDescent="0.25">
      <c r="A611" s="177" t="s">
        <v>4320</v>
      </c>
      <c r="B611" t="s">
        <v>4321</v>
      </c>
      <c r="C611" t="s">
        <v>217</v>
      </c>
      <c r="D611" s="20" t="s">
        <v>1028</v>
      </c>
      <c r="E611" s="26">
        <v>41306</v>
      </c>
      <c r="F611">
        <v>1</v>
      </c>
      <c r="G611">
        <v>1</v>
      </c>
      <c r="H611">
        <v>1</v>
      </c>
      <c r="I611">
        <v>0</v>
      </c>
      <c r="L611">
        <v>0</v>
      </c>
      <c r="M611" t="e">
        <v>#DIV/0!</v>
      </c>
      <c r="R611" t="e">
        <v>#DIV/0!</v>
      </c>
      <c r="T611">
        <v>0.75</v>
      </c>
    </row>
    <row r="612" spans="1:20" x14ac:dyDescent="0.25">
      <c r="A612" s="177" t="s">
        <v>4255</v>
      </c>
      <c r="B612" t="s">
        <v>4256</v>
      </c>
      <c r="C612" t="s">
        <v>895</v>
      </c>
      <c r="D612" s="20" t="s">
        <v>1026</v>
      </c>
      <c r="E612" s="26">
        <v>41306</v>
      </c>
      <c r="H612" t="e">
        <v>#DIV/0!</v>
      </c>
      <c r="K612" t="e">
        <v>#DIV/0!</v>
      </c>
      <c r="M612" t="e">
        <v>#DIV/0!</v>
      </c>
      <c r="R612" t="e">
        <v>#DIV/0!</v>
      </c>
      <c r="T612">
        <v>1</v>
      </c>
    </row>
    <row r="613" spans="1:20" x14ac:dyDescent="0.25">
      <c r="A613" s="177" t="s">
        <v>4080</v>
      </c>
      <c r="B613" t="s">
        <v>4081</v>
      </c>
      <c r="C613" t="s">
        <v>218</v>
      </c>
      <c r="D613" s="20" t="s">
        <v>1026</v>
      </c>
      <c r="E613" s="26">
        <v>41306</v>
      </c>
      <c r="F613">
        <v>1</v>
      </c>
      <c r="G613">
        <v>1</v>
      </c>
      <c r="H613">
        <v>1</v>
      </c>
      <c r="K613" t="e">
        <v>#DIV/0!</v>
      </c>
      <c r="M613" t="e">
        <v>#DIV/0!</v>
      </c>
      <c r="R613" t="e">
        <v>#DIV/0!</v>
      </c>
      <c r="T613">
        <v>0</v>
      </c>
    </row>
    <row r="614" spans="1:20" x14ac:dyDescent="0.25">
      <c r="A614" s="177" t="s">
        <v>3905</v>
      </c>
      <c r="B614" t="s">
        <v>3906</v>
      </c>
      <c r="C614" t="s">
        <v>219</v>
      </c>
      <c r="D614" s="20" t="s">
        <v>1026</v>
      </c>
      <c r="E614" s="26">
        <v>41306</v>
      </c>
      <c r="H614" t="e">
        <v>#DIV/0!</v>
      </c>
      <c r="K614" t="e">
        <v>#DIV/0!</v>
      </c>
      <c r="M614" t="e">
        <v>#DIV/0!</v>
      </c>
      <c r="R614" t="e">
        <v>#DIV/0!</v>
      </c>
      <c r="T614">
        <v>0</v>
      </c>
    </row>
    <row r="615" spans="1:20" x14ac:dyDescent="0.25">
      <c r="A615" s="177" t="s">
        <v>3538</v>
      </c>
      <c r="B615" t="s">
        <v>3539</v>
      </c>
      <c r="C615" t="s">
        <v>220</v>
      </c>
      <c r="D615" s="20" t="s">
        <v>1028</v>
      </c>
      <c r="E615" s="26">
        <v>41306</v>
      </c>
      <c r="F615">
        <v>8.25</v>
      </c>
      <c r="G615">
        <v>13</v>
      </c>
      <c r="H615">
        <v>0.63461538461538458</v>
      </c>
      <c r="I615">
        <v>34</v>
      </c>
      <c r="J615">
        <v>29.636363636363637</v>
      </c>
      <c r="K615">
        <v>1.147239263803681</v>
      </c>
      <c r="L615">
        <v>54</v>
      </c>
      <c r="M615">
        <v>0.54882154882154888</v>
      </c>
      <c r="P615">
        <v>6</v>
      </c>
      <c r="Q615">
        <v>6</v>
      </c>
      <c r="R615">
        <v>1</v>
      </c>
      <c r="T615">
        <v>0</v>
      </c>
    </row>
    <row r="616" spans="1:20" x14ac:dyDescent="0.25">
      <c r="A616" s="177" t="s">
        <v>3363</v>
      </c>
      <c r="B616" t="s">
        <v>3364</v>
      </c>
      <c r="C616" t="s">
        <v>221</v>
      </c>
      <c r="D616" s="20" t="s">
        <v>1026</v>
      </c>
      <c r="E616" s="26">
        <v>41306</v>
      </c>
      <c r="F616">
        <v>7.4</v>
      </c>
      <c r="G616">
        <v>8</v>
      </c>
      <c r="H616">
        <v>0.92500000000000004</v>
      </c>
      <c r="I616">
        <v>31</v>
      </c>
      <c r="J616">
        <v>25</v>
      </c>
      <c r="K616">
        <v>1.24</v>
      </c>
      <c r="L616">
        <v>45</v>
      </c>
      <c r="M616">
        <v>0.55555555555555558</v>
      </c>
      <c r="O616">
        <v>0.75</v>
      </c>
      <c r="P616">
        <v>5</v>
      </c>
      <c r="Q616">
        <v>5</v>
      </c>
      <c r="R616">
        <v>1</v>
      </c>
      <c r="T616">
        <v>1.0125</v>
      </c>
    </row>
    <row r="617" spans="1:20" x14ac:dyDescent="0.25">
      <c r="A617" s="177" t="s">
        <v>3188</v>
      </c>
      <c r="B617" t="s">
        <v>3189</v>
      </c>
      <c r="C617" t="s">
        <v>222</v>
      </c>
      <c r="D617" s="20" t="s">
        <v>1026</v>
      </c>
      <c r="E617" s="26">
        <v>41306</v>
      </c>
      <c r="F617">
        <v>0.85</v>
      </c>
      <c r="G617">
        <v>5</v>
      </c>
      <c r="H617">
        <v>0.16999999999999998</v>
      </c>
      <c r="I617">
        <v>3</v>
      </c>
      <c r="J617">
        <v>4.6363636363636367</v>
      </c>
      <c r="K617">
        <v>0.64705882352941169</v>
      </c>
      <c r="L617">
        <v>9</v>
      </c>
      <c r="M617">
        <v>0.51515151515151514</v>
      </c>
      <c r="O617">
        <v>1</v>
      </c>
      <c r="P617">
        <v>1</v>
      </c>
      <c r="Q617">
        <v>1</v>
      </c>
      <c r="R617">
        <v>1</v>
      </c>
      <c r="T617">
        <v>0.7142857142857143</v>
      </c>
    </row>
    <row r="618" spans="1:20" x14ac:dyDescent="0.25">
      <c r="A618" s="177" t="s">
        <v>11531</v>
      </c>
      <c r="B618" t="s">
        <v>11532</v>
      </c>
      <c r="C618" t="s">
        <v>198</v>
      </c>
      <c r="D618" s="20" t="s">
        <v>1028</v>
      </c>
      <c r="E618" s="26">
        <v>41334</v>
      </c>
      <c r="T618">
        <v>0.9375</v>
      </c>
    </row>
    <row r="619" spans="1:20" x14ac:dyDescent="0.25">
      <c r="A619" s="177" t="s">
        <v>12024</v>
      </c>
      <c r="B619" t="s">
        <v>12025</v>
      </c>
      <c r="C619" s="20" t="s">
        <v>1077</v>
      </c>
      <c r="D619" s="20" t="s">
        <v>1028</v>
      </c>
      <c r="E619" s="26">
        <v>41334</v>
      </c>
    </row>
    <row r="620" spans="1:20" x14ac:dyDescent="0.25">
      <c r="A620" s="177" t="s">
        <v>3015</v>
      </c>
      <c r="B620" t="s">
        <v>3016</v>
      </c>
      <c r="C620" t="s">
        <v>242</v>
      </c>
      <c r="D620" s="20" t="s">
        <v>1026</v>
      </c>
      <c r="E620" s="26">
        <v>41334</v>
      </c>
      <c r="F620">
        <v>0</v>
      </c>
      <c r="G620">
        <v>0</v>
      </c>
      <c r="H620" t="e">
        <v>#DIV/0!</v>
      </c>
      <c r="I620">
        <v>0</v>
      </c>
      <c r="J620">
        <v>0</v>
      </c>
      <c r="L620">
        <v>0</v>
      </c>
      <c r="M620" t="e">
        <v>#DIV/0!</v>
      </c>
      <c r="N620">
        <v>0</v>
      </c>
      <c r="P620">
        <v>0</v>
      </c>
      <c r="Q620">
        <v>0</v>
      </c>
      <c r="R620" t="e">
        <v>#DIV/0!</v>
      </c>
      <c r="S620">
        <v>0</v>
      </c>
    </row>
    <row r="621" spans="1:20" x14ac:dyDescent="0.25">
      <c r="A621" s="177" t="s">
        <v>2840</v>
      </c>
      <c r="B621" t="s">
        <v>2841</v>
      </c>
      <c r="C621" s="20" t="s">
        <v>2754</v>
      </c>
      <c r="D621" s="20" t="s">
        <v>1026</v>
      </c>
      <c r="E621" s="26">
        <v>41334</v>
      </c>
      <c r="F621">
        <v>0</v>
      </c>
      <c r="G621">
        <v>0</v>
      </c>
      <c r="I621">
        <v>0</v>
      </c>
      <c r="J621">
        <v>0</v>
      </c>
      <c r="L621">
        <v>0</v>
      </c>
      <c r="N621">
        <v>0</v>
      </c>
      <c r="P621">
        <v>0</v>
      </c>
      <c r="Q621">
        <v>0</v>
      </c>
      <c r="R621" t="e">
        <v>#DIV/0!</v>
      </c>
      <c r="S621">
        <v>0</v>
      </c>
    </row>
    <row r="622" spans="1:20" x14ac:dyDescent="0.25">
      <c r="A622" s="177" t="s">
        <v>2595</v>
      </c>
      <c r="B622" t="s">
        <v>2596</v>
      </c>
      <c r="C622" t="s">
        <v>237</v>
      </c>
      <c r="D622" s="20" t="s">
        <v>1026</v>
      </c>
      <c r="E622" s="26">
        <v>41334</v>
      </c>
      <c r="F622">
        <v>17</v>
      </c>
      <c r="G622">
        <v>18</v>
      </c>
      <c r="H622">
        <v>0.94444444444444442</v>
      </c>
      <c r="I622">
        <v>79</v>
      </c>
      <c r="J622">
        <v>139</v>
      </c>
      <c r="K622">
        <v>0.56834532374100721</v>
      </c>
      <c r="L622">
        <v>154</v>
      </c>
      <c r="M622">
        <v>0.90259740259740262</v>
      </c>
      <c r="N622">
        <v>59</v>
      </c>
      <c r="O622">
        <v>0.96562499999999996</v>
      </c>
      <c r="P622">
        <v>9</v>
      </c>
      <c r="Q622">
        <v>22</v>
      </c>
      <c r="R622">
        <v>0.40909090909090912</v>
      </c>
      <c r="S622">
        <v>20</v>
      </c>
    </row>
    <row r="623" spans="1:20" x14ac:dyDescent="0.25">
      <c r="A623" s="177" t="s">
        <v>2420</v>
      </c>
      <c r="B623" t="s">
        <v>2421</v>
      </c>
      <c r="C623" t="s">
        <v>238</v>
      </c>
      <c r="D623" s="20" t="s">
        <v>1026</v>
      </c>
      <c r="E623" s="26">
        <v>41334</v>
      </c>
      <c r="F623">
        <v>6</v>
      </c>
      <c r="G623">
        <v>6.5</v>
      </c>
      <c r="H623">
        <v>0.92307692307692313</v>
      </c>
      <c r="I623">
        <v>25</v>
      </c>
      <c r="J623">
        <v>26</v>
      </c>
      <c r="K623">
        <v>0.96153846153846156</v>
      </c>
      <c r="L623">
        <v>45</v>
      </c>
      <c r="M623">
        <v>0.57777777777777772</v>
      </c>
      <c r="N623">
        <v>0</v>
      </c>
      <c r="O623">
        <v>0.75</v>
      </c>
      <c r="P623">
        <v>5</v>
      </c>
      <c r="Q623">
        <v>7</v>
      </c>
      <c r="R623">
        <v>0.7142857142857143</v>
      </c>
      <c r="S623">
        <v>0</v>
      </c>
      <c r="T623">
        <v>0.53333333333333333</v>
      </c>
    </row>
    <row r="624" spans="1:20" x14ac:dyDescent="0.25">
      <c r="A624" s="177" t="s">
        <v>2247</v>
      </c>
      <c r="B624" t="s">
        <v>2248</v>
      </c>
      <c r="C624" t="s">
        <v>239</v>
      </c>
      <c r="D624" s="20" t="s">
        <v>1026</v>
      </c>
      <c r="E624" s="26">
        <v>41334</v>
      </c>
      <c r="F624">
        <v>1</v>
      </c>
      <c r="G624">
        <v>5</v>
      </c>
      <c r="H624">
        <v>0.2</v>
      </c>
      <c r="I624">
        <v>3</v>
      </c>
      <c r="J624">
        <v>3.4615384615384617</v>
      </c>
      <c r="K624">
        <v>0.86666666666666659</v>
      </c>
      <c r="L624">
        <v>9</v>
      </c>
      <c r="M624">
        <v>0.38461538461538464</v>
      </c>
      <c r="N624">
        <v>0</v>
      </c>
      <c r="O624">
        <v>1</v>
      </c>
      <c r="P624">
        <v>0</v>
      </c>
      <c r="Q624">
        <v>0</v>
      </c>
      <c r="R624" t="e">
        <v>#DIV/0!</v>
      </c>
      <c r="S624">
        <v>0</v>
      </c>
      <c r="T624">
        <v>1</v>
      </c>
    </row>
    <row r="625" spans="1:20" x14ac:dyDescent="0.25">
      <c r="A625" s="177" t="s">
        <v>2072</v>
      </c>
      <c r="B625" t="s">
        <v>2073</v>
      </c>
      <c r="C625" s="20" t="s">
        <v>2018</v>
      </c>
      <c r="D625" s="20" t="s">
        <v>1026</v>
      </c>
      <c r="E625" s="26">
        <v>41334</v>
      </c>
      <c r="F625">
        <v>0</v>
      </c>
      <c r="G625">
        <v>0</v>
      </c>
      <c r="I625">
        <v>21</v>
      </c>
      <c r="J625">
        <v>0</v>
      </c>
      <c r="L625">
        <v>0</v>
      </c>
      <c r="N625">
        <v>6</v>
      </c>
      <c r="P625">
        <v>0</v>
      </c>
      <c r="Q625">
        <v>2</v>
      </c>
      <c r="R625">
        <v>0</v>
      </c>
      <c r="S625">
        <v>3</v>
      </c>
    </row>
    <row r="626" spans="1:20" x14ac:dyDescent="0.25">
      <c r="A626" s="177" t="s">
        <v>1824</v>
      </c>
      <c r="B626" t="s">
        <v>1825</v>
      </c>
      <c r="C626" t="s">
        <v>240</v>
      </c>
      <c r="D626" s="20" t="s">
        <v>1026</v>
      </c>
      <c r="E626" s="26">
        <v>41334</v>
      </c>
      <c r="F626">
        <v>12</v>
      </c>
      <c r="G626">
        <v>11</v>
      </c>
      <c r="H626">
        <v>1.0909090909090908</v>
      </c>
      <c r="I626">
        <v>0</v>
      </c>
      <c r="J626">
        <v>17</v>
      </c>
      <c r="L626">
        <v>74.5</v>
      </c>
      <c r="M626">
        <v>0.22818791946308725</v>
      </c>
      <c r="N626">
        <v>0</v>
      </c>
      <c r="P626">
        <v>0</v>
      </c>
      <c r="Q626">
        <v>0</v>
      </c>
      <c r="R626" t="e">
        <v>#DIV/0!</v>
      </c>
      <c r="S626">
        <v>0</v>
      </c>
    </row>
    <row r="627" spans="1:20" x14ac:dyDescent="0.25">
      <c r="A627" s="177" t="s">
        <v>1649</v>
      </c>
      <c r="B627" t="s">
        <v>1650</v>
      </c>
      <c r="C627" t="s">
        <v>241</v>
      </c>
      <c r="D627" s="20" t="s">
        <v>1026</v>
      </c>
      <c r="E627" s="26">
        <v>41334</v>
      </c>
      <c r="F627">
        <v>0</v>
      </c>
      <c r="G627">
        <v>0</v>
      </c>
      <c r="I627">
        <v>0</v>
      </c>
      <c r="J627">
        <v>0</v>
      </c>
      <c r="L627">
        <v>0</v>
      </c>
      <c r="P627">
        <v>0</v>
      </c>
      <c r="Q627">
        <v>0</v>
      </c>
      <c r="R627" t="e">
        <v>#DIV/0!</v>
      </c>
    </row>
    <row r="628" spans="1:20" x14ac:dyDescent="0.25">
      <c r="A628" s="177" t="s">
        <v>1100</v>
      </c>
      <c r="B628" t="s">
        <v>1186</v>
      </c>
      <c r="C628" t="s">
        <v>235</v>
      </c>
      <c r="D628" s="20" t="s">
        <v>1028</v>
      </c>
      <c r="E628" s="26">
        <v>41334</v>
      </c>
      <c r="F628">
        <v>36</v>
      </c>
      <c r="G628">
        <v>40.5</v>
      </c>
      <c r="H628">
        <v>0.88888888888888884</v>
      </c>
      <c r="I628">
        <v>128</v>
      </c>
      <c r="J628">
        <v>185.46153846153845</v>
      </c>
      <c r="K628">
        <v>0.69017005391953545</v>
      </c>
      <c r="L628">
        <v>282.5</v>
      </c>
      <c r="M628">
        <v>0.65650102110279096</v>
      </c>
      <c r="N628">
        <v>65</v>
      </c>
      <c r="P628">
        <v>14</v>
      </c>
      <c r="Q628">
        <v>31</v>
      </c>
      <c r="R628">
        <v>0.45161290322580644</v>
      </c>
      <c r="S628">
        <v>23</v>
      </c>
    </row>
    <row r="629" spans="1:20" x14ac:dyDescent="0.25">
      <c r="A629" s="177" t="s">
        <v>11533</v>
      </c>
      <c r="B629" t="s">
        <v>11534</v>
      </c>
      <c r="C629" t="s">
        <v>199</v>
      </c>
      <c r="D629" s="20" t="s">
        <v>1028</v>
      </c>
      <c r="E629" s="26">
        <v>41334</v>
      </c>
      <c r="F629">
        <v>7</v>
      </c>
      <c r="G629">
        <v>8</v>
      </c>
      <c r="H629">
        <v>0.875</v>
      </c>
      <c r="I629">
        <v>9</v>
      </c>
      <c r="J629">
        <v>40</v>
      </c>
      <c r="K629">
        <v>0.22500000000000001</v>
      </c>
      <c r="L629">
        <v>60</v>
      </c>
      <c r="M629">
        <v>0.66666666666666663</v>
      </c>
      <c r="N629">
        <v>8</v>
      </c>
      <c r="P629">
        <v>0</v>
      </c>
      <c r="Q629">
        <v>0</v>
      </c>
      <c r="R629" t="e">
        <v>#DIV/0!</v>
      </c>
      <c r="S629">
        <v>1</v>
      </c>
    </row>
    <row r="630" spans="1:20" x14ac:dyDescent="0.25">
      <c r="A630" s="177" t="s">
        <v>11429</v>
      </c>
      <c r="B630" t="s">
        <v>11430</v>
      </c>
      <c r="C630" t="s">
        <v>201</v>
      </c>
      <c r="D630" s="20" t="s">
        <v>1026</v>
      </c>
      <c r="E630" s="26">
        <v>41334</v>
      </c>
      <c r="F630">
        <v>4</v>
      </c>
      <c r="G630">
        <v>4</v>
      </c>
      <c r="H630">
        <v>1</v>
      </c>
      <c r="I630">
        <v>9</v>
      </c>
      <c r="J630">
        <v>40</v>
      </c>
      <c r="K630">
        <v>0.22500000000000001</v>
      </c>
      <c r="L630">
        <v>40</v>
      </c>
      <c r="M630">
        <v>1</v>
      </c>
      <c r="N630">
        <v>8</v>
      </c>
      <c r="O630">
        <v>0.9375</v>
      </c>
      <c r="R630" t="e">
        <v>#DIV/0!</v>
      </c>
      <c r="S630">
        <v>1</v>
      </c>
      <c r="T630">
        <v>0.89523809523809528</v>
      </c>
    </row>
    <row r="631" spans="1:20" x14ac:dyDescent="0.25">
      <c r="A631" s="177" t="s">
        <v>12226</v>
      </c>
      <c r="B631" t="s">
        <v>12227</v>
      </c>
      <c r="C631" t="s">
        <v>200</v>
      </c>
      <c r="D631" s="20" t="s">
        <v>1026</v>
      </c>
      <c r="E631" s="26">
        <v>41334</v>
      </c>
      <c r="F631">
        <v>3</v>
      </c>
      <c r="G631">
        <v>4</v>
      </c>
      <c r="H631">
        <v>0.75</v>
      </c>
      <c r="K631" t="e">
        <v>#DIV/0!</v>
      </c>
      <c r="L631">
        <v>20</v>
      </c>
      <c r="M631">
        <v>0</v>
      </c>
      <c r="R631">
        <v>0</v>
      </c>
    </row>
    <row r="632" spans="1:20" x14ac:dyDescent="0.25">
      <c r="A632" s="177" t="s">
        <v>12511</v>
      </c>
      <c r="B632" t="s">
        <v>12512</v>
      </c>
      <c r="C632" t="s">
        <v>202</v>
      </c>
      <c r="D632" s="20" t="s">
        <v>1026</v>
      </c>
      <c r="E632" s="26">
        <v>41334</v>
      </c>
      <c r="H632" t="e">
        <v>#DIV/0!</v>
      </c>
      <c r="K632" t="e">
        <v>#DIV/0!</v>
      </c>
      <c r="M632" t="e">
        <v>#DIV/0!</v>
      </c>
      <c r="R632" t="e">
        <v>#DIV/0!</v>
      </c>
      <c r="T632">
        <v>1.175</v>
      </c>
    </row>
    <row r="633" spans="1:20" x14ac:dyDescent="0.25">
      <c r="A633" s="177" t="s">
        <v>11048</v>
      </c>
      <c r="B633" t="s">
        <v>11049</v>
      </c>
      <c r="C633" t="s">
        <v>228</v>
      </c>
      <c r="D633" s="20" t="s">
        <v>1026</v>
      </c>
      <c r="E633" s="26">
        <v>41334</v>
      </c>
    </row>
    <row r="634" spans="1:20" x14ac:dyDescent="0.25">
      <c r="A634" s="177" t="s">
        <v>10873</v>
      </c>
      <c r="B634" t="s">
        <v>10874</v>
      </c>
      <c r="C634" t="s">
        <v>227</v>
      </c>
      <c r="D634" s="20" t="s">
        <v>1028</v>
      </c>
      <c r="E634" s="26">
        <v>41334</v>
      </c>
    </row>
    <row r="635" spans="1:20" x14ac:dyDescent="0.25">
      <c r="A635" s="177" t="s">
        <v>10698</v>
      </c>
      <c r="B635" t="s">
        <v>10699</v>
      </c>
      <c r="C635" t="s">
        <v>203</v>
      </c>
      <c r="D635" s="20" t="s">
        <v>1028</v>
      </c>
      <c r="E635" s="26">
        <v>41334</v>
      </c>
      <c r="F635">
        <v>10</v>
      </c>
      <c r="G635">
        <v>9</v>
      </c>
      <c r="H635">
        <v>1.1111111111111112</v>
      </c>
      <c r="I635">
        <v>26</v>
      </c>
      <c r="J635">
        <v>35</v>
      </c>
      <c r="K635">
        <v>0.74285714285714288</v>
      </c>
      <c r="L635">
        <v>72.5</v>
      </c>
      <c r="M635">
        <v>0.48275862068965519</v>
      </c>
      <c r="P635">
        <v>6</v>
      </c>
      <c r="Q635">
        <v>7</v>
      </c>
      <c r="R635">
        <v>0.8571428571428571</v>
      </c>
    </row>
    <row r="636" spans="1:20" x14ac:dyDescent="0.25">
      <c r="A636" s="177" t="s">
        <v>10523</v>
      </c>
      <c r="B636" t="s">
        <v>10524</v>
      </c>
      <c r="C636" t="s">
        <v>205</v>
      </c>
      <c r="D636" s="20" t="s">
        <v>1026</v>
      </c>
      <c r="E636" s="26">
        <v>41334</v>
      </c>
      <c r="F636">
        <v>4</v>
      </c>
      <c r="G636">
        <v>5</v>
      </c>
      <c r="H636">
        <v>0.8</v>
      </c>
      <c r="I636">
        <v>26</v>
      </c>
      <c r="J636">
        <v>35</v>
      </c>
      <c r="K636">
        <v>0.74285714285714288</v>
      </c>
      <c r="L636">
        <v>45</v>
      </c>
      <c r="M636">
        <v>0.77777777777777779</v>
      </c>
      <c r="N636">
        <v>19</v>
      </c>
      <c r="O636">
        <v>1</v>
      </c>
      <c r="P636">
        <v>6</v>
      </c>
      <c r="Q636">
        <v>7</v>
      </c>
      <c r="R636">
        <v>0.8571428571428571</v>
      </c>
      <c r="S636">
        <v>7</v>
      </c>
    </row>
    <row r="637" spans="1:20" x14ac:dyDescent="0.25">
      <c r="A637" s="177" t="s">
        <v>10347</v>
      </c>
      <c r="B637" t="s">
        <v>10348</v>
      </c>
      <c r="C637" t="s">
        <v>204</v>
      </c>
      <c r="D637" s="20" t="s">
        <v>1026</v>
      </c>
      <c r="E637" s="26">
        <v>41334</v>
      </c>
      <c r="F637">
        <v>6</v>
      </c>
      <c r="G637">
        <v>4</v>
      </c>
      <c r="H637">
        <v>1.5</v>
      </c>
      <c r="K637" t="e">
        <v>#DIV/0!</v>
      </c>
      <c r="L637">
        <v>27.5</v>
      </c>
      <c r="M637">
        <v>0</v>
      </c>
    </row>
    <row r="638" spans="1:20" x14ac:dyDescent="0.25">
      <c r="A638" s="177" t="s">
        <v>10282</v>
      </c>
      <c r="B638" t="s">
        <v>10283</v>
      </c>
      <c r="C638" t="s">
        <v>206</v>
      </c>
      <c r="D638" s="20" t="s">
        <v>1026</v>
      </c>
      <c r="E638" s="26">
        <v>41334</v>
      </c>
      <c r="H638" t="e">
        <v>#DIV/0!</v>
      </c>
      <c r="K638" t="e">
        <v>#DIV/0!</v>
      </c>
      <c r="M638" t="e">
        <v>#DIV/0!</v>
      </c>
      <c r="R638" t="e">
        <v>#DIV/0!</v>
      </c>
    </row>
    <row r="639" spans="1:20" x14ac:dyDescent="0.25">
      <c r="A639" s="177" t="s">
        <v>9851</v>
      </c>
      <c r="B639" t="s">
        <v>9852</v>
      </c>
      <c r="C639" t="s">
        <v>223</v>
      </c>
      <c r="D639" s="20" t="s">
        <v>1028</v>
      </c>
      <c r="E639" s="26">
        <v>41334</v>
      </c>
      <c r="R639" t="e">
        <v>#DIV/0!</v>
      </c>
    </row>
    <row r="640" spans="1:20" x14ac:dyDescent="0.25">
      <c r="A640" s="177" t="s">
        <v>9676</v>
      </c>
      <c r="B640" t="s">
        <v>9677</v>
      </c>
      <c r="C640" t="s">
        <v>224</v>
      </c>
      <c r="D640" s="20" t="s">
        <v>1026</v>
      </c>
      <c r="E640" s="26">
        <v>41334</v>
      </c>
      <c r="R640" t="e">
        <v>#DIV/0!</v>
      </c>
    </row>
    <row r="641" spans="1:20" x14ac:dyDescent="0.25">
      <c r="A641" s="177" t="s">
        <v>9285</v>
      </c>
      <c r="B641" t="s">
        <v>9286</v>
      </c>
      <c r="C641" t="s">
        <v>211</v>
      </c>
      <c r="D641" s="20" t="s">
        <v>1026</v>
      </c>
      <c r="E641" s="26">
        <v>41334</v>
      </c>
      <c r="H641" t="e">
        <v>#DIV/0!</v>
      </c>
      <c r="K641" t="e">
        <v>#DIV/0!</v>
      </c>
      <c r="M641" t="e">
        <v>#DIV/0!</v>
      </c>
      <c r="N641">
        <v>0</v>
      </c>
      <c r="R641" t="e">
        <v>#DIV/0!</v>
      </c>
    </row>
    <row r="642" spans="1:20" x14ac:dyDescent="0.25">
      <c r="A642" s="177" t="s">
        <v>9110</v>
      </c>
      <c r="B642" t="s">
        <v>9111</v>
      </c>
      <c r="C642" t="s">
        <v>207</v>
      </c>
      <c r="D642" s="20" t="s">
        <v>1028</v>
      </c>
      <c r="E642" s="26">
        <v>41334</v>
      </c>
      <c r="F642">
        <v>7</v>
      </c>
      <c r="G642">
        <v>7</v>
      </c>
      <c r="H642">
        <v>1</v>
      </c>
      <c r="I642">
        <v>21</v>
      </c>
      <c r="J642">
        <v>52</v>
      </c>
      <c r="K642">
        <v>0.40384615384615385</v>
      </c>
      <c r="L642">
        <v>62</v>
      </c>
      <c r="M642">
        <v>0.83870967741935487</v>
      </c>
      <c r="N642">
        <v>20</v>
      </c>
      <c r="P642">
        <v>3</v>
      </c>
      <c r="Q642">
        <v>6</v>
      </c>
      <c r="R642">
        <v>0.5</v>
      </c>
      <c r="S642">
        <v>1</v>
      </c>
    </row>
    <row r="643" spans="1:20" x14ac:dyDescent="0.25">
      <c r="A643" s="177" t="s">
        <v>9045</v>
      </c>
      <c r="B643" t="s">
        <v>9046</v>
      </c>
      <c r="C643" t="s">
        <v>894</v>
      </c>
      <c r="D643" s="20" t="s">
        <v>1026</v>
      </c>
      <c r="E643" s="26">
        <v>41334</v>
      </c>
    </row>
    <row r="644" spans="1:20" x14ac:dyDescent="0.25">
      <c r="A644" s="177" t="s">
        <v>8870</v>
      </c>
      <c r="B644" t="s">
        <v>8871</v>
      </c>
      <c r="C644" t="s">
        <v>210</v>
      </c>
      <c r="D644" s="20" t="s">
        <v>1026</v>
      </c>
      <c r="E644" s="26">
        <v>41334</v>
      </c>
      <c r="F644">
        <v>4</v>
      </c>
      <c r="G644">
        <v>4</v>
      </c>
      <c r="H644">
        <v>1</v>
      </c>
      <c r="I644">
        <v>21</v>
      </c>
      <c r="J644">
        <v>35</v>
      </c>
      <c r="K644">
        <v>0.6</v>
      </c>
      <c r="L644">
        <v>35</v>
      </c>
      <c r="M644">
        <v>1</v>
      </c>
      <c r="N644">
        <v>20</v>
      </c>
      <c r="O644">
        <v>1.175</v>
      </c>
      <c r="P644">
        <v>3</v>
      </c>
      <c r="Q644">
        <v>6</v>
      </c>
      <c r="R644">
        <v>0.5</v>
      </c>
      <c r="S644">
        <v>1</v>
      </c>
    </row>
    <row r="645" spans="1:20" x14ac:dyDescent="0.25">
      <c r="A645" s="177" t="s">
        <v>8695</v>
      </c>
      <c r="B645" t="s">
        <v>8696</v>
      </c>
      <c r="C645" t="s">
        <v>208</v>
      </c>
      <c r="D645" s="20" t="s">
        <v>1026</v>
      </c>
      <c r="E645" s="26">
        <v>41334</v>
      </c>
      <c r="F645">
        <v>3</v>
      </c>
      <c r="G645">
        <v>3</v>
      </c>
      <c r="H645">
        <v>1</v>
      </c>
      <c r="J645">
        <v>17</v>
      </c>
      <c r="K645">
        <v>0</v>
      </c>
      <c r="L645">
        <v>27</v>
      </c>
      <c r="M645">
        <v>0.62962962962962965</v>
      </c>
      <c r="R645" t="e">
        <v>#DIV/0!</v>
      </c>
      <c r="T645">
        <v>1</v>
      </c>
    </row>
    <row r="646" spans="1:20" x14ac:dyDescent="0.25">
      <c r="A646" s="177" t="s">
        <v>8446</v>
      </c>
      <c r="B646" t="s">
        <v>8447</v>
      </c>
      <c r="C646" t="s">
        <v>213</v>
      </c>
      <c r="D646" s="20" t="s">
        <v>1026</v>
      </c>
      <c r="E646" s="26">
        <v>41334</v>
      </c>
      <c r="T646">
        <v>0.75</v>
      </c>
    </row>
    <row r="647" spans="1:20" x14ac:dyDescent="0.25">
      <c r="A647" s="177" t="s">
        <v>8271</v>
      </c>
      <c r="B647" t="s">
        <v>8272</v>
      </c>
      <c r="C647" t="s">
        <v>212</v>
      </c>
      <c r="D647" s="20" t="s">
        <v>1028</v>
      </c>
      <c r="E647" s="26">
        <v>41334</v>
      </c>
      <c r="F647">
        <v>0</v>
      </c>
      <c r="G647">
        <v>0</v>
      </c>
      <c r="H647" t="e">
        <v>#DIV/0!</v>
      </c>
      <c r="I647">
        <v>0</v>
      </c>
      <c r="J647">
        <v>0</v>
      </c>
      <c r="K647" t="e">
        <v>#DIV/0!</v>
      </c>
      <c r="L647">
        <v>0</v>
      </c>
      <c r="M647" t="e">
        <v>#DIV/0!</v>
      </c>
      <c r="N647">
        <v>0</v>
      </c>
      <c r="P647">
        <v>0</v>
      </c>
      <c r="Q647">
        <v>0</v>
      </c>
      <c r="R647" t="e">
        <v>#DIV/0!</v>
      </c>
      <c r="S647">
        <v>0</v>
      </c>
    </row>
    <row r="648" spans="1:20" x14ac:dyDescent="0.25">
      <c r="A648" s="177" t="s">
        <v>8206</v>
      </c>
      <c r="B648" t="s">
        <v>8207</v>
      </c>
      <c r="C648" s="20" t="s">
        <v>8184</v>
      </c>
      <c r="D648" s="20" t="s">
        <v>1026</v>
      </c>
      <c r="E648" s="26">
        <v>41334</v>
      </c>
    </row>
    <row r="649" spans="1:20" x14ac:dyDescent="0.25">
      <c r="A649" s="177" t="s">
        <v>7970</v>
      </c>
      <c r="B649" t="s">
        <v>7971</v>
      </c>
      <c r="C649" t="s">
        <v>225</v>
      </c>
      <c r="D649" s="20" t="s">
        <v>1028</v>
      </c>
      <c r="E649" s="26">
        <v>41334</v>
      </c>
      <c r="R649" t="e">
        <v>#DIV/0!</v>
      </c>
    </row>
    <row r="650" spans="1:20" x14ac:dyDescent="0.25">
      <c r="A650" s="177" t="s">
        <v>7769</v>
      </c>
      <c r="B650" t="s">
        <v>7770</v>
      </c>
      <c r="C650" t="s">
        <v>226</v>
      </c>
      <c r="D650" s="20" t="s">
        <v>1026</v>
      </c>
      <c r="E650" s="26">
        <v>41334</v>
      </c>
      <c r="R650" t="e">
        <v>#DIV/0!</v>
      </c>
    </row>
    <row r="651" spans="1:20" x14ac:dyDescent="0.25">
      <c r="A651" s="177" t="s">
        <v>7582</v>
      </c>
      <c r="B651" t="s">
        <v>7583</v>
      </c>
      <c r="C651" s="20" t="s">
        <v>901</v>
      </c>
      <c r="D651" s="20" t="s">
        <v>1026</v>
      </c>
      <c r="E651" s="26">
        <v>41334</v>
      </c>
      <c r="I651">
        <v>9</v>
      </c>
      <c r="N651">
        <v>6</v>
      </c>
      <c r="P651">
        <v>0</v>
      </c>
      <c r="Q651">
        <v>1</v>
      </c>
      <c r="R651">
        <v>0</v>
      </c>
      <c r="S651">
        <v>3</v>
      </c>
    </row>
    <row r="652" spans="1:20" x14ac:dyDescent="0.25">
      <c r="A652" s="177" t="s">
        <v>7235</v>
      </c>
      <c r="B652" t="s">
        <v>7236</v>
      </c>
      <c r="C652" s="20" t="s">
        <v>1078</v>
      </c>
      <c r="D652" s="20" t="s">
        <v>1026</v>
      </c>
      <c r="E652" s="26">
        <v>41334</v>
      </c>
      <c r="I652">
        <v>9</v>
      </c>
      <c r="N652">
        <v>6</v>
      </c>
      <c r="P652">
        <v>0</v>
      </c>
      <c r="Q652">
        <v>1</v>
      </c>
      <c r="R652">
        <v>0</v>
      </c>
      <c r="S652">
        <v>3</v>
      </c>
    </row>
    <row r="653" spans="1:20" x14ac:dyDescent="0.25">
      <c r="A653" s="177" t="s">
        <v>7030</v>
      </c>
      <c r="B653" t="s">
        <v>7031</v>
      </c>
      <c r="C653" t="s">
        <v>232</v>
      </c>
      <c r="D653" s="20" t="s">
        <v>1028</v>
      </c>
      <c r="E653" s="26">
        <v>41334</v>
      </c>
      <c r="R653" t="e">
        <v>#DIV/0!</v>
      </c>
    </row>
    <row r="654" spans="1:20" x14ac:dyDescent="0.25">
      <c r="A654" s="177" t="s">
        <v>6839</v>
      </c>
      <c r="B654" t="s">
        <v>6840</v>
      </c>
      <c r="C654" t="s">
        <v>231</v>
      </c>
      <c r="D654" s="20" t="s">
        <v>1026</v>
      </c>
      <c r="E654" s="26">
        <v>41334</v>
      </c>
      <c r="R654" t="e">
        <v>#DIV/0!</v>
      </c>
    </row>
    <row r="655" spans="1:20" x14ac:dyDescent="0.25">
      <c r="A655" s="177" t="s">
        <v>6664</v>
      </c>
      <c r="B655" t="s">
        <v>6665</v>
      </c>
      <c r="C655" t="s">
        <v>317</v>
      </c>
      <c r="D655" s="20" t="s">
        <v>1028</v>
      </c>
      <c r="E655" s="26">
        <v>41334</v>
      </c>
    </row>
    <row r="656" spans="1:20" x14ac:dyDescent="0.25">
      <c r="A656" s="177" t="s">
        <v>6489</v>
      </c>
      <c r="B656" t="s">
        <v>6490</v>
      </c>
      <c r="C656" t="s">
        <v>316</v>
      </c>
      <c r="D656" s="20" t="s">
        <v>1026</v>
      </c>
      <c r="E656" s="26">
        <v>41334</v>
      </c>
    </row>
    <row r="657" spans="1:20" x14ac:dyDescent="0.25">
      <c r="A657" s="177" t="s">
        <v>6240</v>
      </c>
      <c r="B657" t="s">
        <v>6241</v>
      </c>
      <c r="C657" t="s">
        <v>214</v>
      </c>
      <c r="D657" s="20" t="s">
        <v>1028</v>
      </c>
      <c r="E657" s="26">
        <v>41334</v>
      </c>
      <c r="F657">
        <v>5</v>
      </c>
      <c r="G657">
        <v>5</v>
      </c>
      <c r="H657">
        <v>1</v>
      </c>
      <c r="I657">
        <v>23</v>
      </c>
      <c r="J657">
        <v>29</v>
      </c>
      <c r="K657">
        <v>0.7931034482758621</v>
      </c>
      <c r="L657">
        <v>34</v>
      </c>
      <c r="M657">
        <v>0.8529411764705882</v>
      </c>
      <c r="N657">
        <v>12</v>
      </c>
      <c r="O657">
        <v>1</v>
      </c>
      <c r="P657">
        <v>0</v>
      </c>
      <c r="Q657">
        <v>9</v>
      </c>
      <c r="R657">
        <v>0</v>
      </c>
      <c r="S657">
        <v>11</v>
      </c>
    </row>
    <row r="658" spans="1:20" x14ac:dyDescent="0.25">
      <c r="A658" s="177" t="s">
        <v>6065</v>
      </c>
      <c r="B658" t="s">
        <v>6066</v>
      </c>
      <c r="C658" t="s">
        <v>215</v>
      </c>
      <c r="D658" s="20" t="s">
        <v>1026</v>
      </c>
      <c r="E658" s="26">
        <v>41334</v>
      </c>
      <c r="F658">
        <v>5</v>
      </c>
      <c r="G658">
        <v>5</v>
      </c>
      <c r="H658">
        <v>1</v>
      </c>
      <c r="I658">
        <v>23</v>
      </c>
      <c r="J658">
        <v>29</v>
      </c>
      <c r="K658">
        <v>0.7931034482758621</v>
      </c>
      <c r="L658">
        <v>34</v>
      </c>
      <c r="M658">
        <v>0.8529411764705882</v>
      </c>
      <c r="N658">
        <v>12</v>
      </c>
      <c r="O658">
        <v>0.75</v>
      </c>
      <c r="P658">
        <v>0</v>
      </c>
      <c r="Q658">
        <v>9</v>
      </c>
      <c r="R658">
        <v>0</v>
      </c>
      <c r="S658">
        <v>11</v>
      </c>
    </row>
    <row r="659" spans="1:20" x14ac:dyDescent="0.25">
      <c r="A659" s="177" t="s">
        <v>5890</v>
      </c>
      <c r="B659" t="s">
        <v>5891</v>
      </c>
      <c r="C659" t="s">
        <v>216</v>
      </c>
      <c r="D659" s="20" t="s">
        <v>1026</v>
      </c>
      <c r="E659" s="26">
        <v>41334</v>
      </c>
      <c r="H659" t="e">
        <v>#DIV/0!</v>
      </c>
      <c r="K659" t="e">
        <v>#DIV/0!</v>
      </c>
      <c r="M659" t="e">
        <v>#DIV/0!</v>
      </c>
      <c r="R659" t="e">
        <v>#DIV/0!</v>
      </c>
      <c r="T659">
        <v>0.76923076923076927</v>
      </c>
    </row>
    <row r="660" spans="1:20" x14ac:dyDescent="0.25">
      <c r="A660" s="177" t="s">
        <v>5462</v>
      </c>
      <c r="B660" t="s">
        <v>5463</v>
      </c>
      <c r="C660" s="20" t="s">
        <v>903</v>
      </c>
      <c r="D660" s="20" t="s">
        <v>1026</v>
      </c>
      <c r="E660" s="26">
        <v>41334</v>
      </c>
      <c r="F660">
        <v>0</v>
      </c>
      <c r="G660">
        <v>0</v>
      </c>
      <c r="I660">
        <v>12</v>
      </c>
      <c r="J660">
        <v>0</v>
      </c>
      <c r="L660">
        <v>0</v>
      </c>
      <c r="P660">
        <v>0</v>
      </c>
      <c r="Q660">
        <v>1</v>
      </c>
      <c r="R660">
        <v>0</v>
      </c>
      <c r="T660">
        <v>0.75</v>
      </c>
    </row>
    <row r="661" spans="1:20" x14ac:dyDescent="0.25">
      <c r="A661" s="177" t="s">
        <v>5646</v>
      </c>
      <c r="B661" t="s">
        <v>5647</v>
      </c>
      <c r="C661" s="20" t="s">
        <v>1073</v>
      </c>
      <c r="D661" s="20" t="s">
        <v>1026</v>
      </c>
      <c r="E661" s="26">
        <v>41334</v>
      </c>
      <c r="T661">
        <v>1</v>
      </c>
    </row>
    <row r="662" spans="1:20" x14ac:dyDescent="0.25">
      <c r="A662" s="177" t="s">
        <v>5227</v>
      </c>
      <c r="B662" t="s">
        <v>5228</v>
      </c>
      <c r="C662" s="20" t="s">
        <v>1079</v>
      </c>
      <c r="D662" s="20" t="s">
        <v>1026</v>
      </c>
      <c r="E662" s="26">
        <v>41334</v>
      </c>
      <c r="I662">
        <v>12</v>
      </c>
      <c r="P662">
        <v>0</v>
      </c>
      <c r="Q662">
        <v>1</v>
      </c>
      <c r="R662">
        <v>0</v>
      </c>
    </row>
    <row r="663" spans="1:20" x14ac:dyDescent="0.25">
      <c r="A663" s="177" t="s">
        <v>5022</v>
      </c>
      <c r="B663" t="s">
        <v>5023</v>
      </c>
      <c r="C663" t="s">
        <v>229</v>
      </c>
      <c r="D663" s="20" t="s">
        <v>1026</v>
      </c>
      <c r="E663" s="26">
        <v>41334</v>
      </c>
    </row>
    <row r="664" spans="1:20" x14ac:dyDescent="0.25">
      <c r="A664" s="177" t="s">
        <v>4847</v>
      </c>
      <c r="B664" t="s">
        <v>4848</v>
      </c>
      <c r="C664" t="s">
        <v>230</v>
      </c>
      <c r="D664" s="20" t="s">
        <v>1028</v>
      </c>
      <c r="E664" s="26">
        <v>41334</v>
      </c>
      <c r="T664">
        <v>0</v>
      </c>
    </row>
    <row r="665" spans="1:20" x14ac:dyDescent="0.25">
      <c r="A665" s="177" t="s">
        <v>4672</v>
      </c>
      <c r="B665" t="s">
        <v>4673</v>
      </c>
      <c r="C665" t="s">
        <v>234</v>
      </c>
      <c r="D665" s="20" t="s">
        <v>1028</v>
      </c>
      <c r="E665" s="26">
        <v>41334</v>
      </c>
      <c r="R665" t="e">
        <v>#DIV/0!</v>
      </c>
      <c r="T665" t="e">
        <v>#DIV/0!</v>
      </c>
    </row>
    <row r="666" spans="1:20" x14ac:dyDescent="0.25">
      <c r="A666" s="177" t="s">
        <v>4497</v>
      </c>
      <c r="B666" t="s">
        <v>4498</v>
      </c>
      <c r="C666" t="s">
        <v>233</v>
      </c>
      <c r="D666" s="20" t="s">
        <v>1026</v>
      </c>
      <c r="E666" s="26">
        <v>41334</v>
      </c>
      <c r="R666" t="e">
        <v>#DIV/0!</v>
      </c>
      <c r="T666">
        <v>0.97500000000000009</v>
      </c>
    </row>
    <row r="667" spans="1:20" x14ac:dyDescent="0.25">
      <c r="A667" s="177" t="s">
        <v>4322</v>
      </c>
      <c r="B667" t="s">
        <v>4323</v>
      </c>
      <c r="C667" t="s">
        <v>217</v>
      </c>
      <c r="D667" s="20" t="s">
        <v>1028</v>
      </c>
      <c r="E667" s="26">
        <v>41334</v>
      </c>
      <c r="F667">
        <v>0</v>
      </c>
      <c r="G667">
        <v>0</v>
      </c>
      <c r="I667">
        <v>0</v>
      </c>
      <c r="L667">
        <v>0</v>
      </c>
      <c r="T667">
        <v>0.75</v>
      </c>
    </row>
    <row r="668" spans="1:20" x14ac:dyDescent="0.25">
      <c r="A668" s="177" t="s">
        <v>4257</v>
      </c>
      <c r="B668" t="s">
        <v>4258</v>
      </c>
      <c r="C668" t="s">
        <v>895</v>
      </c>
      <c r="D668" s="20" t="s">
        <v>1026</v>
      </c>
      <c r="E668" s="26">
        <v>41334</v>
      </c>
      <c r="T668">
        <v>1</v>
      </c>
    </row>
    <row r="669" spans="1:20" x14ac:dyDescent="0.25">
      <c r="A669" s="177" t="s">
        <v>4082</v>
      </c>
      <c r="B669" t="s">
        <v>4083</v>
      </c>
      <c r="C669" t="s">
        <v>218</v>
      </c>
      <c r="D669" s="20" t="s">
        <v>1026</v>
      </c>
      <c r="E669" s="26">
        <v>41334</v>
      </c>
      <c r="T669">
        <v>0</v>
      </c>
    </row>
    <row r="670" spans="1:20" x14ac:dyDescent="0.25">
      <c r="A670" s="177" t="s">
        <v>3907</v>
      </c>
      <c r="B670" t="s">
        <v>3908</v>
      </c>
      <c r="C670" t="s">
        <v>219</v>
      </c>
      <c r="D670" s="20" t="s">
        <v>1026</v>
      </c>
      <c r="E670" s="26">
        <v>41334</v>
      </c>
      <c r="T670">
        <v>0</v>
      </c>
    </row>
    <row r="671" spans="1:20" x14ac:dyDescent="0.25">
      <c r="A671" s="177" t="s">
        <v>3540</v>
      </c>
      <c r="B671" t="s">
        <v>3541</v>
      </c>
      <c r="C671" t="s">
        <v>220</v>
      </c>
      <c r="D671" s="20" t="s">
        <v>1028</v>
      </c>
      <c r="E671" s="26">
        <v>41334</v>
      </c>
      <c r="F671">
        <v>6.5</v>
      </c>
      <c r="G671">
        <v>11.5</v>
      </c>
      <c r="H671">
        <v>0.56521739130434778</v>
      </c>
      <c r="I671">
        <v>28</v>
      </c>
      <c r="J671">
        <v>29.46153846153846</v>
      </c>
      <c r="K671">
        <v>0.95039164490861627</v>
      </c>
      <c r="L671">
        <v>54</v>
      </c>
      <c r="M671">
        <v>0.54558404558404561</v>
      </c>
      <c r="P671">
        <v>5</v>
      </c>
      <c r="Q671">
        <v>7</v>
      </c>
      <c r="R671">
        <v>0.7142857142857143</v>
      </c>
      <c r="T671">
        <v>0</v>
      </c>
    </row>
    <row r="672" spans="1:20" x14ac:dyDescent="0.25">
      <c r="A672" s="177" t="s">
        <v>3365</v>
      </c>
      <c r="B672" t="s">
        <v>3366</v>
      </c>
      <c r="C672" t="s">
        <v>221</v>
      </c>
      <c r="D672" s="20" t="s">
        <v>1026</v>
      </c>
      <c r="E672" s="26">
        <v>41334</v>
      </c>
      <c r="F672">
        <v>6</v>
      </c>
      <c r="G672">
        <v>6.5</v>
      </c>
      <c r="H672">
        <v>0.92307692307692313</v>
      </c>
      <c r="I672">
        <v>25</v>
      </c>
      <c r="J672">
        <v>26</v>
      </c>
      <c r="K672">
        <v>0.96153846153846156</v>
      </c>
      <c r="L672">
        <v>45</v>
      </c>
      <c r="M672">
        <v>0.57777777777777772</v>
      </c>
      <c r="O672">
        <v>0.75</v>
      </c>
      <c r="P672">
        <v>5</v>
      </c>
      <c r="Q672">
        <v>7</v>
      </c>
      <c r="R672">
        <v>0.7142857142857143</v>
      </c>
      <c r="T672">
        <v>1.0166666666666666</v>
      </c>
    </row>
    <row r="673" spans="1:20" x14ac:dyDescent="0.25">
      <c r="A673" s="177" t="s">
        <v>3190</v>
      </c>
      <c r="B673" t="s">
        <v>3191</v>
      </c>
      <c r="C673" t="s">
        <v>222</v>
      </c>
      <c r="D673" s="20" t="s">
        <v>1026</v>
      </c>
      <c r="E673" s="26">
        <v>41334</v>
      </c>
      <c r="F673">
        <v>0.5</v>
      </c>
      <c r="G673">
        <v>5</v>
      </c>
      <c r="H673">
        <v>0.1</v>
      </c>
      <c r="I673">
        <v>3</v>
      </c>
      <c r="J673">
        <v>3.4615384615384617</v>
      </c>
      <c r="K673">
        <v>0.86666666666666659</v>
      </c>
      <c r="L673">
        <v>9</v>
      </c>
      <c r="M673">
        <v>0.38461538461538464</v>
      </c>
      <c r="O673">
        <v>1</v>
      </c>
      <c r="P673">
        <v>0</v>
      </c>
      <c r="Q673">
        <v>0</v>
      </c>
      <c r="R673" t="e">
        <v>#DIV/0!</v>
      </c>
      <c r="T673">
        <v>0.8571428571428571</v>
      </c>
    </row>
    <row r="674" spans="1:20" x14ac:dyDescent="0.25">
      <c r="A674" s="177" t="s">
        <v>11535</v>
      </c>
      <c r="B674" t="s">
        <v>11536</v>
      </c>
      <c r="C674" t="s">
        <v>198</v>
      </c>
      <c r="D674" s="20" t="s">
        <v>1028</v>
      </c>
      <c r="E674" s="26">
        <v>41365</v>
      </c>
      <c r="T674">
        <v>1.125</v>
      </c>
    </row>
    <row r="675" spans="1:20" x14ac:dyDescent="0.25">
      <c r="A675" s="177" t="s">
        <v>12026</v>
      </c>
      <c r="B675" t="s">
        <v>12027</v>
      </c>
      <c r="C675" s="20" t="s">
        <v>1077</v>
      </c>
      <c r="D675" s="20" t="s">
        <v>1028</v>
      </c>
      <c r="E675" s="26">
        <v>41365</v>
      </c>
    </row>
    <row r="676" spans="1:20" x14ac:dyDescent="0.25">
      <c r="A676" s="177" t="s">
        <v>3017</v>
      </c>
      <c r="B676" t="s">
        <v>3018</v>
      </c>
      <c r="C676" t="s">
        <v>242</v>
      </c>
      <c r="D676" s="20" t="s">
        <v>1026</v>
      </c>
      <c r="E676" s="26">
        <v>41365</v>
      </c>
      <c r="F676">
        <v>0</v>
      </c>
      <c r="G676">
        <v>0</v>
      </c>
      <c r="H676" t="e">
        <v>#DIV/0!</v>
      </c>
      <c r="I676">
        <v>0</v>
      </c>
      <c r="J676">
        <v>0</v>
      </c>
      <c r="K676" t="e">
        <v>#DIV/0!</v>
      </c>
      <c r="L676">
        <v>0</v>
      </c>
      <c r="M676" t="e">
        <v>#DIV/0!</v>
      </c>
      <c r="N676">
        <v>0</v>
      </c>
      <c r="P676">
        <v>0</v>
      </c>
      <c r="Q676">
        <v>0</v>
      </c>
      <c r="R676" t="e">
        <v>#DIV/0!</v>
      </c>
      <c r="S676">
        <v>0</v>
      </c>
    </row>
    <row r="677" spans="1:20" x14ac:dyDescent="0.25">
      <c r="A677" s="177" t="s">
        <v>2842</v>
      </c>
      <c r="B677" t="s">
        <v>2843</v>
      </c>
      <c r="C677" s="20" t="s">
        <v>2754</v>
      </c>
      <c r="D677" s="20" t="s">
        <v>1026</v>
      </c>
      <c r="E677" s="26">
        <v>41365</v>
      </c>
      <c r="F677">
        <v>0</v>
      </c>
      <c r="G677">
        <v>0</v>
      </c>
      <c r="I677">
        <v>0</v>
      </c>
      <c r="J677">
        <v>0</v>
      </c>
      <c r="L677">
        <v>0</v>
      </c>
      <c r="N677">
        <v>0</v>
      </c>
      <c r="P677">
        <v>0</v>
      </c>
      <c r="Q677">
        <v>0</v>
      </c>
      <c r="R677" t="e">
        <v>#DIV/0!</v>
      </c>
      <c r="S677">
        <v>0</v>
      </c>
    </row>
    <row r="678" spans="1:20" x14ac:dyDescent="0.25">
      <c r="A678" s="177" t="s">
        <v>2597</v>
      </c>
      <c r="B678" t="s">
        <v>2598</v>
      </c>
      <c r="C678" t="s">
        <v>237</v>
      </c>
      <c r="D678" s="20" t="s">
        <v>1026</v>
      </c>
      <c r="E678" s="26">
        <v>41365</v>
      </c>
      <c r="F678">
        <v>16</v>
      </c>
      <c r="G678">
        <v>18</v>
      </c>
      <c r="H678">
        <v>0.88888888888888884</v>
      </c>
      <c r="I678">
        <v>79</v>
      </c>
      <c r="J678">
        <v>139</v>
      </c>
      <c r="K678">
        <v>0.56834532374100721</v>
      </c>
      <c r="L678">
        <v>149</v>
      </c>
      <c r="M678">
        <v>0.93288590604026844</v>
      </c>
      <c r="N678">
        <v>53</v>
      </c>
      <c r="O678">
        <v>0.97500000000000009</v>
      </c>
      <c r="P678">
        <v>10</v>
      </c>
      <c r="Q678">
        <v>18</v>
      </c>
      <c r="R678">
        <v>0.55555555555555558</v>
      </c>
      <c r="S678">
        <v>26</v>
      </c>
    </row>
    <row r="679" spans="1:20" x14ac:dyDescent="0.25">
      <c r="A679" s="177" t="s">
        <v>2422</v>
      </c>
      <c r="B679" t="s">
        <v>2423</v>
      </c>
      <c r="C679" t="s">
        <v>238</v>
      </c>
      <c r="D679" s="20" t="s">
        <v>1026</v>
      </c>
      <c r="E679" s="26">
        <v>41365</v>
      </c>
      <c r="F679">
        <v>6.34</v>
      </c>
      <c r="G679">
        <v>15</v>
      </c>
      <c r="H679">
        <v>0.42266666666666663</v>
      </c>
      <c r="I679">
        <v>24</v>
      </c>
      <c r="J679">
        <v>24</v>
      </c>
      <c r="K679">
        <v>1</v>
      </c>
      <c r="L679">
        <v>45</v>
      </c>
      <c r="M679">
        <v>0.53333333333333333</v>
      </c>
      <c r="N679">
        <v>0</v>
      </c>
      <c r="O679">
        <v>0.75</v>
      </c>
      <c r="P679">
        <v>8</v>
      </c>
      <c r="Q679">
        <v>10</v>
      </c>
      <c r="R679">
        <v>0.8</v>
      </c>
      <c r="S679">
        <v>0</v>
      </c>
      <c r="T679">
        <v>0.52</v>
      </c>
    </row>
    <row r="680" spans="1:20" x14ac:dyDescent="0.25">
      <c r="A680" s="177" t="s">
        <v>2249</v>
      </c>
      <c r="B680" t="s">
        <v>2250</v>
      </c>
      <c r="C680" t="s">
        <v>239</v>
      </c>
      <c r="D680" s="20" t="s">
        <v>1026</v>
      </c>
      <c r="E680" s="26">
        <v>41365</v>
      </c>
      <c r="F680">
        <v>3</v>
      </c>
      <c r="G680">
        <v>5</v>
      </c>
      <c r="H680">
        <v>0.6</v>
      </c>
      <c r="I680">
        <v>6</v>
      </c>
      <c r="J680">
        <v>6.9599999999999991</v>
      </c>
      <c r="K680">
        <v>0.86206896551724155</v>
      </c>
      <c r="L680">
        <v>9</v>
      </c>
      <c r="M680">
        <v>0.77333333333333321</v>
      </c>
      <c r="N680">
        <v>0</v>
      </c>
      <c r="O680">
        <v>1</v>
      </c>
      <c r="P680">
        <v>0</v>
      </c>
      <c r="Q680">
        <v>0</v>
      </c>
      <c r="R680" t="e">
        <v>#DIV/0!</v>
      </c>
      <c r="S680">
        <v>0</v>
      </c>
      <c r="T680">
        <v>0.97500000000000009</v>
      </c>
    </row>
    <row r="681" spans="1:20" x14ac:dyDescent="0.25">
      <c r="A681" s="177" t="s">
        <v>2074</v>
      </c>
      <c r="B681" t="s">
        <v>2075</v>
      </c>
      <c r="C681" s="20" t="s">
        <v>2018</v>
      </c>
      <c r="D681" s="20" t="s">
        <v>1026</v>
      </c>
      <c r="E681" s="26">
        <v>41365</v>
      </c>
      <c r="F681">
        <v>0</v>
      </c>
      <c r="G681">
        <v>0</v>
      </c>
      <c r="I681">
        <v>14</v>
      </c>
      <c r="J681">
        <v>0</v>
      </c>
      <c r="L681">
        <v>0</v>
      </c>
      <c r="N681">
        <v>6</v>
      </c>
      <c r="P681">
        <v>4</v>
      </c>
      <c r="Q681">
        <v>7</v>
      </c>
      <c r="R681">
        <v>0.5714285714285714</v>
      </c>
      <c r="S681">
        <v>0</v>
      </c>
    </row>
    <row r="682" spans="1:20" x14ac:dyDescent="0.25">
      <c r="A682" s="177" t="s">
        <v>1826</v>
      </c>
      <c r="B682" t="s">
        <v>1827</v>
      </c>
      <c r="C682" t="s">
        <v>240</v>
      </c>
      <c r="D682" s="20" t="s">
        <v>1026</v>
      </c>
      <c r="E682" s="26">
        <v>41365</v>
      </c>
      <c r="F682">
        <v>12</v>
      </c>
      <c r="G682">
        <v>11</v>
      </c>
      <c r="H682">
        <v>1.0909090909090908</v>
      </c>
      <c r="I682">
        <v>25</v>
      </c>
      <c r="J682">
        <v>57</v>
      </c>
      <c r="K682">
        <v>0.43859649122807015</v>
      </c>
      <c r="L682">
        <v>74.5</v>
      </c>
      <c r="M682">
        <v>0.7651006711409396</v>
      </c>
      <c r="N682">
        <v>5</v>
      </c>
      <c r="P682">
        <v>0</v>
      </c>
      <c r="Q682">
        <v>0</v>
      </c>
      <c r="R682" t="e">
        <v>#DIV/0!</v>
      </c>
      <c r="S682">
        <v>0</v>
      </c>
    </row>
    <row r="683" spans="1:20" x14ac:dyDescent="0.25">
      <c r="A683" s="177" t="s">
        <v>1651</v>
      </c>
      <c r="B683" t="s">
        <v>1652</v>
      </c>
      <c r="C683" t="s">
        <v>241</v>
      </c>
      <c r="D683" s="20" t="s">
        <v>1026</v>
      </c>
      <c r="E683" s="26">
        <v>41365</v>
      </c>
      <c r="F683">
        <v>0</v>
      </c>
      <c r="G683">
        <v>0</v>
      </c>
      <c r="I683">
        <v>0</v>
      </c>
      <c r="J683">
        <v>0</v>
      </c>
      <c r="L683">
        <v>0</v>
      </c>
      <c r="P683">
        <v>0</v>
      </c>
      <c r="Q683">
        <v>0</v>
      </c>
      <c r="R683" t="e">
        <v>#DIV/0!</v>
      </c>
    </row>
    <row r="684" spans="1:20" x14ac:dyDescent="0.25">
      <c r="A684" s="177" t="s">
        <v>1101</v>
      </c>
      <c r="B684" t="s">
        <v>1187</v>
      </c>
      <c r="C684" t="s">
        <v>235</v>
      </c>
      <c r="D684" s="20" t="s">
        <v>1028</v>
      </c>
      <c r="E684" s="26">
        <v>41365</v>
      </c>
      <c r="F684">
        <v>37.340000000000003</v>
      </c>
      <c r="G684">
        <v>49</v>
      </c>
      <c r="H684">
        <v>0.76204081632653065</v>
      </c>
      <c r="I684">
        <v>148</v>
      </c>
      <c r="J684">
        <v>226.96</v>
      </c>
      <c r="K684">
        <v>0.65209728586535065</v>
      </c>
      <c r="L684">
        <v>277.5</v>
      </c>
      <c r="M684">
        <v>0.81787387387387389</v>
      </c>
      <c r="N684">
        <v>64</v>
      </c>
      <c r="P684">
        <v>22</v>
      </c>
      <c r="Q684">
        <v>35</v>
      </c>
      <c r="R684">
        <v>0.62857142857142856</v>
      </c>
      <c r="S684">
        <v>26</v>
      </c>
    </row>
    <row r="685" spans="1:20" x14ac:dyDescent="0.25">
      <c r="A685" s="177" t="s">
        <v>11537</v>
      </c>
      <c r="B685" t="s">
        <v>11538</v>
      </c>
      <c r="C685" t="s">
        <v>199</v>
      </c>
      <c r="D685" s="20" t="s">
        <v>1028</v>
      </c>
      <c r="E685" s="26">
        <v>41365</v>
      </c>
      <c r="F685">
        <v>7</v>
      </c>
      <c r="G685">
        <v>8</v>
      </c>
      <c r="H685">
        <v>0.875</v>
      </c>
      <c r="I685">
        <v>16</v>
      </c>
      <c r="J685">
        <v>55</v>
      </c>
      <c r="K685">
        <v>0.29090909090909089</v>
      </c>
      <c r="L685">
        <v>60</v>
      </c>
      <c r="M685">
        <v>0.91666666666666663</v>
      </c>
      <c r="N685">
        <v>6</v>
      </c>
      <c r="P685">
        <v>2</v>
      </c>
      <c r="Q685">
        <v>3</v>
      </c>
      <c r="R685">
        <v>0.66666666666666663</v>
      </c>
      <c r="S685">
        <v>6</v>
      </c>
    </row>
    <row r="686" spans="1:20" x14ac:dyDescent="0.25">
      <c r="A686" s="177" t="s">
        <v>11431</v>
      </c>
      <c r="B686" t="s">
        <v>11432</v>
      </c>
      <c r="C686" t="s">
        <v>201</v>
      </c>
      <c r="D686" s="20" t="s">
        <v>1026</v>
      </c>
      <c r="E686" s="26">
        <v>41365</v>
      </c>
      <c r="F686">
        <v>4</v>
      </c>
      <c r="G686">
        <v>4</v>
      </c>
      <c r="H686">
        <v>1</v>
      </c>
      <c r="I686">
        <v>12</v>
      </c>
      <c r="J686">
        <v>40</v>
      </c>
      <c r="K686">
        <v>0.3</v>
      </c>
      <c r="L686">
        <v>40</v>
      </c>
      <c r="M686">
        <v>1</v>
      </c>
      <c r="N686">
        <v>6</v>
      </c>
      <c r="O686">
        <v>1.125</v>
      </c>
      <c r="P686">
        <v>2</v>
      </c>
      <c r="Q686">
        <v>3</v>
      </c>
      <c r="R686">
        <v>0.66666666666666663</v>
      </c>
      <c r="S686">
        <v>6</v>
      </c>
      <c r="T686">
        <v>0.74285714285714288</v>
      </c>
    </row>
    <row r="687" spans="1:20" x14ac:dyDescent="0.25">
      <c r="A687" s="177" t="s">
        <v>12228</v>
      </c>
      <c r="B687" t="s">
        <v>12229</v>
      </c>
      <c r="C687" t="s">
        <v>200</v>
      </c>
      <c r="D687" s="20" t="s">
        <v>1026</v>
      </c>
      <c r="E687" s="26">
        <v>41365</v>
      </c>
      <c r="F687">
        <v>3</v>
      </c>
      <c r="G687">
        <v>4</v>
      </c>
      <c r="H687">
        <v>0.75</v>
      </c>
      <c r="I687">
        <v>4</v>
      </c>
      <c r="J687">
        <v>15</v>
      </c>
      <c r="K687">
        <v>0.26666666666666666</v>
      </c>
      <c r="L687">
        <v>20</v>
      </c>
      <c r="M687">
        <v>0.75</v>
      </c>
      <c r="R687">
        <v>0</v>
      </c>
    </row>
    <row r="688" spans="1:20" x14ac:dyDescent="0.25">
      <c r="A688" s="177" t="s">
        <v>12513</v>
      </c>
      <c r="B688" t="s">
        <v>12514</v>
      </c>
      <c r="C688" t="s">
        <v>202</v>
      </c>
      <c r="D688" s="20" t="s">
        <v>1026</v>
      </c>
      <c r="E688" s="26">
        <v>41365</v>
      </c>
      <c r="H688" t="e">
        <v>#DIV/0!</v>
      </c>
      <c r="K688" t="e">
        <v>#DIV/0!</v>
      </c>
      <c r="M688" t="e">
        <v>#DIV/0!</v>
      </c>
      <c r="R688" t="e">
        <v>#DIV/0!</v>
      </c>
      <c r="T688">
        <v>0.97500000000000009</v>
      </c>
    </row>
    <row r="689" spans="1:20" x14ac:dyDescent="0.25">
      <c r="A689" s="177" t="s">
        <v>11050</v>
      </c>
      <c r="B689" t="s">
        <v>11051</v>
      </c>
      <c r="C689" t="s">
        <v>228</v>
      </c>
      <c r="D689" s="20" t="s">
        <v>1026</v>
      </c>
      <c r="E689" s="26">
        <v>41365</v>
      </c>
    </row>
    <row r="690" spans="1:20" x14ac:dyDescent="0.25">
      <c r="A690" s="177" t="s">
        <v>10875</v>
      </c>
      <c r="B690" t="s">
        <v>10876</v>
      </c>
      <c r="C690" t="s">
        <v>227</v>
      </c>
      <c r="D690" s="20" t="s">
        <v>1028</v>
      </c>
      <c r="E690" s="26">
        <v>41365</v>
      </c>
    </row>
    <row r="691" spans="1:20" x14ac:dyDescent="0.25">
      <c r="A691" s="177" t="s">
        <v>10700</v>
      </c>
      <c r="B691" t="s">
        <v>10701</v>
      </c>
      <c r="C691" t="s">
        <v>203</v>
      </c>
      <c r="D691" s="20" t="s">
        <v>1028</v>
      </c>
      <c r="E691" s="26">
        <v>41365</v>
      </c>
      <c r="F691">
        <v>10</v>
      </c>
      <c r="G691">
        <v>9</v>
      </c>
      <c r="H691">
        <v>1.1111111111111112</v>
      </c>
      <c r="I691">
        <v>49</v>
      </c>
      <c r="J691">
        <v>60</v>
      </c>
      <c r="K691">
        <v>0.81666666666666665</v>
      </c>
      <c r="L691">
        <v>72.5</v>
      </c>
      <c r="M691">
        <v>0.82758620689655171</v>
      </c>
      <c r="P691">
        <v>2</v>
      </c>
      <c r="Q691">
        <v>3</v>
      </c>
      <c r="R691">
        <v>0.66666666666666663</v>
      </c>
    </row>
    <row r="692" spans="1:20" x14ac:dyDescent="0.25">
      <c r="A692" s="177" t="s">
        <v>10525</v>
      </c>
      <c r="B692" t="s">
        <v>10526</v>
      </c>
      <c r="C692" t="s">
        <v>205</v>
      </c>
      <c r="D692" s="20" t="s">
        <v>1026</v>
      </c>
      <c r="E692" s="26">
        <v>41365</v>
      </c>
      <c r="F692">
        <v>4</v>
      </c>
      <c r="G692">
        <v>5</v>
      </c>
      <c r="H692">
        <v>0.8</v>
      </c>
      <c r="I692">
        <v>28</v>
      </c>
      <c r="J692">
        <v>35</v>
      </c>
      <c r="K692">
        <v>0.8</v>
      </c>
      <c r="L692">
        <v>45</v>
      </c>
      <c r="M692">
        <v>0.77777777777777779</v>
      </c>
      <c r="N692">
        <v>21</v>
      </c>
      <c r="O692">
        <v>0.97500000000000009</v>
      </c>
      <c r="P692">
        <v>2</v>
      </c>
      <c r="Q692">
        <v>3</v>
      </c>
      <c r="R692">
        <v>0.66666666666666663</v>
      </c>
      <c r="S692">
        <v>7</v>
      </c>
    </row>
    <row r="693" spans="1:20" x14ac:dyDescent="0.25">
      <c r="A693" s="177" t="s">
        <v>10349</v>
      </c>
      <c r="B693" t="s">
        <v>10350</v>
      </c>
      <c r="C693" t="s">
        <v>204</v>
      </c>
      <c r="D693" s="20" t="s">
        <v>1026</v>
      </c>
      <c r="E693" s="26">
        <v>41365</v>
      </c>
      <c r="F693">
        <v>6</v>
      </c>
      <c r="G693">
        <v>4</v>
      </c>
      <c r="H693">
        <v>1.5</v>
      </c>
      <c r="I693">
        <v>21</v>
      </c>
      <c r="J693">
        <v>25</v>
      </c>
      <c r="K693">
        <v>0.84</v>
      </c>
      <c r="L693">
        <v>27.5</v>
      </c>
      <c r="M693">
        <v>0.90909090909090906</v>
      </c>
    </row>
    <row r="694" spans="1:20" x14ac:dyDescent="0.25">
      <c r="A694" s="177" t="s">
        <v>10284</v>
      </c>
      <c r="B694" t="s">
        <v>10285</v>
      </c>
      <c r="C694" t="s">
        <v>206</v>
      </c>
      <c r="D694" s="20" t="s">
        <v>1026</v>
      </c>
      <c r="E694" s="26">
        <v>41365</v>
      </c>
      <c r="H694" t="e">
        <v>#DIV/0!</v>
      </c>
      <c r="K694" t="e">
        <v>#DIV/0!</v>
      </c>
      <c r="M694" t="e">
        <v>#DIV/0!</v>
      </c>
      <c r="R694" t="e">
        <v>#DIV/0!</v>
      </c>
    </row>
    <row r="695" spans="1:20" x14ac:dyDescent="0.25">
      <c r="A695" s="177" t="s">
        <v>9853</v>
      </c>
      <c r="B695" t="s">
        <v>9854</v>
      </c>
      <c r="C695" t="s">
        <v>223</v>
      </c>
      <c r="D695" s="20" t="s">
        <v>1028</v>
      </c>
      <c r="E695" s="26">
        <v>41365</v>
      </c>
      <c r="R695" t="e">
        <v>#DIV/0!</v>
      </c>
    </row>
    <row r="696" spans="1:20" x14ac:dyDescent="0.25">
      <c r="A696" s="177" t="s">
        <v>9678</v>
      </c>
      <c r="B696" t="s">
        <v>9679</v>
      </c>
      <c r="C696" t="s">
        <v>224</v>
      </c>
      <c r="D696" s="20" t="s">
        <v>1026</v>
      </c>
      <c r="E696" s="26">
        <v>41365</v>
      </c>
      <c r="R696" t="e">
        <v>#DIV/0!</v>
      </c>
    </row>
    <row r="697" spans="1:20" x14ac:dyDescent="0.25">
      <c r="A697" s="177" t="s">
        <v>9287</v>
      </c>
      <c r="B697" t="s">
        <v>9288</v>
      </c>
      <c r="C697" t="s">
        <v>211</v>
      </c>
      <c r="D697" s="20" t="s">
        <v>1026</v>
      </c>
      <c r="E697" s="26">
        <v>41365</v>
      </c>
      <c r="H697" t="e">
        <v>#DIV/0!</v>
      </c>
      <c r="K697" t="e">
        <v>#DIV/0!</v>
      </c>
      <c r="M697" t="e">
        <v>#DIV/0!</v>
      </c>
      <c r="N697">
        <v>0</v>
      </c>
      <c r="R697" t="e">
        <v>#DIV/0!</v>
      </c>
    </row>
    <row r="698" spans="1:20" x14ac:dyDescent="0.25">
      <c r="A698" s="177" t="s">
        <v>9112</v>
      </c>
      <c r="B698" t="s">
        <v>9113</v>
      </c>
      <c r="C698" t="s">
        <v>207</v>
      </c>
      <c r="D698" s="20" t="s">
        <v>1028</v>
      </c>
      <c r="E698" s="26">
        <v>41365</v>
      </c>
      <c r="F698">
        <v>7</v>
      </c>
      <c r="G698">
        <v>7</v>
      </c>
      <c r="H698">
        <v>1</v>
      </c>
      <c r="I698">
        <v>18</v>
      </c>
      <c r="J698">
        <v>52</v>
      </c>
      <c r="K698">
        <v>0.34615384615384615</v>
      </c>
      <c r="L698">
        <v>62</v>
      </c>
      <c r="M698">
        <v>0.83870967741935487</v>
      </c>
      <c r="N698">
        <v>13</v>
      </c>
      <c r="P698">
        <v>3</v>
      </c>
      <c r="Q698">
        <v>6</v>
      </c>
      <c r="R698">
        <v>0.5</v>
      </c>
      <c r="S698">
        <v>5</v>
      </c>
    </row>
    <row r="699" spans="1:20" x14ac:dyDescent="0.25">
      <c r="A699" s="177" t="s">
        <v>9047</v>
      </c>
      <c r="B699" t="s">
        <v>9048</v>
      </c>
      <c r="C699" t="s">
        <v>894</v>
      </c>
      <c r="D699" s="20" t="s">
        <v>1026</v>
      </c>
      <c r="E699" s="26">
        <v>41365</v>
      </c>
    </row>
    <row r="700" spans="1:20" x14ac:dyDescent="0.25">
      <c r="A700" s="177" t="s">
        <v>8872</v>
      </c>
      <c r="B700" t="s">
        <v>8873</v>
      </c>
      <c r="C700" t="s">
        <v>210</v>
      </c>
      <c r="D700" s="20" t="s">
        <v>1026</v>
      </c>
      <c r="E700" s="26">
        <v>41365</v>
      </c>
      <c r="F700">
        <v>4</v>
      </c>
      <c r="G700">
        <v>4</v>
      </c>
      <c r="H700">
        <v>1</v>
      </c>
      <c r="I700">
        <v>18</v>
      </c>
      <c r="J700">
        <v>35</v>
      </c>
      <c r="K700">
        <v>0.51428571428571423</v>
      </c>
      <c r="L700">
        <v>35</v>
      </c>
      <c r="M700">
        <v>1</v>
      </c>
      <c r="N700">
        <v>13</v>
      </c>
      <c r="O700">
        <v>0.97500000000000009</v>
      </c>
      <c r="P700">
        <v>3</v>
      </c>
      <c r="Q700">
        <v>6</v>
      </c>
      <c r="R700">
        <v>0.5</v>
      </c>
      <c r="S700">
        <v>5</v>
      </c>
    </row>
    <row r="701" spans="1:20" x14ac:dyDescent="0.25">
      <c r="A701" s="177" t="s">
        <v>8697</v>
      </c>
      <c r="B701" t="s">
        <v>8698</v>
      </c>
      <c r="C701" t="s">
        <v>208</v>
      </c>
      <c r="D701" s="20" t="s">
        <v>1026</v>
      </c>
      <c r="E701" s="26">
        <v>41365</v>
      </c>
      <c r="F701">
        <v>3</v>
      </c>
      <c r="G701">
        <v>3</v>
      </c>
      <c r="H701">
        <v>1</v>
      </c>
      <c r="J701">
        <v>17</v>
      </c>
      <c r="K701">
        <v>0</v>
      </c>
      <c r="L701">
        <v>27</v>
      </c>
      <c r="M701">
        <v>0.62962962962962965</v>
      </c>
      <c r="R701" t="e">
        <v>#DIV/0!</v>
      </c>
      <c r="T701">
        <v>1.0999999999999999</v>
      </c>
    </row>
    <row r="702" spans="1:20" x14ac:dyDescent="0.25">
      <c r="A702" s="177" t="s">
        <v>8448</v>
      </c>
      <c r="B702" t="s">
        <v>8449</v>
      </c>
      <c r="C702" t="s">
        <v>213</v>
      </c>
      <c r="D702" s="20" t="s">
        <v>1026</v>
      </c>
      <c r="E702" s="26">
        <v>41365</v>
      </c>
      <c r="T702">
        <v>0.82499999999999996</v>
      </c>
    </row>
    <row r="703" spans="1:20" x14ac:dyDescent="0.25">
      <c r="A703" s="177" t="s">
        <v>8273</v>
      </c>
      <c r="B703" t="s">
        <v>8274</v>
      </c>
      <c r="C703" t="s">
        <v>212</v>
      </c>
      <c r="D703" s="20" t="s">
        <v>1028</v>
      </c>
      <c r="E703" s="26">
        <v>41365</v>
      </c>
      <c r="F703">
        <v>0</v>
      </c>
      <c r="G703">
        <v>0</v>
      </c>
      <c r="H703" t="e">
        <v>#DIV/0!</v>
      </c>
      <c r="I703">
        <v>0</v>
      </c>
      <c r="J703">
        <v>0</v>
      </c>
      <c r="K703" t="e">
        <v>#DIV/0!</v>
      </c>
      <c r="L703">
        <v>0</v>
      </c>
      <c r="M703" t="e">
        <v>#DIV/0!</v>
      </c>
      <c r="N703">
        <v>0</v>
      </c>
      <c r="P703">
        <v>0</v>
      </c>
      <c r="Q703">
        <v>0</v>
      </c>
      <c r="R703" t="e">
        <v>#DIV/0!</v>
      </c>
      <c r="S703">
        <v>0</v>
      </c>
    </row>
    <row r="704" spans="1:20" x14ac:dyDescent="0.25">
      <c r="A704" s="177" t="s">
        <v>8208</v>
      </c>
      <c r="B704" t="s">
        <v>8209</v>
      </c>
      <c r="C704" s="20" t="s">
        <v>8184</v>
      </c>
      <c r="D704" s="20" t="s">
        <v>1026</v>
      </c>
      <c r="E704" s="26">
        <v>41365</v>
      </c>
    </row>
    <row r="705" spans="1:20" x14ac:dyDescent="0.25">
      <c r="A705" s="177" t="s">
        <v>7972</v>
      </c>
      <c r="B705" t="s">
        <v>7973</v>
      </c>
      <c r="C705" t="s">
        <v>225</v>
      </c>
      <c r="D705" s="20" t="s">
        <v>1028</v>
      </c>
      <c r="E705" s="26">
        <v>41365</v>
      </c>
      <c r="R705" t="e">
        <v>#DIV/0!</v>
      </c>
    </row>
    <row r="706" spans="1:20" x14ac:dyDescent="0.25">
      <c r="A706" s="177" t="s">
        <v>7771</v>
      </c>
      <c r="B706" t="s">
        <v>7772</v>
      </c>
      <c r="C706" t="s">
        <v>226</v>
      </c>
      <c r="D706" s="20" t="s">
        <v>1026</v>
      </c>
      <c r="E706" s="26">
        <v>41365</v>
      </c>
      <c r="R706" t="e">
        <v>#DIV/0!</v>
      </c>
    </row>
    <row r="707" spans="1:20" x14ac:dyDescent="0.25">
      <c r="A707" s="177" t="s">
        <v>7584</v>
      </c>
      <c r="B707" t="s">
        <v>7585</v>
      </c>
      <c r="C707" s="20" t="s">
        <v>901</v>
      </c>
      <c r="D707" s="20" t="s">
        <v>1026</v>
      </c>
      <c r="E707" s="26">
        <v>41365</v>
      </c>
      <c r="I707">
        <v>6</v>
      </c>
      <c r="N707">
        <v>6</v>
      </c>
      <c r="P707">
        <v>1</v>
      </c>
      <c r="Q707">
        <v>3</v>
      </c>
      <c r="R707">
        <v>0.33333333333333331</v>
      </c>
      <c r="S707">
        <v>0</v>
      </c>
    </row>
    <row r="708" spans="1:20" x14ac:dyDescent="0.25">
      <c r="A708" s="177" t="s">
        <v>7237</v>
      </c>
      <c r="B708" t="s">
        <v>7238</v>
      </c>
      <c r="C708" s="20" t="s">
        <v>1078</v>
      </c>
      <c r="D708" s="20" t="s">
        <v>1026</v>
      </c>
      <c r="E708" s="26">
        <v>41365</v>
      </c>
      <c r="I708">
        <v>6</v>
      </c>
      <c r="N708">
        <v>6</v>
      </c>
      <c r="P708">
        <v>1</v>
      </c>
      <c r="Q708">
        <v>3</v>
      </c>
      <c r="R708">
        <v>0.33333333333333331</v>
      </c>
      <c r="S708">
        <v>0</v>
      </c>
    </row>
    <row r="709" spans="1:20" x14ac:dyDescent="0.25">
      <c r="A709" s="177" t="s">
        <v>7032</v>
      </c>
      <c r="B709" t="s">
        <v>7033</v>
      </c>
      <c r="C709" t="s">
        <v>232</v>
      </c>
      <c r="D709" s="20" t="s">
        <v>1028</v>
      </c>
      <c r="E709" s="26">
        <v>41365</v>
      </c>
      <c r="R709" t="e">
        <v>#DIV/0!</v>
      </c>
    </row>
    <row r="710" spans="1:20" x14ac:dyDescent="0.25">
      <c r="A710" s="177" t="s">
        <v>6841</v>
      </c>
      <c r="B710" t="s">
        <v>6842</v>
      </c>
      <c r="C710" t="s">
        <v>231</v>
      </c>
      <c r="D710" s="20" t="s">
        <v>1026</v>
      </c>
      <c r="E710" s="26">
        <v>41365</v>
      </c>
      <c r="R710" t="e">
        <v>#DIV/0!</v>
      </c>
    </row>
    <row r="711" spans="1:20" x14ac:dyDescent="0.25">
      <c r="A711" s="177" t="s">
        <v>6666</v>
      </c>
      <c r="B711" t="s">
        <v>6667</v>
      </c>
      <c r="C711" t="s">
        <v>317</v>
      </c>
      <c r="D711" s="20" t="s">
        <v>1028</v>
      </c>
      <c r="E711" s="26">
        <v>41365</v>
      </c>
    </row>
    <row r="712" spans="1:20" x14ac:dyDescent="0.25">
      <c r="A712" s="177" t="s">
        <v>6491</v>
      </c>
      <c r="B712" t="s">
        <v>6492</v>
      </c>
      <c r="C712" t="s">
        <v>316</v>
      </c>
      <c r="D712" s="20" t="s">
        <v>1026</v>
      </c>
      <c r="E712" s="26">
        <v>41365</v>
      </c>
    </row>
    <row r="713" spans="1:20" x14ac:dyDescent="0.25">
      <c r="A713" s="177" t="s">
        <v>6242</v>
      </c>
      <c r="B713" t="s">
        <v>6243</v>
      </c>
      <c r="C713" t="s">
        <v>214</v>
      </c>
      <c r="D713" s="20" t="s">
        <v>1028</v>
      </c>
      <c r="E713" s="26">
        <v>41365</v>
      </c>
      <c r="F713">
        <v>4</v>
      </c>
      <c r="G713">
        <v>5</v>
      </c>
      <c r="H713">
        <v>0.8</v>
      </c>
      <c r="I713">
        <v>21</v>
      </c>
      <c r="J713">
        <v>29</v>
      </c>
      <c r="K713">
        <v>0.72413793103448276</v>
      </c>
      <c r="L713">
        <v>29</v>
      </c>
      <c r="M713">
        <v>1</v>
      </c>
      <c r="N713">
        <v>13</v>
      </c>
      <c r="P713">
        <v>3</v>
      </c>
      <c r="Q713">
        <v>6</v>
      </c>
      <c r="R713">
        <v>0.5</v>
      </c>
      <c r="S713">
        <v>8</v>
      </c>
    </row>
    <row r="714" spans="1:20" x14ac:dyDescent="0.25">
      <c r="A714" s="177" t="s">
        <v>6067</v>
      </c>
      <c r="B714" t="s">
        <v>6068</v>
      </c>
      <c r="C714" t="s">
        <v>215</v>
      </c>
      <c r="D714" s="20" t="s">
        <v>1026</v>
      </c>
      <c r="E714" s="26">
        <v>41365</v>
      </c>
      <c r="F714">
        <v>4</v>
      </c>
      <c r="G714">
        <v>5</v>
      </c>
      <c r="H714">
        <v>0.8</v>
      </c>
      <c r="I714">
        <v>21</v>
      </c>
      <c r="J714">
        <v>29</v>
      </c>
      <c r="K714">
        <v>0.72413793103448276</v>
      </c>
      <c r="L714">
        <v>29</v>
      </c>
      <c r="M714">
        <v>1</v>
      </c>
      <c r="N714">
        <v>13</v>
      </c>
      <c r="O714">
        <v>0.82499999999999996</v>
      </c>
      <c r="P714">
        <v>3</v>
      </c>
      <c r="Q714">
        <v>6</v>
      </c>
      <c r="R714">
        <v>0.5</v>
      </c>
      <c r="S714">
        <v>8</v>
      </c>
    </row>
    <row r="715" spans="1:20" x14ac:dyDescent="0.25">
      <c r="A715" s="177" t="s">
        <v>5892</v>
      </c>
      <c r="B715" t="s">
        <v>5893</v>
      </c>
      <c r="C715" t="s">
        <v>216</v>
      </c>
      <c r="D715" s="20" t="s">
        <v>1026</v>
      </c>
      <c r="E715" s="26">
        <v>41365</v>
      </c>
      <c r="H715" t="e">
        <v>#DIV/0!</v>
      </c>
      <c r="K715" t="e">
        <v>#DIV/0!</v>
      </c>
      <c r="M715" t="e">
        <v>#DIV/0!</v>
      </c>
      <c r="R715" t="e">
        <v>#DIV/0!</v>
      </c>
      <c r="T715">
        <v>0.78866666666666663</v>
      </c>
    </row>
    <row r="716" spans="1:20" x14ac:dyDescent="0.25">
      <c r="A716" s="177" t="s">
        <v>5464</v>
      </c>
      <c r="B716" t="s">
        <v>5465</v>
      </c>
      <c r="C716" s="20" t="s">
        <v>903</v>
      </c>
      <c r="D716" s="20" t="s">
        <v>1026</v>
      </c>
      <c r="E716" s="26">
        <v>41365</v>
      </c>
      <c r="F716">
        <v>0</v>
      </c>
      <c r="G716">
        <v>0</v>
      </c>
      <c r="I716">
        <v>8</v>
      </c>
      <c r="J716">
        <v>0</v>
      </c>
      <c r="L716">
        <v>0</v>
      </c>
      <c r="P716">
        <v>3</v>
      </c>
      <c r="Q716">
        <v>4</v>
      </c>
      <c r="R716">
        <v>0.75</v>
      </c>
      <c r="T716">
        <v>0.75</v>
      </c>
    </row>
    <row r="717" spans="1:20" x14ac:dyDescent="0.25">
      <c r="A717" s="177" t="s">
        <v>5648</v>
      </c>
      <c r="B717" t="s">
        <v>5649</v>
      </c>
      <c r="C717" s="20" t="s">
        <v>1073</v>
      </c>
      <c r="D717" s="20" t="s">
        <v>1026</v>
      </c>
      <c r="E717" s="26">
        <v>41365</v>
      </c>
      <c r="T717">
        <v>1</v>
      </c>
    </row>
    <row r="718" spans="1:20" x14ac:dyDescent="0.25">
      <c r="A718" s="177" t="s">
        <v>5229</v>
      </c>
      <c r="B718" t="s">
        <v>5230</v>
      </c>
      <c r="C718" s="20" t="s">
        <v>1079</v>
      </c>
      <c r="D718" s="20" t="s">
        <v>1026</v>
      </c>
      <c r="E718" s="26">
        <v>41365</v>
      </c>
      <c r="I718">
        <v>8</v>
      </c>
      <c r="P718">
        <v>3</v>
      </c>
      <c r="Q718">
        <v>4</v>
      </c>
      <c r="R718">
        <v>0.75</v>
      </c>
    </row>
    <row r="719" spans="1:20" x14ac:dyDescent="0.25">
      <c r="A719" s="177" t="s">
        <v>5024</v>
      </c>
      <c r="B719" t="s">
        <v>5025</v>
      </c>
      <c r="C719" t="s">
        <v>229</v>
      </c>
      <c r="D719" s="20" t="s">
        <v>1026</v>
      </c>
      <c r="E719" s="26">
        <v>41365</v>
      </c>
    </row>
    <row r="720" spans="1:20" x14ac:dyDescent="0.25">
      <c r="A720" s="177" t="s">
        <v>4849</v>
      </c>
      <c r="B720" t="s">
        <v>4850</v>
      </c>
      <c r="C720" t="s">
        <v>230</v>
      </c>
      <c r="D720" s="20" t="s">
        <v>1028</v>
      </c>
      <c r="E720" s="26">
        <v>41365</v>
      </c>
      <c r="T720">
        <v>0</v>
      </c>
    </row>
    <row r="721" spans="1:20" x14ac:dyDescent="0.25">
      <c r="A721" s="177" t="s">
        <v>4674</v>
      </c>
      <c r="B721" t="s">
        <v>4675</v>
      </c>
      <c r="C721" t="s">
        <v>234</v>
      </c>
      <c r="D721" s="20" t="s">
        <v>1028</v>
      </c>
      <c r="E721" s="26">
        <v>41365</v>
      </c>
      <c r="R721" t="e">
        <v>#DIV/0!</v>
      </c>
      <c r="T721" t="e">
        <v>#DIV/0!</v>
      </c>
    </row>
    <row r="722" spans="1:20" x14ac:dyDescent="0.25">
      <c r="A722" s="177" t="s">
        <v>4499</v>
      </c>
      <c r="B722" t="s">
        <v>4500</v>
      </c>
      <c r="C722" t="s">
        <v>233</v>
      </c>
      <c r="D722" s="20" t="s">
        <v>1026</v>
      </c>
      <c r="E722" s="26">
        <v>41365</v>
      </c>
      <c r="R722" t="e">
        <v>#DIV/0!</v>
      </c>
      <c r="T722">
        <v>0.95</v>
      </c>
    </row>
    <row r="723" spans="1:20" x14ac:dyDescent="0.25">
      <c r="A723" s="177" t="s">
        <v>4324</v>
      </c>
      <c r="B723" t="s">
        <v>4325</v>
      </c>
      <c r="C723" t="s">
        <v>217</v>
      </c>
      <c r="D723" s="20" t="s">
        <v>1028</v>
      </c>
      <c r="E723" s="26">
        <v>41365</v>
      </c>
      <c r="F723">
        <v>0</v>
      </c>
      <c r="G723">
        <v>0</v>
      </c>
      <c r="I723">
        <v>0</v>
      </c>
      <c r="L723">
        <v>0</v>
      </c>
      <c r="N723">
        <v>5</v>
      </c>
      <c r="S723">
        <v>0</v>
      </c>
      <c r="T723">
        <v>1</v>
      </c>
    </row>
    <row r="724" spans="1:20" x14ac:dyDescent="0.25">
      <c r="A724" s="177" t="s">
        <v>4259</v>
      </c>
      <c r="B724" t="s">
        <v>4260</v>
      </c>
      <c r="C724" t="s">
        <v>895</v>
      </c>
      <c r="D724" s="20" t="s">
        <v>1026</v>
      </c>
      <c r="E724" s="26">
        <v>41365</v>
      </c>
      <c r="T724">
        <v>0.83</v>
      </c>
    </row>
    <row r="725" spans="1:20" x14ac:dyDescent="0.25">
      <c r="A725" s="177" t="s">
        <v>4084</v>
      </c>
      <c r="B725" t="s">
        <v>4085</v>
      </c>
      <c r="C725" t="s">
        <v>218</v>
      </c>
      <c r="D725" s="20" t="s">
        <v>1026</v>
      </c>
      <c r="E725" s="26">
        <v>41365</v>
      </c>
      <c r="N725">
        <v>5</v>
      </c>
      <c r="P725">
        <v>0</v>
      </c>
      <c r="Q725">
        <v>0</v>
      </c>
      <c r="S725">
        <v>0</v>
      </c>
      <c r="T725">
        <v>0</v>
      </c>
    </row>
    <row r="726" spans="1:20" x14ac:dyDescent="0.25">
      <c r="A726" s="177" t="s">
        <v>3909</v>
      </c>
      <c r="B726" t="s">
        <v>3910</v>
      </c>
      <c r="C726" t="s">
        <v>219</v>
      </c>
      <c r="D726" s="20" t="s">
        <v>1026</v>
      </c>
      <c r="E726" s="26">
        <v>41365</v>
      </c>
      <c r="T726">
        <v>0</v>
      </c>
    </row>
    <row r="727" spans="1:20" x14ac:dyDescent="0.25">
      <c r="A727" s="177" t="s">
        <v>3542</v>
      </c>
      <c r="B727" t="s">
        <v>3543</v>
      </c>
      <c r="C727" t="s">
        <v>220</v>
      </c>
      <c r="D727" s="20" t="s">
        <v>1028</v>
      </c>
      <c r="E727" s="26">
        <v>41365</v>
      </c>
      <c r="F727">
        <v>7.5</v>
      </c>
      <c r="G727">
        <v>12.5</v>
      </c>
      <c r="H727">
        <v>0.6</v>
      </c>
      <c r="I727">
        <v>30</v>
      </c>
      <c r="J727">
        <v>30.96</v>
      </c>
      <c r="K727">
        <v>0.96899224806201545</v>
      </c>
      <c r="L727">
        <v>54</v>
      </c>
      <c r="M727">
        <v>0.57333333333333336</v>
      </c>
      <c r="P727">
        <v>8</v>
      </c>
      <c r="Q727">
        <v>10</v>
      </c>
      <c r="R727">
        <v>0.8</v>
      </c>
      <c r="T727">
        <v>0</v>
      </c>
    </row>
    <row r="728" spans="1:20" x14ac:dyDescent="0.25">
      <c r="A728" s="177" t="s">
        <v>3367</v>
      </c>
      <c r="B728" t="s">
        <v>3368</v>
      </c>
      <c r="C728" t="s">
        <v>221</v>
      </c>
      <c r="D728" s="20" t="s">
        <v>1026</v>
      </c>
      <c r="E728" s="26">
        <v>41365</v>
      </c>
      <c r="F728">
        <v>6.34</v>
      </c>
      <c r="G728">
        <v>7.5</v>
      </c>
      <c r="H728">
        <v>0.84533333333333327</v>
      </c>
      <c r="I728">
        <v>24</v>
      </c>
      <c r="J728">
        <v>24</v>
      </c>
      <c r="K728">
        <v>1</v>
      </c>
      <c r="L728">
        <v>45</v>
      </c>
      <c r="M728">
        <v>0.53333333333333333</v>
      </c>
      <c r="O728">
        <v>0.75</v>
      </c>
      <c r="P728">
        <v>8</v>
      </c>
      <c r="Q728">
        <v>10</v>
      </c>
      <c r="R728">
        <v>0.8</v>
      </c>
      <c r="T728">
        <v>1.0322222222222222</v>
      </c>
    </row>
    <row r="729" spans="1:20" x14ac:dyDescent="0.25">
      <c r="A729" s="177" t="s">
        <v>3192</v>
      </c>
      <c r="B729" t="s">
        <v>3193</v>
      </c>
      <c r="C729" t="s">
        <v>222</v>
      </c>
      <c r="D729" s="20" t="s">
        <v>1026</v>
      </c>
      <c r="E729" s="26">
        <v>41365</v>
      </c>
      <c r="F729">
        <v>1.1599999999999999</v>
      </c>
      <c r="G729">
        <v>5</v>
      </c>
      <c r="H729">
        <v>0.23199999999999998</v>
      </c>
      <c r="I729">
        <v>6</v>
      </c>
      <c r="J729">
        <v>6.9599999999999991</v>
      </c>
      <c r="K729">
        <v>0.86206896551724155</v>
      </c>
      <c r="L729">
        <v>9</v>
      </c>
      <c r="M729">
        <v>0.77333333333333321</v>
      </c>
      <c r="O729">
        <v>1</v>
      </c>
      <c r="P729">
        <v>0</v>
      </c>
      <c r="Q729">
        <v>0</v>
      </c>
      <c r="R729" t="e">
        <v>#DIV/0!</v>
      </c>
      <c r="T729">
        <v>0.97777777777777786</v>
      </c>
    </row>
    <row r="730" spans="1:20" x14ac:dyDescent="0.25">
      <c r="A730" s="177" t="s">
        <v>11539</v>
      </c>
      <c r="B730" t="s">
        <v>11540</v>
      </c>
      <c r="C730" t="s">
        <v>198</v>
      </c>
      <c r="D730" s="20" t="s">
        <v>1028</v>
      </c>
      <c r="E730" s="26">
        <v>41395</v>
      </c>
      <c r="T730">
        <v>1.1000000000000001</v>
      </c>
    </row>
    <row r="731" spans="1:20" x14ac:dyDescent="0.25">
      <c r="A731" s="177" t="s">
        <v>12028</v>
      </c>
      <c r="B731" t="s">
        <v>12029</v>
      </c>
      <c r="C731" s="20" t="s">
        <v>1077</v>
      </c>
      <c r="D731" s="20" t="s">
        <v>1028</v>
      </c>
      <c r="E731" s="26">
        <v>41395</v>
      </c>
    </row>
    <row r="732" spans="1:20" x14ac:dyDescent="0.25">
      <c r="A732" s="177" t="s">
        <v>3019</v>
      </c>
      <c r="B732" t="s">
        <v>3020</v>
      </c>
      <c r="C732" t="s">
        <v>242</v>
      </c>
      <c r="D732" s="20" t="s">
        <v>1026</v>
      </c>
      <c r="E732" s="26">
        <v>41395</v>
      </c>
      <c r="F732">
        <v>0</v>
      </c>
      <c r="G732">
        <v>0</v>
      </c>
      <c r="H732" t="e">
        <v>#DIV/0!</v>
      </c>
      <c r="I732">
        <v>0</v>
      </c>
      <c r="J732">
        <v>0</v>
      </c>
      <c r="K732" t="e">
        <v>#DIV/0!</v>
      </c>
      <c r="L732">
        <v>0</v>
      </c>
      <c r="M732" t="e">
        <v>#DIV/0!</v>
      </c>
      <c r="N732">
        <v>0</v>
      </c>
      <c r="P732">
        <v>0</v>
      </c>
      <c r="Q732">
        <v>0</v>
      </c>
      <c r="R732" t="e">
        <v>#DIV/0!</v>
      </c>
      <c r="S732">
        <v>0</v>
      </c>
    </row>
    <row r="733" spans="1:20" x14ac:dyDescent="0.25">
      <c r="A733" s="177" t="s">
        <v>2844</v>
      </c>
      <c r="B733" t="s">
        <v>2845</v>
      </c>
      <c r="C733" s="20" t="s">
        <v>2754</v>
      </c>
      <c r="D733" s="20" t="s">
        <v>1026</v>
      </c>
      <c r="E733" s="26">
        <v>41395</v>
      </c>
      <c r="F733">
        <v>0</v>
      </c>
      <c r="G733">
        <v>0</v>
      </c>
      <c r="I733">
        <v>0</v>
      </c>
      <c r="J733">
        <v>0</v>
      </c>
      <c r="L733">
        <v>0</v>
      </c>
      <c r="N733">
        <v>0</v>
      </c>
      <c r="P733">
        <v>0</v>
      </c>
      <c r="Q733">
        <v>0</v>
      </c>
      <c r="R733" t="e">
        <v>#DIV/0!</v>
      </c>
      <c r="S733">
        <v>0</v>
      </c>
    </row>
    <row r="734" spans="1:20" x14ac:dyDescent="0.25">
      <c r="A734" s="177" t="s">
        <v>2599</v>
      </c>
      <c r="B734" t="s">
        <v>2600</v>
      </c>
      <c r="C734" t="s">
        <v>237</v>
      </c>
      <c r="D734" s="20" t="s">
        <v>1026</v>
      </c>
      <c r="E734" s="26">
        <v>41395</v>
      </c>
      <c r="F734">
        <v>16</v>
      </c>
      <c r="G734">
        <v>18</v>
      </c>
      <c r="H734">
        <v>0.88888888888888884</v>
      </c>
      <c r="I734">
        <v>80</v>
      </c>
      <c r="J734">
        <v>139</v>
      </c>
      <c r="K734">
        <v>0.57553956834532372</v>
      </c>
      <c r="L734">
        <v>149</v>
      </c>
      <c r="M734">
        <v>0.93288590604026844</v>
      </c>
      <c r="N734">
        <v>58</v>
      </c>
      <c r="O734">
        <v>0.95</v>
      </c>
      <c r="P734">
        <v>12</v>
      </c>
      <c r="Q734">
        <v>15</v>
      </c>
      <c r="R734">
        <v>0.8</v>
      </c>
      <c r="S734">
        <v>22</v>
      </c>
    </row>
    <row r="735" spans="1:20" x14ac:dyDescent="0.25">
      <c r="A735" s="177" t="s">
        <v>2424</v>
      </c>
      <c r="B735" t="s">
        <v>2425</v>
      </c>
      <c r="C735" t="s">
        <v>238</v>
      </c>
      <c r="D735" s="20" t="s">
        <v>1026</v>
      </c>
      <c r="E735" s="26">
        <v>41395</v>
      </c>
      <c r="F735">
        <v>7.58</v>
      </c>
      <c r="G735">
        <v>15</v>
      </c>
      <c r="H735">
        <v>0.5053333333333333</v>
      </c>
      <c r="I735">
        <v>28</v>
      </c>
      <c r="J735">
        <v>28</v>
      </c>
      <c r="K735">
        <v>1</v>
      </c>
      <c r="L735">
        <v>45</v>
      </c>
      <c r="M735">
        <v>0.62222222222222223</v>
      </c>
      <c r="N735">
        <v>0</v>
      </c>
      <c r="O735">
        <v>1</v>
      </c>
      <c r="P735">
        <v>5</v>
      </c>
      <c r="Q735">
        <v>6</v>
      </c>
      <c r="R735">
        <v>0.83333333333333337</v>
      </c>
      <c r="S735">
        <v>0</v>
      </c>
      <c r="T735">
        <v>0.53333333333333333</v>
      </c>
    </row>
    <row r="736" spans="1:20" x14ac:dyDescent="0.25">
      <c r="A736" s="177" t="s">
        <v>2251</v>
      </c>
      <c r="B736" t="s">
        <v>2252</v>
      </c>
      <c r="C736" t="s">
        <v>239</v>
      </c>
      <c r="D736" s="20" t="s">
        <v>1026</v>
      </c>
      <c r="E736" s="26">
        <v>41395</v>
      </c>
      <c r="F736">
        <v>3</v>
      </c>
      <c r="G736">
        <v>5</v>
      </c>
      <c r="H736">
        <v>0.6</v>
      </c>
      <c r="I736">
        <v>5</v>
      </c>
      <c r="J736">
        <v>5.9955555555555549</v>
      </c>
      <c r="K736">
        <v>0.83395107487027442</v>
      </c>
      <c r="L736">
        <v>9</v>
      </c>
      <c r="M736">
        <v>0.66617283950617279</v>
      </c>
      <c r="N736">
        <v>0</v>
      </c>
      <c r="O736">
        <v>0.83</v>
      </c>
      <c r="P736">
        <v>1</v>
      </c>
      <c r="Q736">
        <v>2</v>
      </c>
      <c r="R736">
        <v>0.5</v>
      </c>
      <c r="S736">
        <v>0</v>
      </c>
      <c r="T736">
        <v>1</v>
      </c>
    </row>
    <row r="737" spans="1:20" x14ac:dyDescent="0.25">
      <c r="A737" s="177" t="s">
        <v>2076</v>
      </c>
      <c r="B737" t="s">
        <v>2077</v>
      </c>
      <c r="C737" s="20" t="s">
        <v>2018</v>
      </c>
      <c r="D737" s="20" t="s">
        <v>1026</v>
      </c>
      <c r="E737" s="26">
        <v>41395</v>
      </c>
      <c r="F737">
        <v>0</v>
      </c>
      <c r="G737">
        <v>0</v>
      </c>
      <c r="I737">
        <v>15</v>
      </c>
      <c r="J737">
        <v>0</v>
      </c>
      <c r="L737">
        <v>0</v>
      </c>
      <c r="N737">
        <v>4</v>
      </c>
      <c r="P737">
        <v>1</v>
      </c>
      <c r="Q737">
        <v>4</v>
      </c>
      <c r="R737">
        <v>0.25</v>
      </c>
      <c r="S737">
        <v>5</v>
      </c>
    </row>
    <row r="738" spans="1:20" x14ac:dyDescent="0.25">
      <c r="A738" s="177" t="s">
        <v>1828</v>
      </c>
      <c r="B738" t="s">
        <v>1829</v>
      </c>
      <c r="C738" t="s">
        <v>240</v>
      </c>
      <c r="D738" s="20" t="s">
        <v>1026</v>
      </c>
      <c r="E738" s="26">
        <v>41395</v>
      </c>
      <c r="F738">
        <v>11</v>
      </c>
      <c r="G738">
        <v>11</v>
      </c>
      <c r="H738">
        <v>1</v>
      </c>
      <c r="I738">
        <v>37</v>
      </c>
      <c r="J738">
        <v>52</v>
      </c>
      <c r="K738">
        <v>0.71153846153846156</v>
      </c>
      <c r="L738">
        <v>74.5</v>
      </c>
      <c r="M738">
        <v>0.69798657718120805</v>
      </c>
      <c r="N738">
        <v>5</v>
      </c>
      <c r="P738">
        <v>1</v>
      </c>
      <c r="Q738">
        <v>1</v>
      </c>
      <c r="R738">
        <v>1</v>
      </c>
      <c r="S738">
        <v>2</v>
      </c>
    </row>
    <row r="739" spans="1:20" x14ac:dyDescent="0.25">
      <c r="A739" s="177" t="s">
        <v>1653</v>
      </c>
      <c r="B739" t="s">
        <v>1654</v>
      </c>
      <c r="C739" t="s">
        <v>241</v>
      </c>
      <c r="D739" s="20" t="s">
        <v>1026</v>
      </c>
      <c r="E739" s="26">
        <v>41395</v>
      </c>
      <c r="F739">
        <v>0</v>
      </c>
      <c r="G739">
        <v>0</v>
      </c>
      <c r="I739">
        <v>0</v>
      </c>
      <c r="J739">
        <v>0</v>
      </c>
      <c r="L739">
        <v>0</v>
      </c>
      <c r="P739">
        <v>0</v>
      </c>
      <c r="Q739">
        <v>0</v>
      </c>
      <c r="R739" t="e">
        <v>#DIV/0!</v>
      </c>
    </row>
    <row r="740" spans="1:20" x14ac:dyDescent="0.25">
      <c r="A740" s="177" t="s">
        <v>1102</v>
      </c>
      <c r="B740" t="s">
        <v>1188</v>
      </c>
      <c r="C740" t="s">
        <v>235</v>
      </c>
      <c r="D740" s="20" t="s">
        <v>1028</v>
      </c>
      <c r="E740" s="26">
        <v>41395</v>
      </c>
      <c r="F740">
        <v>37.58</v>
      </c>
      <c r="G740">
        <v>49</v>
      </c>
      <c r="H740">
        <v>0.76693877551020406</v>
      </c>
      <c r="I740">
        <v>165</v>
      </c>
      <c r="J740">
        <v>224.99555555555554</v>
      </c>
      <c r="K740">
        <v>0.73334781921618208</v>
      </c>
      <c r="L740">
        <v>277.5</v>
      </c>
      <c r="M740">
        <v>0.81079479479479477</v>
      </c>
      <c r="N740">
        <v>67</v>
      </c>
      <c r="P740">
        <v>20</v>
      </c>
      <c r="Q740">
        <v>28</v>
      </c>
      <c r="R740">
        <v>0.7142857142857143</v>
      </c>
      <c r="S740">
        <v>29</v>
      </c>
    </row>
    <row r="741" spans="1:20" x14ac:dyDescent="0.25">
      <c r="A741" s="177" t="s">
        <v>11541</v>
      </c>
      <c r="B741" t="s">
        <v>11542</v>
      </c>
      <c r="C741" t="s">
        <v>199</v>
      </c>
      <c r="D741" s="20" t="s">
        <v>1028</v>
      </c>
      <c r="E741" s="26">
        <v>41395</v>
      </c>
      <c r="F741">
        <v>6</v>
      </c>
      <c r="G741">
        <v>8</v>
      </c>
      <c r="H741">
        <v>0.75</v>
      </c>
      <c r="I741">
        <v>15</v>
      </c>
      <c r="J741">
        <v>50</v>
      </c>
      <c r="K741">
        <v>0.3</v>
      </c>
      <c r="L741">
        <v>60</v>
      </c>
      <c r="M741">
        <v>0.83333333333333337</v>
      </c>
      <c r="N741">
        <v>9</v>
      </c>
      <c r="P741">
        <v>3</v>
      </c>
      <c r="Q741">
        <v>3</v>
      </c>
      <c r="R741">
        <v>1</v>
      </c>
      <c r="S741">
        <v>3</v>
      </c>
    </row>
    <row r="742" spans="1:20" x14ac:dyDescent="0.25">
      <c r="A742" s="177" t="s">
        <v>11433</v>
      </c>
      <c r="B742" t="s">
        <v>11434</v>
      </c>
      <c r="C742" t="s">
        <v>201</v>
      </c>
      <c r="D742" s="20" t="s">
        <v>1026</v>
      </c>
      <c r="E742" s="26">
        <v>41395</v>
      </c>
      <c r="F742">
        <v>4</v>
      </c>
      <c r="G742">
        <v>4</v>
      </c>
      <c r="H742">
        <v>1</v>
      </c>
      <c r="I742">
        <v>12</v>
      </c>
      <c r="J742">
        <v>40</v>
      </c>
      <c r="K742">
        <v>0.3</v>
      </c>
      <c r="L742">
        <v>40</v>
      </c>
      <c r="M742">
        <v>1</v>
      </c>
      <c r="N742">
        <v>9</v>
      </c>
      <c r="O742">
        <v>1.1000000000000001</v>
      </c>
      <c r="P742">
        <v>2</v>
      </c>
      <c r="Q742">
        <v>2</v>
      </c>
      <c r="R742">
        <v>1</v>
      </c>
      <c r="S742">
        <v>3</v>
      </c>
      <c r="T742">
        <v>0.83809523809523812</v>
      </c>
    </row>
    <row r="743" spans="1:20" x14ac:dyDescent="0.25">
      <c r="A743" s="177" t="s">
        <v>12230</v>
      </c>
      <c r="B743" t="s">
        <v>12231</v>
      </c>
      <c r="C743" t="s">
        <v>200</v>
      </c>
      <c r="D743" s="20" t="s">
        <v>1026</v>
      </c>
      <c r="E743" s="26">
        <v>41395</v>
      </c>
      <c r="F743">
        <v>2</v>
      </c>
      <c r="G743">
        <v>4</v>
      </c>
      <c r="H743">
        <v>0.5</v>
      </c>
      <c r="I743">
        <v>3</v>
      </c>
      <c r="J743">
        <v>10</v>
      </c>
      <c r="K743">
        <v>0.3</v>
      </c>
      <c r="L743">
        <v>20</v>
      </c>
      <c r="M743">
        <v>0.5</v>
      </c>
      <c r="P743">
        <v>1</v>
      </c>
      <c r="Q743">
        <v>1</v>
      </c>
      <c r="R743">
        <v>1</v>
      </c>
    </row>
    <row r="744" spans="1:20" x14ac:dyDescent="0.25">
      <c r="A744" s="177" t="s">
        <v>12515</v>
      </c>
      <c r="B744" t="s">
        <v>12516</v>
      </c>
      <c r="C744" t="s">
        <v>202</v>
      </c>
      <c r="D744" s="20" t="s">
        <v>1026</v>
      </c>
      <c r="E744" s="26">
        <v>41395</v>
      </c>
      <c r="H744" t="e">
        <v>#DIV/0!</v>
      </c>
      <c r="K744" t="e">
        <v>#DIV/0!</v>
      </c>
      <c r="M744" t="e">
        <v>#DIV/0!</v>
      </c>
      <c r="R744" t="e">
        <v>#DIV/0!</v>
      </c>
      <c r="T744">
        <v>1.1000000000000001</v>
      </c>
    </row>
    <row r="745" spans="1:20" x14ac:dyDescent="0.25">
      <c r="A745" s="177" t="s">
        <v>11052</v>
      </c>
      <c r="B745" t="s">
        <v>11053</v>
      </c>
      <c r="C745" t="s">
        <v>228</v>
      </c>
      <c r="D745" s="20" t="s">
        <v>1026</v>
      </c>
      <c r="E745" s="26">
        <v>41395</v>
      </c>
    </row>
    <row r="746" spans="1:20" x14ac:dyDescent="0.25">
      <c r="A746" s="177" t="s">
        <v>10877</v>
      </c>
      <c r="B746" t="s">
        <v>10878</v>
      </c>
      <c r="C746" t="s">
        <v>227</v>
      </c>
      <c r="D746" s="20" t="s">
        <v>1028</v>
      </c>
      <c r="E746" s="26">
        <v>41395</v>
      </c>
    </row>
    <row r="747" spans="1:20" x14ac:dyDescent="0.25">
      <c r="A747" s="177" t="s">
        <v>10702</v>
      </c>
      <c r="B747" t="s">
        <v>10703</v>
      </c>
      <c r="C747" t="s">
        <v>203</v>
      </c>
      <c r="D747" s="20" t="s">
        <v>1028</v>
      </c>
      <c r="E747" s="26">
        <v>41395</v>
      </c>
      <c r="F747">
        <v>10</v>
      </c>
      <c r="G747">
        <v>9</v>
      </c>
      <c r="H747">
        <v>1.1111111111111112</v>
      </c>
      <c r="I747">
        <v>60</v>
      </c>
      <c r="J747">
        <v>60</v>
      </c>
      <c r="K747">
        <v>1</v>
      </c>
      <c r="L747">
        <v>72.5</v>
      </c>
      <c r="M747">
        <v>0.82758620689655171</v>
      </c>
      <c r="P747">
        <v>3</v>
      </c>
      <c r="Q747">
        <v>3</v>
      </c>
      <c r="R747">
        <v>1</v>
      </c>
    </row>
    <row r="748" spans="1:20" x14ac:dyDescent="0.25">
      <c r="A748" s="177" t="s">
        <v>10527</v>
      </c>
      <c r="B748" t="s">
        <v>10528</v>
      </c>
      <c r="C748" t="s">
        <v>205</v>
      </c>
      <c r="D748" s="20" t="s">
        <v>1026</v>
      </c>
      <c r="E748" s="26">
        <v>41395</v>
      </c>
      <c r="F748">
        <v>4</v>
      </c>
      <c r="G748">
        <v>5</v>
      </c>
      <c r="H748">
        <v>0.8</v>
      </c>
      <c r="I748">
        <v>31</v>
      </c>
      <c r="J748">
        <v>35</v>
      </c>
      <c r="K748">
        <v>0.88571428571428568</v>
      </c>
      <c r="L748">
        <v>45</v>
      </c>
      <c r="M748">
        <v>0.77777777777777779</v>
      </c>
      <c r="N748">
        <v>24</v>
      </c>
      <c r="O748">
        <v>1</v>
      </c>
      <c r="P748">
        <v>3</v>
      </c>
      <c r="Q748">
        <v>3</v>
      </c>
      <c r="R748">
        <v>1</v>
      </c>
      <c r="S748">
        <v>7</v>
      </c>
    </row>
    <row r="749" spans="1:20" x14ac:dyDescent="0.25">
      <c r="A749" s="177" t="s">
        <v>10351</v>
      </c>
      <c r="B749" t="s">
        <v>10352</v>
      </c>
      <c r="C749" t="s">
        <v>204</v>
      </c>
      <c r="D749" s="20" t="s">
        <v>1026</v>
      </c>
      <c r="E749" s="26">
        <v>41395</v>
      </c>
      <c r="F749">
        <v>6</v>
      </c>
      <c r="G749">
        <v>4</v>
      </c>
      <c r="H749">
        <v>1.5</v>
      </c>
      <c r="I749">
        <v>29</v>
      </c>
      <c r="J749">
        <v>25</v>
      </c>
      <c r="K749">
        <v>1.1599999999999999</v>
      </c>
      <c r="L749">
        <v>27.5</v>
      </c>
      <c r="M749">
        <v>0.90909090909090906</v>
      </c>
    </row>
    <row r="750" spans="1:20" x14ac:dyDescent="0.25">
      <c r="A750" s="177" t="s">
        <v>10286</v>
      </c>
      <c r="B750" t="s">
        <v>10287</v>
      </c>
      <c r="C750" t="s">
        <v>206</v>
      </c>
      <c r="D750" s="20" t="s">
        <v>1026</v>
      </c>
      <c r="E750" s="26">
        <v>41395</v>
      </c>
      <c r="H750" t="e">
        <v>#DIV/0!</v>
      </c>
      <c r="K750" t="e">
        <v>#DIV/0!</v>
      </c>
      <c r="M750" t="e">
        <v>#DIV/0!</v>
      </c>
      <c r="R750" t="e">
        <v>#DIV/0!</v>
      </c>
    </row>
    <row r="751" spans="1:20" x14ac:dyDescent="0.25">
      <c r="A751" s="177" t="s">
        <v>9855</v>
      </c>
      <c r="B751" t="s">
        <v>9856</v>
      </c>
      <c r="C751" t="s">
        <v>223</v>
      </c>
      <c r="D751" s="20" t="s">
        <v>1028</v>
      </c>
      <c r="E751" s="26">
        <v>41395</v>
      </c>
      <c r="R751" t="e">
        <v>#DIV/0!</v>
      </c>
    </row>
    <row r="752" spans="1:20" x14ac:dyDescent="0.25">
      <c r="A752" s="177" t="s">
        <v>9680</v>
      </c>
      <c r="B752" t="s">
        <v>9681</v>
      </c>
      <c r="C752" t="s">
        <v>224</v>
      </c>
      <c r="D752" s="20" t="s">
        <v>1026</v>
      </c>
      <c r="E752" s="26">
        <v>41395</v>
      </c>
      <c r="R752" t="e">
        <v>#DIV/0!</v>
      </c>
    </row>
    <row r="753" spans="1:20" x14ac:dyDescent="0.25">
      <c r="A753" s="177" t="s">
        <v>9289</v>
      </c>
      <c r="B753" t="s">
        <v>9290</v>
      </c>
      <c r="C753" t="s">
        <v>211</v>
      </c>
      <c r="D753" s="20" t="s">
        <v>1026</v>
      </c>
      <c r="E753" s="26">
        <v>41395</v>
      </c>
      <c r="H753" t="e">
        <v>#DIV/0!</v>
      </c>
      <c r="K753" t="e">
        <v>#DIV/0!</v>
      </c>
      <c r="M753" t="e">
        <v>#DIV/0!</v>
      </c>
      <c r="N753">
        <v>0</v>
      </c>
      <c r="R753" t="e">
        <v>#DIV/0!</v>
      </c>
    </row>
    <row r="754" spans="1:20" x14ac:dyDescent="0.25">
      <c r="A754" s="177" t="s">
        <v>9114</v>
      </c>
      <c r="B754" t="s">
        <v>9115</v>
      </c>
      <c r="C754" t="s">
        <v>207</v>
      </c>
      <c r="D754" s="20" t="s">
        <v>1028</v>
      </c>
      <c r="E754" s="26">
        <v>41395</v>
      </c>
      <c r="F754">
        <v>7</v>
      </c>
      <c r="G754">
        <v>7</v>
      </c>
      <c r="H754">
        <v>1</v>
      </c>
      <c r="I754">
        <v>28</v>
      </c>
      <c r="J754">
        <v>52</v>
      </c>
      <c r="K754">
        <v>0.53846153846153844</v>
      </c>
      <c r="L754">
        <v>62</v>
      </c>
      <c r="M754">
        <v>0.83870967741935487</v>
      </c>
      <c r="N754">
        <v>13</v>
      </c>
      <c r="P754">
        <v>2</v>
      </c>
      <c r="Q754">
        <v>2</v>
      </c>
      <c r="R754">
        <v>1</v>
      </c>
      <c r="S754">
        <v>10</v>
      </c>
    </row>
    <row r="755" spans="1:20" x14ac:dyDescent="0.25">
      <c r="A755" s="177" t="s">
        <v>9049</v>
      </c>
      <c r="B755" t="s">
        <v>9050</v>
      </c>
      <c r="C755" t="s">
        <v>894</v>
      </c>
      <c r="D755" s="20" t="s">
        <v>1026</v>
      </c>
      <c r="E755" s="26">
        <v>41395</v>
      </c>
    </row>
    <row r="756" spans="1:20" x14ac:dyDescent="0.25">
      <c r="A756" s="177" t="s">
        <v>8874</v>
      </c>
      <c r="B756" t="s">
        <v>8875</v>
      </c>
      <c r="C756" t="s">
        <v>210</v>
      </c>
      <c r="D756" s="20" t="s">
        <v>1026</v>
      </c>
      <c r="E756" s="26">
        <v>41395</v>
      </c>
      <c r="F756">
        <v>4</v>
      </c>
      <c r="G756">
        <v>4</v>
      </c>
      <c r="H756">
        <v>1</v>
      </c>
      <c r="I756">
        <v>23</v>
      </c>
      <c r="J756">
        <v>35</v>
      </c>
      <c r="K756">
        <v>0.65714285714285714</v>
      </c>
      <c r="L756">
        <v>35</v>
      </c>
      <c r="M756">
        <v>1</v>
      </c>
      <c r="N756">
        <v>13</v>
      </c>
      <c r="O756">
        <v>1.1000000000000001</v>
      </c>
      <c r="P756">
        <v>2</v>
      </c>
      <c r="Q756">
        <v>2</v>
      </c>
      <c r="R756">
        <v>1</v>
      </c>
      <c r="S756">
        <v>10</v>
      </c>
    </row>
    <row r="757" spans="1:20" x14ac:dyDescent="0.25">
      <c r="A757" s="177" t="s">
        <v>8699</v>
      </c>
      <c r="B757" t="s">
        <v>8700</v>
      </c>
      <c r="C757" t="s">
        <v>208</v>
      </c>
      <c r="D757" s="20" t="s">
        <v>1026</v>
      </c>
      <c r="E757" s="26">
        <v>41395</v>
      </c>
      <c r="F757">
        <v>3</v>
      </c>
      <c r="G757">
        <v>3</v>
      </c>
      <c r="H757">
        <v>1</v>
      </c>
      <c r="I757">
        <v>5</v>
      </c>
      <c r="J757">
        <v>17</v>
      </c>
      <c r="K757">
        <v>0.29411764705882354</v>
      </c>
      <c r="L757">
        <v>27</v>
      </c>
      <c r="M757">
        <v>0.62962962962962965</v>
      </c>
      <c r="R757" t="e">
        <v>#DIV/0!</v>
      </c>
      <c r="T757">
        <v>0.79999999999999993</v>
      </c>
    </row>
    <row r="758" spans="1:20" x14ac:dyDescent="0.25">
      <c r="A758" s="177" t="s">
        <v>8450</v>
      </c>
      <c r="B758" t="s">
        <v>8451</v>
      </c>
      <c r="C758" t="s">
        <v>213</v>
      </c>
      <c r="D758" s="20" t="s">
        <v>1026</v>
      </c>
      <c r="E758" s="26">
        <v>41395</v>
      </c>
      <c r="T758">
        <v>0.6</v>
      </c>
    </row>
    <row r="759" spans="1:20" x14ac:dyDescent="0.25">
      <c r="A759" s="177" t="s">
        <v>8275</v>
      </c>
      <c r="B759" t="s">
        <v>8276</v>
      </c>
      <c r="C759" t="s">
        <v>212</v>
      </c>
      <c r="D759" s="20" t="s">
        <v>1028</v>
      </c>
      <c r="E759" s="26">
        <v>41395</v>
      </c>
      <c r="F759">
        <v>0</v>
      </c>
      <c r="G759">
        <v>0</v>
      </c>
      <c r="H759" t="e">
        <v>#DIV/0!</v>
      </c>
      <c r="I759">
        <v>0</v>
      </c>
      <c r="J759">
        <v>0</v>
      </c>
      <c r="K759" t="e">
        <v>#DIV/0!</v>
      </c>
      <c r="L759">
        <v>0</v>
      </c>
      <c r="M759" t="e">
        <v>#DIV/0!</v>
      </c>
      <c r="N759">
        <v>0</v>
      </c>
      <c r="P759">
        <v>0</v>
      </c>
      <c r="Q759">
        <v>0</v>
      </c>
      <c r="R759" t="e">
        <v>#DIV/0!</v>
      </c>
      <c r="S759">
        <v>0</v>
      </c>
    </row>
    <row r="760" spans="1:20" x14ac:dyDescent="0.25">
      <c r="A760" s="177" t="s">
        <v>8210</v>
      </c>
      <c r="B760" t="s">
        <v>8211</v>
      </c>
      <c r="C760" s="20" t="s">
        <v>8184</v>
      </c>
      <c r="D760" s="20" t="s">
        <v>1026</v>
      </c>
      <c r="E760" s="26">
        <v>41395</v>
      </c>
    </row>
    <row r="761" spans="1:20" x14ac:dyDescent="0.25">
      <c r="A761" s="177" t="s">
        <v>7974</v>
      </c>
      <c r="B761" t="s">
        <v>7975</v>
      </c>
      <c r="C761" t="s">
        <v>225</v>
      </c>
      <c r="D761" s="20" t="s">
        <v>1028</v>
      </c>
      <c r="E761" s="26">
        <v>41395</v>
      </c>
      <c r="R761" t="e">
        <v>#DIV/0!</v>
      </c>
    </row>
    <row r="762" spans="1:20" x14ac:dyDescent="0.25">
      <c r="A762" s="177" t="s">
        <v>7773</v>
      </c>
      <c r="B762" t="s">
        <v>7774</v>
      </c>
      <c r="C762" t="s">
        <v>226</v>
      </c>
      <c r="D762" s="20" t="s">
        <v>1026</v>
      </c>
      <c r="E762" s="26">
        <v>41395</v>
      </c>
      <c r="R762" t="e">
        <v>#DIV/0!</v>
      </c>
    </row>
    <row r="763" spans="1:20" x14ac:dyDescent="0.25">
      <c r="A763" s="177" t="s">
        <v>7586</v>
      </c>
      <c r="B763" t="s">
        <v>7587</v>
      </c>
      <c r="C763" s="20" t="s">
        <v>901</v>
      </c>
      <c r="D763" s="20" t="s">
        <v>1026</v>
      </c>
      <c r="E763" s="26">
        <v>41395</v>
      </c>
      <c r="I763">
        <v>9</v>
      </c>
      <c r="N763">
        <v>4</v>
      </c>
      <c r="P763">
        <v>0</v>
      </c>
      <c r="Q763">
        <v>2</v>
      </c>
      <c r="R763">
        <v>0</v>
      </c>
      <c r="S763">
        <v>5</v>
      </c>
    </row>
    <row r="764" spans="1:20" x14ac:dyDescent="0.25">
      <c r="A764" s="177" t="s">
        <v>7239</v>
      </c>
      <c r="B764" t="s">
        <v>7240</v>
      </c>
      <c r="C764" s="20" t="s">
        <v>1078</v>
      </c>
      <c r="D764" s="20" t="s">
        <v>1026</v>
      </c>
      <c r="E764" s="26">
        <v>41395</v>
      </c>
      <c r="I764">
        <v>9</v>
      </c>
      <c r="N764">
        <v>4</v>
      </c>
      <c r="P764">
        <v>0</v>
      </c>
      <c r="Q764">
        <v>2</v>
      </c>
      <c r="R764">
        <v>0</v>
      </c>
      <c r="S764">
        <v>5</v>
      </c>
    </row>
    <row r="765" spans="1:20" x14ac:dyDescent="0.25">
      <c r="A765" s="177" t="s">
        <v>7034</v>
      </c>
      <c r="B765" t="s">
        <v>7035</v>
      </c>
      <c r="C765" t="s">
        <v>232</v>
      </c>
      <c r="D765" s="20" t="s">
        <v>1028</v>
      </c>
      <c r="E765" s="26">
        <v>41395</v>
      </c>
      <c r="R765" t="e">
        <v>#DIV/0!</v>
      </c>
    </row>
    <row r="766" spans="1:20" x14ac:dyDescent="0.25">
      <c r="A766" s="177" t="s">
        <v>6843</v>
      </c>
      <c r="B766" t="s">
        <v>6844</v>
      </c>
      <c r="C766" t="s">
        <v>231</v>
      </c>
      <c r="D766" s="20" t="s">
        <v>1026</v>
      </c>
      <c r="E766" s="26">
        <v>41395</v>
      </c>
      <c r="R766" t="e">
        <v>#DIV/0!</v>
      </c>
    </row>
    <row r="767" spans="1:20" x14ac:dyDescent="0.25">
      <c r="A767" s="177" t="s">
        <v>6668</v>
      </c>
      <c r="B767" t="s">
        <v>6669</v>
      </c>
      <c r="C767" t="s">
        <v>317</v>
      </c>
      <c r="D767" s="20" t="s">
        <v>1028</v>
      </c>
      <c r="E767" s="26">
        <v>41395</v>
      </c>
    </row>
    <row r="768" spans="1:20" x14ac:dyDescent="0.25">
      <c r="A768" s="177" t="s">
        <v>6493</v>
      </c>
      <c r="B768" t="s">
        <v>6494</v>
      </c>
      <c r="C768" t="s">
        <v>316</v>
      </c>
      <c r="D768" s="20" t="s">
        <v>1026</v>
      </c>
      <c r="E768" s="26">
        <v>41395</v>
      </c>
    </row>
    <row r="769" spans="1:20" x14ac:dyDescent="0.25">
      <c r="A769" s="177" t="s">
        <v>6244</v>
      </c>
      <c r="B769" t="s">
        <v>6245</v>
      </c>
      <c r="C769" t="s">
        <v>214</v>
      </c>
      <c r="D769" s="20" t="s">
        <v>1028</v>
      </c>
      <c r="E769" s="26">
        <v>41395</v>
      </c>
      <c r="F769">
        <v>4</v>
      </c>
      <c r="G769">
        <v>5</v>
      </c>
      <c r="H769">
        <v>0.8</v>
      </c>
      <c r="I769">
        <v>14</v>
      </c>
      <c r="J769">
        <v>29</v>
      </c>
      <c r="K769">
        <v>0.48275862068965519</v>
      </c>
      <c r="L769">
        <v>29</v>
      </c>
      <c r="M769">
        <v>1</v>
      </c>
      <c r="N769">
        <v>12</v>
      </c>
      <c r="P769">
        <v>5</v>
      </c>
      <c r="Q769">
        <v>8</v>
      </c>
      <c r="R769">
        <v>0.625</v>
      </c>
      <c r="S769">
        <v>2</v>
      </c>
    </row>
    <row r="770" spans="1:20" x14ac:dyDescent="0.25">
      <c r="A770" s="177" t="s">
        <v>6069</v>
      </c>
      <c r="B770" t="s">
        <v>6070</v>
      </c>
      <c r="C770" t="s">
        <v>215</v>
      </c>
      <c r="D770" s="20" t="s">
        <v>1026</v>
      </c>
      <c r="E770" s="26">
        <v>41395</v>
      </c>
      <c r="F770">
        <v>4</v>
      </c>
      <c r="G770">
        <v>5</v>
      </c>
      <c r="H770">
        <v>0.8</v>
      </c>
      <c r="I770">
        <v>14</v>
      </c>
      <c r="J770">
        <v>29</v>
      </c>
      <c r="K770">
        <v>0.48275862068965519</v>
      </c>
      <c r="L770">
        <v>29</v>
      </c>
      <c r="M770">
        <v>1</v>
      </c>
      <c r="N770">
        <v>12</v>
      </c>
      <c r="O770">
        <v>0.6</v>
      </c>
      <c r="P770">
        <v>5</v>
      </c>
      <c r="Q770">
        <v>8</v>
      </c>
      <c r="R770">
        <v>0.625</v>
      </c>
      <c r="S770">
        <v>2</v>
      </c>
    </row>
    <row r="771" spans="1:20" x14ac:dyDescent="0.25">
      <c r="A771" s="177" t="s">
        <v>5894</v>
      </c>
      <c r="B771" t="s">
        <v>5895</v>
      </c>
      <c r="C771" t="s">
        <v>216</v>
      </c>
      <c r="D771" s="20" t="s">
        <v>1026</v>
      </c>
      <c r="E771" s="26">
        <v>41395</v>
      </c>
      <c r="H771" t="e">
        <v>#DIV/0!</v>
      </c>
      <c r="K771" t="e">
        <v>#DIV/0!</v>
      </c>
      <c r="M771" t="e">
        <v>#DIV/0!</v>
      </c>
      <c r="R771" t="e">
        <v>#DIV/0!</v>
      </c>
      <c r="T771">
        <v>0.9731777777777777</v>
      </c>
    </row>
    <row r="772" spans="1:20" x14ac:dyDescent="0.25">
      <c r="A772" s="177" t="s">
        <v>5466</v>
      </c>
      <c r="B772" t="s">
        <v>5467</v>
      </c>
      <c r="C772" s="20" t="s">
        <v>903</v>
      </c>
      <c r="D772" s="20" t="s">
        <v>1026</v>
      </c>
      <c r="E772" s="26">
        <v>41395</v>
      </c>
      <c r="F772">
        <v>0</v>
      </c>
      <c r="G772">
        <v>0</v>
      </c>
      <c r="I772">
        <v>6</v>
      </c>
      <c r="J772">
        <v>0</v>
      </c>
      <c r="L772">
        <v>0</v>
      </c>
      <c r="P772">
        <v>1</v>
      </c>
      <c r="Q772">
        <v>2</v>
      </c>
      <c r="R772">
        <v>0.5</v>
      </c>
      <c r="T772">
        <v>1</v>
      </c>
    </row>
    <row r="773" spans="1:20" x14ac:dyDescent="0.25">
      <c r="A773" s="177" t="s">
        <v>5650</v>
      </c>
      <c r="B773" t="s">
        <v>5651</v>
      </c>
      <c r="C773" s="20" t="s">
        <v>1073</v>
      </c>
      <c r="D773" s="20" t="s">
        <v>1026</v>
      </c>
      <c r="E773" s="26">
        <v>41395</v>
      </c>
      <c r="T773">
        <v>0.83</v>
      </c>
    </row>
    <row r="774" spans="1:20" x14ac:dyDescent="0.25">
      <c r="A774" s="177" t="s">
        <v>5231</v>
      </c>
      <c r="B774" t="s">
        <v>5232</v>
      </c>
      <c r="C774" s="20" t="s">
        <v>1079</v>
      </c>
      <c r="D774" s="20" t="s">
        <v>1026</v>
      </c>
      <c r="E774" s="26">
        <v>41395</v>
      </c>
      <c r="I774">
        <v>6</v>
      </c>
      <c r="P774">
        <v>1</v>
      </c>
      <c r="Q774">
        <v>2</v>
      </c>
      <c r="R774">
        <v>0.5</v>
      </c>
    </row>
    <row r="775" spans="1:20" x14ac:dyDescent="0.25">
      <c r="A775" s="177" t="s">
        <v>5026</v>
      </c>
      <c r="B775" t="s">
        <v>5027</v>
      </c>
      <c r="C775" t="s">
        <v>229</v>
      </c>
      <c r="D775" s="20" t="s">
        <v>1026</v>
      </c>
      <c r="E775" s="26">
        <v>41395</v>
      </c>
    </row>
    <row r="776" spans="1:20" x14ac:dyDescent="0.25">
      <c r="A776" s="177" t="s">
        <v>4851</v>
      </c>
      <c r="B776" t="s">
        <v>4852</v>
      </c>
      <c r="C776" t="s">
        <v>230</v>
      </c>
      <c r="D776" s="20" t="s">
        <v>1028</v>
      </c>
      <c r="E776" s="26">
        <v>41395</v>
      </c>
      <c r="T776">
        <v>0</v>
      </c>
    </row>
    <row r="777" spans="1:20" x14ac:dyDescent="0.25">
      <c r="A777" s="177" t="s">
        <v>4676</v>
      </c>
      <c r="B777" t="s">
        <v>4677</v>
      </c>
      <c r="C777" t="s">
        <v>234</v>
      </c>
      <c r="D777" s="20" t="s">
        <v>1028</v>
      </c>
      <c r="E777" s="26">
        <v>41395</v>
      </c>
      <c r="R777" t="e">
        <v>#DIV/0!</v>
      </c>
      <c r="T777" t="e">
        <v>#DIV/0!</v>
      </c>
    </row>
    <row r="778" spans="1:20" x14ac:dyDescent="0.25">
      <c r="A778" s="177" t="s">
        <v>4501</v>
      </c>
      <c r="B778" t="s">
        <v>4502</v>
      </c>
      <c r="C778" t="s">
        <v>233</v>
      </c>
      <c r="D778" s="20" t="s">
        <v>1026</v>
      </c>
      <c r="E778" s="26">
        <v>41395</v>
      </c>
      <c r="R778" t="e">
        <v>#DIV/0!</v>
      </c>
      <c r="T778">
        <v>0.95000000000000018</v>
      </c>
    </row>
    <row r="779" spans="1:20" x14ac:dyDescent="0.25">
      <c r="A779" s="177" t="s">
        <v>4326</v>
      </c>
      <c r="B779" t="s">
        <v>4327</v>
      </c>
      <c r="C779" t="s">
        <v>217</v>
      </c>
      <c r="D779" s="20" t="s">
        <v>1028</v>
      </c>
      <c r="E779" s="26">
        <v>41395</v>
      </c>
      <c r="F779">
        <v>0</v>
      </c>
      <c r="G779">
        <v>0</v>
      </c>
      <c r="I779">
        <v>0</v>
      </c>
      <c r="L779">
        <v>0</v>
      </c>
      <c r="N779">
        <v>5</v>
      </c>
      <c r="S779">
        <v>2</v>
      </c>
      <c r="T779">
        <v>1</v>
      </c>
    </row>
    <row r="780" spans="1:20" x14ac:dyDescent="0.25">
      <c r="A780" s="177" t="s">
        <v>4261</v>
      </c>
      <c r="B780" t="s">
        <v>4262</v>
      </c>
      <c r="C780" t="s">
        <v>895</v>
      </c>
      <c r="D780" s="20" t="s">
        <v>1026</v>
      </c>
      <c r="E780" s="26">
        <v>41395</v>
      </c>
      <c r="T780">
        <v>0.83</v>
      </c>
    </row>
    <row r="781" spans="1:20" x14ac:dyDescent="0.25">
      <c r="A781" s="177" t="s">
        <v>4086</v>
      </c>
      <c r="B781" t="s">
        <v>4087</v>
      </c>
      <c r="C781" t="s">
        <v>218</v>
      </c>
      <c r="D781" s="20" t="s">
        <v>1026</v>
      </c>
      <c r="E781" s="26">
        <v>41395</v>
      </c>
      <c r="N781">
        <v>5</v>
      </c>
      <c r="P781">
        <v>0</v>
      </c>
      <c r="Q781">
        <v>0</v>
      </c>
      <c r="S781">
        <v>2</v>
      </c>
      <c r="T781">
        <v>0</v>
      </c>
    </row>
    <row r="782" spans="1:20" x14ac:dyDescent="0.25">
      <c r="A782" s="177" t="s">
        <v>3911</v>
      </c>
      <c r="B782" t="s">
        <v>3912</v>
      </c>
      <c r="C782" t="s">
        <v>219</v>
      </c>
      <c r="D782" s="20" t="s">
        <v>1026</v>
      </c>
      <c r="E782" s="26">
        <v>41395</v>
      </c>
      <c r="T782">
        <v>0</v>
      </c>
    </row>
    <row r="783" spans="1:20" x14ac:dyDescent="0.25">
      <c r="A783" s="177" t="s">
        <v>3544</v>
      </c>
      <c r="B783" t="s">
        <v>3545</v>
      </c>
      <c r="C783" t="s">
        <v>220</v>
      </c>
      <c r="D783" s="20" t="s">
        <v>1028</v>
      </c>
      <c r="E783" s="26">
        <v>41395</v>
      </c>
      <c r="F783">
        <v>9</v>
      </c>
      <c r="G783">
        <v>14</v>
      </c>
      <c r="H783">
        <v>0.6428571428571429</v>
      </c>
      <c r="I783">
        <v>33</v>
      </c>
      <c r="J783">
        <v>33.995555555555555</v>
      </c>
      <c r="K783">
        <v>0.97071512616028244</v>
      </c>
      <c r="L783">
        <v>54</v>
      </c>
      <c r="M783">
        <v>0.62954732510288069</v>
      </c>
      <c r="P783">
        <v>6</v>
      </c>
      <c r="Q783">
        <v>8</v>
      </c>
      <c r="R783">
        <v>0.75</v>
      </c>
      <c r="T783">
        <v>0</v>
      </c>
    </row>
    <row r="784" spans="1:20" x14ac:dyDescent="0.25">
      <c r="A784" s="177" t="s">
        <v>3369</v>
      </c>
      <c r="B784" t="s">
        <v>3370</v>
      </c>
      <c r="C784" t="s">
        <v>221</v>
      </c>
      <c r="D784" s="20" t="s">
        <v>1026</v>
      </c>
      <c r="E784" s="26">
        <v>41395</v>
      </c>
      <c r="F784">
        <v>7.58</v>
      </c>
      <c r="G784">
        <v>9</v>
      </c>
      <c r="H784">
        <v>0.84222222222222221</v>
      </c>
      <c r="I784">
        <v>28</v>
      </c>
      <c r="J784">
        <v>28</v>
      </c>
      <c r="K784">
        <v>1</v>
      </c>
      <c r="L784">
        <v>45</v>
      </c>
      <c r="M784">
        <v>0.62222222222222223</v>
      </c>
      <c r="O784">
        <v>1</v>
      </c>
      <c r="P784">
        <v>5</v>
      </c>
      <c r="Q784">
        <v>6</v>
      </c>
      <c r="R784">
        <v>0.83333333333333337</v>
      </c>
      <c r="T784">
        <v>1.0322222222222222</v>
      </c>
    </row>
    <row r="785" spans="1:20" x14ac:dyDescent="0.25">
      <c r="A785" s="177" t="s">
        <v>3194</v>
      </c>
      <c r="B785" t="s">
        <v>3195</v>
      </c>
      <c r="C785" t="s">
        <v>222</v>
      </c>
      <c r="D785" s="20" t="s">
        <v>1026</v>
      </c>
      <c r="E785" s="26">
        <v>41395</v>
      </c>
      <c r="F785">
        <v>1.42</v>
      </c>
      <c r="G785">
        <v>5</v>
      </c>
      <c r="H785">
        <v>0.28399999999999997</v>
      </c>
      <c r="I785">
        <v>5</v>
      </c>
      <c r="J785">
        <v>5.9955555555555549</v>
      </c>
      <c r="K785">
        <v>0.83395107487027442</v>
      </c>
      <c r="L785">
        <v>9</v>
      </c>
      <c r="M785">
        <v>0.66617283950617279</v>
      </c>
      <c r="O785">
        <v>0.83</v>
      </c>
      <c r="P785">
        <v>1</v>
      </c>
      <c r="Q785">
        <v>2</v>
      </c>
      <c r="R785">
        <v>0.5</v>
      </c>
      <c r="T785">
        <v>1.2333333333333334</v>
      </c>
    </row>
    <row r="786" spans="1:20" x14ac:dyDescent="0.25">
      <c r="A786" s="177" t="s">
        <v>11543</v>
      </c>
      <c r="B786" t="s">
        <v>11544</v>
      </c>
      <c r="C786" t="s">
        <v>198</v>
      </c>
      <c r="D786" s="20" t="s">
        <v>1028</v>
      </c>
      <c r="E786" s="26">
        <v>41426</v>
      </c>
      <c r="P786">
        <v>2</v>
      </c>
      <c r="Q786">
        <v>2</v>
      </c>
      <c r="R786">
        <v>1</v>
      </c>
      <c r="T786">
        <v>0.92500000000000004</v>
      </c>
    </row>
    <row r="787" spans="1:20" x14ac:dyDescent="0.25">
      <c r="A787" s="177" t="s">
        <v>12030</v>
      </c>
      <c r="B787" t="s">
        <v>12031</v>
      </c>
      <c r="C787" s="20" t="s">
        <v>1077</v>
      </c>
      <c r="D787" s="20" t="s">
        <v>1028</v>
      </c>
      <c r="E787" s="26">
        <v>41426</v>
      </c>
      <c r="P787">
        <v>2</v>
      </c>
      <c r="Q787">
        <v>2</v>
      </c>
      <c r="R787">
        <v>1</v>
      </c>
    </row>
    <row r="788" spans="1:20" x14ac:dyDescent="0.25">
      <c r="A788" s="177" t="s">
        <v>3021</v>
      </c>
      <c r="B788" t="s">
        <v>3022</v>
      </c>
      <c r="C788" t="s">
        <v>242</v>
      </c>
      <c r="D788" s="20" t="s">
        <v>1026</v>
      </c>
      <c r="E788" s="26">
        <v>41426</v>
      </c>
      <c r="F788">
        <v>0</v>
      </c>
      <c r="G788">
        <v>0</v>
      </c>
      <c r="H788" t="e">
        <v>#DIV/0!</v>
      </c>
      <c r="I788">
        <v>0</v>
      </c>
      <c r="J788">
        <v>0</v>
      </c>
      <c r="L788">
        <v>0</v>
      </c>
      <c r="M788" t="e">
        <v>#DIV/0!</v>
      </c>
      <c r="N788">
        <v>0</v>
      </c>
      <c r="P788">
        <v>0</v>
      </c>
      <c r="Q788">
        <v>0</v>
      </c>
      <c r="R788" t="e">
        <v>#DIV/0!</v>
      </c>
      <c r="S788">
        <v>0</v>
      </c>
    </row>
    <row r="789" spans="1:20" x14ac:dyDescent="0.25">
      <c r="A789" s="177" t="s">
        <v>2846</v>
      </c>
      <c r="B789" t="s">
        <v>2847</v>
      </c>
      <c r="C789" s="20" t="s">
        <v>2754</v>
      </c>
      <c r="D789" s="20" t="s">
        <v>1026</v>
      </c>
      <c r="E789" s="26">
        <v>41426</v>
      </c>
      <c r="F789">
        <v>0</v>
      </c>
      <c r="G789">
        <v>0</v>
      </c>
      <c r="I789">
        <v>0</v>
      </c>
      <c r="J789">
        <v>0</v>
      </c>
      <c r="L789">
        <v>0</v>
      </c>
      <c r="N789">
        <v>0</v>
      </c>
      <c r="P789">
        <v>2</v>
      </c>
      <c r="Q789">
        <v>2</v>
      </c>
      <c r="R789">
        <v>1</v>
      </c>
      <c r="S789">
        <v>0</v>
      </c>
    </row>
    <row r="790" spans="1:20" x14ac:dyDescent="0.25">
      <c r="A790" s="177" t="s">
        <v>2601</v>
      </c>
      <c r="B790" t="s">
        <v>2602</v>
      </c>
      <c r="C790" t="s">
        <v>237</v>
      </c>
      <c r="D790" s="20" t="s">
        <v>1026</v>
      </c>
      <c r="E790" s="26">
        <v>41426</v>
      </c>
      <c r="F790">
        <v>16</v>
      </c>
      <c r="G790">
        <v>18</v>
      </c>
      <c r="H790">
        <v>0.88888888888888884</v>
      </c>
      <c r="I790">
        <v>75</v>
      </c>
      <c r="J790">
        <v>139</v>
      </c>
      <c r="K790">
        <v>0.53956834532374098</v>
      </c>
      <c r="L790">
        <v>149</v>
      </c>
      <c r="M790">
        <v>0.93288590604026844</v>
      </c>
      <c r="N790">
        <v>54</v>
      </c>
      <c r="O790">
        <v>0.95000000000000018</v>
      </c>
      <c r="P790">
        <v>14</v>
      </c>
      <c r="Q790">
        <v>18</v>
      </c>
      <c r="R790">
        <v>0.77777777777777779</v>
      </c>
      <c r="S790">
        <v>24</v>
      </c>
    </row>
    <row r="791" spans="1:20" x14ac:dyDescent="0.25">
      <c r="A791" s="177" t="s">
        <v>2426</v>
      </c>
      <c r="B791" t="s">
        <v>2427</v>
      </c>
      <c r="C791" t="s">
        <v>238</v>
      </c>
      <c r="D791" s="20" t="s">
        <v>1026</v>
      </c>
      <c r="E791" s="26">
        <v>41426</v>
      </c>
      <c r="F791">
        <v>9.08</v>
      </c>
      <c r="G791">
        <v>15</v>
      </c>
      <c r="H791">
        <v>0.60533333333333339</v>
      </c>
      <c r="I791">
        <v>29</v>
      </c>
      <c r="J791">
        <v>29</v>
      </c>
      <c r="K791">
        <v>1</v>
      </c>
      <c r="L791">
        <v>45</v>
      </c>
      <c r="M791">
        <v>0.64444444444444449</v>
      </c>
      <c r="N791">
        <v>0</v>
      </c>
      <c r="O791">
        <v>1</v>
      </c>
      <c r="P791">
        <v>3</v>
      </c>
      <c r="Q791">
        <v>3</v>
      </c>
      <c r="R791">
        <v>1</v>
      </c>
      <c r="S791">
        <v>0</v>
      </c>
      <c r="T791">
        <v>1.4000000000000001</v>
      </c>
    </row>
    <row r="792" spans="1:20" x14ac:dyDescent="0.25">
      <c r="A792" s="177" t="s">
        <v>2253</v>
      </c>
      <c r="B792" t="s">
        <v>2254</v>
      </c>
      <c r="C792" t="s">
        <v>239</v>
      </c>
      <c r="D792" s="20" t="s">
        <v>1026</v>
      </c>
      <c r="E792" s="26">
        <v>41426</v>
      </c>
      <c r="F792">
        <v>3</v>
      </c>
      <c r="G792">
        <v>5</v>
      </c>
      <c r="H792">
        <v>0.6</v>
      </c>
      <c r="I792">
        <v>6</v>
      </c>
      <c r="J792">
        <v>6.0857142857142854</v>
      </c>
      <c r="K792">
        <v>0.9859154929577465</v>
      </c>
      <c r="L792">
        <v>9</v>
      </c>
      <c r="M792">
        <v>0.67619047619047612</v>
      </c>
      <c r="N792">
        <v>0</v>
      </c>
      <c r="O792">
        <v>0.83</v>
      </c>
      <c r="P792">
        <v>1</v>
      </c>
      <c r="Q792">
        <v>1</v>
      </c>
      <c r="R792">
        <v>1</v>
      </c>
      <c r="S792">
        <v>0</v>
      </c>
      <c r="T792">
        <v>1.05</v>
      </c>
    </row>
    <row r="793" spans="1:20" x14ac:dyDescent="0.25">
      <c r="A793" s="177" t="s">
        <v>2078</v>
      </c>
      <c r="B793" t="s">
        <v>2079</v>
      </c>
      <c r="C793" s="20" t="s">
        <v>2018</v>
      </c>
      <c r="D793" s="20" t="s">
        <v>1026</v>
      </c>
      <c r="E793" s="26">
        <v>41426</v>
      </c>
      <c r="F793">
        <v>0</v>
      </c>
      <c r="G793">
        <v>0</v>
      </c>
      <c r="I793">
        <v>7</v>
      </c>
      <c r="J793">
        <v>0</v>
      </c>
      <c r="L793">
        <v>0</v>
      </c>
      <c r="N793">
        <v>5</v>
      </c>
      <c r="P793">
        <v>5</v>
      </c>
      <c r="Q793">
        <v>8</v>
      </c>
      <c r="R793">
        <v>0.625</v>
      </c>
      <c r="S793">
        <v>0</v>
      </c>
    </row>
    <row r="794" spans="1:20" x14ac:dyDescent="0.25">
      <c r="A794" s="177" t="s">
        <v>1830</v>
      </c>
      <c r="B794" t="s">
        <v>1831</v>
      </c>
      <c r="C794" t="s">
        <v>240</v>
      </c>
      <c r="D794" s="20" t="s">
        <v>1026</v>
      </c>
      <c r="E794" s="26">
        <v>41426</v>
      </c>
      <c r="F794">
        <v>3</v>
      </c>
      <c r="G794">
        <v>3</v>
      </c>
      <c r="H794">
        <v>1</v>
      </c>
      <c r="I794">
        <v>0</v>
      </c>
      <c r="J794">
        <v>17</v>
      </c>
      <c r="L794">
        <v>74.5</v>
      </c>
      <c r="M794">
        <v>0.22818791946308725</v>
      </c>
      <c r="N794">
        <v>7</v>
      </c>
      <c r="P794">
        <v>0</v>
      </c>
      <c r="Q794">
        <v>0</v>
      </c>
      <c r="R794" t="e">
        <v>#DIV/0!</v>
      </c>
      <c r="S794">
        <v>4</v>
      </c>
    </row>
    <row r="795" spans="1:20" x14ac:dyDescent="0.25">
      <c r="A795" s="177" t="s">
        <v>1655</v>
      </c>
      <c r="B795" t="s">
        <v>1656</v>
      </c>
      <c r="C795" t="s">
        <v>241</v>
      </c>
      <c r="D795" s="20" t="s">
        <v>1026</v>
      </c>
      <c r="E795" s="26">
        <v>41426</v>
      </c>
      <c r="F795">
        <v>0</v>
      </c>
      <c r="G795">
        <v>0</v>
      </c>
      <c r="I795">
        <v>0</v>
      </c>
      <c r="J795">
        <v>0</v>
      </c>
      <c r="L795">
        <v>0</v>
      </c>
      <c r="P795">
        <v>0</v>
      </c>
      <c r="Q795">
        <v>0</v>
      </c>
      <c r="R795" t="e">
        <v>#DIV/0!</v>
      </c>
    </row>
    <row r="796" spans="1:20" x14ac:dyDescent="0.25">
      <c r="A796" s="177" t="s">
        <v>1103</v>
      </c>
      <c r="B796" t="s">
        <v>1189</v>
      </c>
      <c r="C796" t="s">
        <v>235</v>
      </c>
      <c r="D796" s="20" t="s">
        <v>1028</v>
      </c>
      <c r="E796" s="26">
        <v>41426</v>
      </c>
      <c r="F796">
        <v>31.08</v>
      </c>
      <c r="G796">
        <v>41</v>
      </c>
      <c r="H796">
        <v>0.75804878048780489</v>
      </c>
      <c r="I796">
        <v>117</v>
      </c>
      <c r="J796">
        <v>191.08571428571429</v>
      </c>
      <c r="K796">
        <v>0.6122906698564593</v>
      </c>
      <c r="L796">
        <v>277.5</v>
      </c>
      <c r="M796">
        <v>0.68859716859716857</v>
      </c>
      <c r="N796">
        <v>66</v>
      </c>
      <c r="P796">
        <v>25</v>
      </c>
      <c r="Q796">
        <v>32</v>
      </c>
      <c r="R796">
        <v>0.78125</v>
      </c>
      <c r="S796">
        <v>28</v>
      </c>
    </row>
    <row r="797" spans="1:20" x14ac:dyDescent="0.25">
      <c r="A797" s="177" t="s">
        <v>11545</v>
      </c>
      <c r="B797" t="s">
        <v>11546</v>
      </c>
      <c r="C797" t="s">
        <v>199</v>
      </c>
      <c r="D797" s="20" t="s">
        <v>1028</v>
      </c>
      <c r="E797" s="26">
        <v>41426</v>
      </c>
      <c r="F797">
        <v>4</v>
      </c>
      <c r="G797">
        <v>4</v>
      </c>
      <c r="H797">
        <v>1</v>
      </c>
      <c r="I797">
        <v>13</v>
      </c>
      <c r="J797">
        <v>40</v>
      </c>
      <c r="K797">
        <v>0.32500000000000001</v>
      </c>
      <c r="L797">
        <v>60</v>
      </c>
      <c r="M797">
        <v>0.66666666666666663</v>
      </c>
      <c r="N797">
        <v>10</v>
      </c>
      <c r="P797">
        <v>0</v>
      </c>
      <c r="Q797">
        <v>2</v>
      </c>
      <c r="R797">
        <v>0</v>
      </c>
      <c r="S797">
        <v>3</v>
      </c>
    </row>
    <row r="798" spans="1:20" x14ac:dyDescent="0.25">
      <c r="A798" s="177" t="s">
        <v>11435</v>
      </c>
      <c r="B798" t="s">
        <v>11436</v>
      </c>
      <c r="C798" t="s">
        <v>201</v>
      </c>
      <c r="D798" s="20" t="s">
        <v>1026</v>
      </c>
      <c r="E798" s="26">
        <v>41426</v>
      </c>
      <c r="F798">
        <v>4</v>
      </c>
      <c r="G798">
        <v>4</v>
      </c>
      <c r="H798">
        <v>1</v>
      </c>
      <c r="I798">
        <v>13</v>
      </c>
      <c r="J798">
        <v>40</v>
      </c>
      <c r="K798">
        <v>0.32500000000000001</v>
      </c>
      <c r="L798">
        <v>40</v>
      </c>
      <c r="M798">
        <v>1</v>
      </c>
      <c r="N798">
        <v>10</v>
      </c>
      <c r="O798">
        <v>0.92500000000000004</v>
      </c>
      <c r="P798">
        <v>0</v>
      </c>
      <c r="Q798">
        <v>2</v>
      </c>
      <c r="R798">
        <v>0</v>
      </c>
      <c r="S798">
        <v>3</v>
      </c>
      <c r="T798">
        <v>0.81904761904761902</v>
      </c>
    </row>
    <row r="799" spans="1:20" x14ac:dyDescent="0.25">
      <c r="A799" s="177" t="s">
        <v>12232</v>
      </c>
      <c r="B799" t="s">
        <v>12233</v>
      </c>
      <c r="C799" t="s">
        <v>200</v>
      </c>
      <c r="D799" s="20" t="s">
        <v>1026</v>
      </c>
      <c r="E799" s="26">
        <v>41426</v>
      </c>
      <c r="L799">
        <v>20</v>
      </c>
      <c r="M799">
        <v>0</v>
      </c>
      <c r="R799">
        <v>0</v>
      </c>
    </row>
    <row r="800" spans="1:20" x14ac:dyDescent="0.25">
      <c r="A800" s="177" t="s">
        <v>12517</v>
      </c>
      <c r="B800" t="s">
        <v>12518</v>
      </c>
      <c r="C800" t="s">
        <v>202</v>
      </c>
      <c r="D800" s="20" t="s">
        <v>1026</v>
      </c>
      <c r="E800" s="26">
        <v>41426</v>
      </c>
      <c r="H800" t="e">
        <v>#DIV/0!</v>
      </c>
      <c r="K800" t="e">
        <v>#DIV/0!</v>
      </c>
      <c r="M800" t="e">
        <v>#DIV/0!</v>
      </c>
      <c r="R800" t="e">
        <v>#DIV/0!</v>
      </c>
      <c r="T800">
        <v>1.075</v>
      </c>
    </row>
    <row r="801" spans="1:20" x14ac:dyDescent="0.25">
      <c r="A801" s="177" t="s">
        <v>11054</v>
      </c>
      <c r="B801" t="s">
        <v>11055</v>
      </c>
      <c r="C801" t="s">
        <v>228</v>
      </c>
      <c r="D801" s="20" t="s">
        <v>1026</v>
      </c>
      <c r="E801" s="26">
        <v>41426</v>
      </c>
      <c r="R801" t="e">
        <v>#DIV/0!</v>
      </c>
    </row>
    <row r="802" spans="1:20" x14ac:dyDescent="0.25">
      <c r="A802" s="177" t="s">
        <v>10879</v>
      </c>
      <c r="B802" t="s">
        <v>10880</v>
      </c>
      <c r="C802" t="s">
        <v>227</v>
      </c>
      <c r="D802" s="20" t="s">
        <v>1028</v>
      </c>
      <c r="E802" s="26">
        <v>41426</v>
      </c>
      <c r="R802" t="e">
        <v>#DIV/0!</v>
      </c>
    </row>
    <row r="803" spans="1:20" x14ac:dyDescent="0.25">
      <c r="A803" s="177" t="s">
        <v>10704</v>
      </c>
      <c r="B803" t="s">
        <v>10705</v>
      </c>
      <c r="C803" t="s">
        <v>203</v>
      </c>
      <c r="D803" s="20" t="s">
        <v>1028</v>
      </c>
      <c r="E803" s="26">
        <v>41426</v>
      </c>
      <c r="F803">
        <v>4</v>
      </c>
      <c r="G803">
        <v>5</v>
      </c>
      <c r="H803">
        <v>0.8</v>
      </c>
      <c r="I803">
        <v>26</v>
      </c>
      <c r="J803">
        <v>35</v>
      </c>
      <c r="K803">
        <v>0.74285714285714288</v>
      </c>
      <c r="L803">
        <v>72.5</v>
      </c>
      <c r="M803">
        <v>0.48275862068965519</v>
      </c>
      <c r="P803">
        <v>8</v>
      </c>
      <c r="Q803">
        <v>9</v>
      </c>
      <c r="R803">
        <v>0.88888888888888884</v>
      </c>
    </row>
    <row r="804" spans="1:20" x14ac:dyDescent="0.25">
      <c r="A804" s="177" t="s">
        <v>10529</v>
      </c>
      <c r="B804" t="s">
        <v>10530</v>
      </c>
      <c r="C804" t="s">
        <v>205</v>
      </c>
      <c r="D804" s="20" t="s">
        <v>1026</v>
      </c>
      <c r="E804" s="26">
        <v>41426</v>
      </c>
      <c r="F804">
        <v>4</v>
      </c>
      <c r="G804">
        <v>5</v>
      </c>
      <c r="H804">
        <v>0.8</v>
      </c>
      <c r="I804">
        <v>26</v>
      </c>
      <c r="J804">
        <v>35</v>
      </c>
      <c r="K804">
        <v>0.74285714285714288</v>
      </c>
      <c r="L804">
        <v>45</v>
      </c>
      <c r="M804">
        <v>0.77777777777777779</v>
      </c>
      <c r="N804">
        <v>19</v>
      </c>
      <c r="O804">
        <v>1.05</v>
      </c>
      <c r="P804">
        <v>8</v>
      </c>
      <c r="Q804">
        <v>9</v>
      </c>
      <c r="R804">
        <v>0.88888888888888884</v>
      </c>
      <c r="S804">
        <v>7</v>
      </c>
    </row>
    <row r="805" spans="1:20" x14ac:dyDescent="0.25">
      <c r="A805" s="177" t="s">
        <v>10353</v>
      </c>
      <c r="B805" t="s">
        <v>10354</v>
      </c>
      <c r="C805" t="s">
        <v>204</v>
      </c>
      <c r="D805" s="20" t="s">
        <v>1026</v>
      </c>
      <c r="E805" s="26">
        <v>41426</v>
      </c>
      <c r="L805">
        <v>27.5</v>
      </c>
      <c r="M805">
        <v>0</v>
      </c>
    </row>
    <row r="806" spans="1:20" x14ac:dyDescent="0.25">
      <c r="A806" s="177" t="s">
        <v>10288</v>
      </c>
      <c r="B806" t="s">
        <v>10289</v>
      </c>
      <c r="C806" t="s">
        <v>206</v>
      </c>
      <c r="D806" s="20" t="s">
        <v>1026</v>
      </c>
      <c r="E806" s="26">
        <v>41426</v>
      </c>
      <c r="H806" t="e">
        <v>#DIV/0!</v>
      </c>
      <c r="K806" t="e">
        <v>#DIV/0!</v>
      </c>
      <c r="M806" t="e">
        <v>#DIV/0!</v>
      </c>
      <c r="R806" t="e">
        <v>#DIV/0!</v>
      </c>
    </row>
    <row r="807" spans="1:20" x14ac:dyDescent="0.25">
      <c r="A807" s="177" t="s">
        <v>9857</v>
      </c>
      <c r="B807" t="s">
        <v>9858</v>
      </c>
      <c r="C807" t="s">
        <v>223</v>
      </c>
      <c r="D807" s="20" t="s">
        <v>1028</v>
      </c>
      <c r="E807" s="26">
        <v>41426</v>
      </c>
      <c r="R807" t="e">
        <v>#DIV/0!</v>
      </c>
    </row>
    <row r="808" spans="1:20" x14ac:dyDescent="0.25">
      <c r="A808" s="177" t="s">
        <v>9682</v>
      </c>
      <c r="B808" t="s">
        <v>9683</v>
      </c>
      <c r="C808" t="s">
        <v>224</v>
      </c>
      <c r="D808" s="20" t="s">
        <v>1026</v>
      </c>
      <c r="E808" s="26">
        <v>41426</v>
      </c>
      <c r="R808" t="e">
        <v>#DIV/0!</v>
      </c>
    </row>
    <row r="809" spans="1:20" x14ac:dyDescent="0.25">
      <c r="A809" s="177" t="s">
        <v>9291</v>
      </c>
      <c r="B809" t="s">
        <v>9292</v>
      </c>
      <c r="C809" t="s">
        <v>211</v>
      </c>
      <c r="D809" s="20" t="s">
        <v>1026</v>
      </c>
      <c r="E809" s="26">
        <v>41426</v>
      </c>
      <c r="H809" t="e">
        <v>#DIV/0!</v>
      </c>
      <c r="K809" t="e">
        <v>#DIV/0!</v>
      </c>
      <c r="M809" t="e">
        <v>#DIV/0!</v>
      </c>
      <c r="N809">
        <v>0</v>
      </c>
      <c r="R809" t="e">
        <v>#DIV/0!</v>
      </c>
    </row>
    <row r="810" spans="1:20" x14ac:dyDescent="0.25">
      <c r="A810" s="177" t="s">
        <v>9116</v>
      </c>
      <c r="B810" t="s">
        <v>9117</v>
      </c>
      <c r="C810" t="s">
        <v>207</v>
      </c>
      <c r="D810" s="20" t="s">
        <v>1028</v>
      </c>
      <c r="E810" s="26">
        <v>41426</v>
      </c>
      <c r="F810">
        <v>7</v>
      </c>
      <c r="G810">
        <v>7</v>
      </c>
      <c r="H810">
        <v>1</v>
      </c>
      <c r="I810">
        <v>23</v>
      </c>
      <c r="J810">
        <v>52</v>
      </c>
      <c r="K810">
        <v>0.44230769230769229</v>
      </c>
      <c r="L810">
        <v>62</v>
      </c>
      <c r="M810">
        <v>0.83870967741935487</v>
      </c>
      <c r="N810">
        <v>17</v>
      </c>
      <c r="P810">
        <v>3</v>
      </c>
      <c r="Q810">
        <v>3</v>
      </c>
      <c r="R810">
        <v>1</v>
      </c>
      <c r="S810">
        <v>6</v>
      </c>
    </row>
    <row r="811" spans="1:20" x14ac:dyDescent="0.25">
      <c r="A811" s="177" t="s">
        <v>9051</v>
      </c>
      <c r="B811" t="s">
        <v>9052</v>
      </c>
      <c r="C811" t="s">
        <v>894</v>
      </c>
      <c r="D811" s="20" t="s">
        <v>1026</v>
      </c>
      <c r="E811" s="26">
        <v>41426</v>
      </c>
    </row>
    <row r="812" spans="1:20" x14ac:dyDescent="0.25">
      <c r="A812" s="177" t="s">
        <v>8876</v>
      </c>
      <c r="B812" t="s">
        <v>8877</v>
      </c>
      <c r="C812" t="s">
        <v>210</v>
      </c>
      <c r="D812" s="20" t="s">
        <v>1026</v>
      </c>
      <c r="E812" s="26">
        <v>41426</v>
      </c>
      <c r="F812">
        <v>4</v>
      </c>
      <c r="G812">
        <v>4</v>
      </c>
      <c r="H812">
        <v>1</v>
      </c>
      <c r="I812">
        <v>23</v>
      </c>
      <c r="J812">
        <v>35</v>
      </c>
      <c r="K812">
        <v>0.65714285714285714</v>
      </c>
      <c r="L812">
        <v>35</v>
      </c>
      <c r="M812">
        <v>1</v>
      </c>
      <c r="N812">
        <v>17</v>
      </c>
      <c r="O812">
        <v>1.075</v>
      </c>
      <c r="P812">
        <v>3</v>
      </c>
      <c r="Q812">
        <v>3</v>
      </c>
      <c r="R812">
        <v>1</v>
      </c>
      <c r="S812">
        <v>6</v>
      </c>
    </row>
    <row r="813" spans="1:20" x14ac:dyDescent="0.25">
      <c r="A813" s="177" t="s">
        <v>8701</v>
      </c>
      <c r="B813" t="s">
        <v>8702</v>
      </c>
      <c r="C813" t="s">
        <v>208</v>
      </c>
      <c r="D813" s="20" t="s">
        <v>1026</v>
      </c>
      <c r="E813" s="26">
        <v>41426</v>
      </c>
      <c r="F813">
        <v>3</v>
      </c>
      <c r="G813">
        <v>3</v>
      </c>
      <c r="H813">
        <v>1</v>
      </c>
      <c r="J813">
        <v>17</v>
      </c>
      <c r="K813">
        <v>0</v>
      </c>
      <c r="L813">
        <v>27</v>
      </c>
      <c r="M813">
        <v>0.62962962962962965</v>
      </c>
      <c r="R813" t="e">
        <v>#DIV/0!</v>
      </c>
      <c r="T813">
        <v>1</v>
      </c>
    </row>
    <row r="814" spans="1:20" x14ac:dyDescent="0.25">
      <c r="A814" s="177" t="s">
        <v>8452</v>
      </c>
      <c r="B814" t="s">
        <v>8453</v>
      </c>
      <c r="C814" t="s">
        <v>213</v>
      </c>
      <c r="D814" s="20" t="s">
        <v>1026</v>
      </c>
      <c r="E814" s="26">
        <v>41426</v>
      </c>
      <c r="P814">
        <v>0</v>
      </c>
      <c r="Q814">
        <v>0</v>
      </c>
      <c r="T814">
        <v>0.75</v>
      </c>
    </row>
    <row r="815" spans="1:20" x14ac:dyDescent="0.25">
      <c r="A815" s="177" t="s">
        <v>8277</v>
      </c>
      <c r="B815" t="s">
        <v>8278</v>
      </c>
      <c r="C815" t="s">
        <v>212</v>
      </c>
      <c r="D815" s="20" t="s">
        <v>1028</v>
      </c>
      <c r="E815" s="26">
        <v>41426</v>
      </c>
      <c r="F815">
        <v>0</v>
      </c>
      <c r="G815">
        <v>0</v>
      </c>
      <c r="H815" t="e">
        <v>#DIV/0!</v>
      </c>
      <c r="I815">
        <v>0</v>
      </c>
      <c r="J815">
        <v>0</v>
      </c>
      <c r="K815" t="e">
        <v>#DIV/0!</v>
      </c>
      <c r="L815">
        <v>0</v>
      </c>
      <c r="M815" t="e">
        <v>#DIV/0!</v>
      </c>
      <c r="N815">
        <v>0</v>
      </c>
      <c r="P815">
        <v>0</v>
      </c>
      <c r="Q815">
        <v>0</v>
      </c>
      <c r="R815" t="e">
        <v>#DIV/0!</v>
      </c>
      <c r="S815">
        <v>0</v>
      </c>
    </row>
    <row r="816" spans="1:20" x14ac:dyDescent="0.25">
      <c r="A816" s="177" t="s">
        <v>8212</v>
      </c>
      <c r="B816" t="s">
        <v>8213</v>
      </c>
      <c r="C816" s="20" t="s">
        <v>8184</v>
      </c>
      <c r="D816" s="20" t="s">
        <v>1026</v>
      </c>
      <c r="E816" s="26">
        <v>41426</v>
      </c>
      <c r="P816">
        <v>0</v>
      </c>
      <c r="Q816">
        <v>0</v>
      </c>
    </row>
    <row r="817" spans="1:20" x14ac:dyDescent="0.25">
      <c r="A817" s="177" t="s">
        <v>7976</v>
      </c>
      <c r="B817" t="s">
        <v>7977</v>
      </c>
      <c r="C817" t="s">
        <v>225</v>
      </c>
      <c r="D817" s="20" t="s">
        <v>1028</v>
      </c>
      <c r="E817" s="26">
        <v>41426</v>
      </c>
      <c r="R817" t="e">
        <v>#DIV/0!</v>
      </c>
    </row>
    <row r="818" spans="1:20" x14ac:dyDescent="0.25">
      <c r="A818" s="177" t="s">
        <v>7775</v>
      </c>
      <c r="B818" t="s">
        <v>7776</v>
      </c>
      <c r="C818" t="s">
        <v>226</v>
      </c>
      <c r="D818" s="20" t="s">
        <v>1026</v>
      </c>
      <c r="E818" s="26">
        <v>41426</v>
      </c>
      <c r="R818" t="e">
        <v>#DIV/0!</v>
      </c>
    </row>
    <row r="819" spans="1:20" x14ac:dyDescent="0.25">
      <c r="A819" s="177" t="s">
        <v>7588</v>
      </c>
      <c r="B819" t="s">
        <v>7589</v>
      </c>
      <c r="C819" s="20" t="s">
        <v>901</v>
      </c>
      <c r="D819" s="20" t="s">
        <v>1026</v>
      </c>
      <c r="E819" s="26">
        <v>41426</v>
      </c>
      <c r="I819">
        <v>5</v>
      </c>
      <c r="N819">
        <v>5</v>
      </c>
      <c r="P819">
        <v>2</v>
      </c>
      <c r="Q819">
        <v>4</v>
      </c>
      <c r="R819">
        <v>0.5</v>
      </c>
      <c r="S819">
        <v>0</v>
      </c>
    </row>
    <row r="820" spans="1:20" x14ac:dyDescent="0.25">
      <c r="A820" s="177" t="s">
        <v>7241</v>
      </c>
      <c r="B820" t="s">
        <v>7242</v>
      </c>
      <c r="C820" s="20" t="s">
        <v>1078</v>
      </c>
      <c r="D820" s="20" t="s">
        <v>1026</v>
      </c>
      <c r="E820" s="26">
        <v>41426</v>
      </c>
      <c r="I820">
        <v>5</v>
      </c>
      <c r="N820">
        <v>5</v>
      </c>
      <c r="P820">
        <v>2</v>
      </c>
      <c r="Q820">
        <v>4</v>
      </c>
      <c r="R820">
        <v>0.5</v>
      </c>
      <c r="S820">
        <v>0</v>
      </c>
    </row>
    <row r="821" spans="1:20" x14ac:dyDescent="0.25">
      <c r="A821" s="177" t="s">
        <v>7036</v>
      </c>
      <c r="B821" t="s">
        <v>7037</v>
      </c>
      <c r="C821" t="s">
        <v>232</v>
      </c>
      <c r="D821" s="20" t="s">
        <v>1028</v>
      </c>
      <c r="E821" s="26">
        <v>41426</v>
      </c>
      <c r="R821" t="e">
        <v>#DIV/0!</v>
      </c>
    </row>
    <row r="822" spans="1:20" x14ac:dyDescent="0.25">
      <c r="A822" s="177" t="s">
        <v>6845</v>
      </c>
      <c r="B822" t="s">
        <v>6846</v>
      </c>
      <c r="C822" t="s">
        <v>231</v>
      </c>
      <c r="D822" s="20" t="s">
        <v>1026</v>
      </c>
      <c r="E822" s="26">
        <v>41426</v>
      </c>
      <c r="R822" t="e">
        <v>#DIV/0!</v>
      </c>
    </row>
    <row r="823" spans="1:20" x14ac:dyDescent="0.25">
      <c r="A823" s="177" t="s">
        <v>6670</v>
      </c>
      <c r="B823" t="s">
        <v>6671</v>
      </c>
      <c r="C823" t="s">
        <v>317</v>
      </c>
      <c r="D823" s="20" t="s">
        <v>1028</v>
      </c>
      <c r="E823" s="26">
        <v>41426</v>
      </c>
    </row>
    <row r="824" spans="1:20" x14ac:dyDescent="0.25">
      <c r="A824" s="177" t="s">
        <v>6495</v>
      </c>
      <c r="B824" t="s">
        <v>6496</v>
      </c>
      <c r="C824" t="s">
        <v>316</v>
      </c>
      <c r="D824" s="20" t="s">
        <v>1026</v>
      </c>
      <c r="E824" s="26">
        <v>41426</v>
      </c>
    </row>
    <row r="825" spans="1:20" x14ac:dyDescent="0.25">
      <c r="A825" s="177" t="s">
        <v>6246</v>
      </c>
      <c r="B825" t="s">
        <v>6247</v>
      </c>
      <c r="C825" t="s">
        <v>214</v>
      </c>
      <c r="D825" s="20" t="s">
        <v>1028</v>
      </c>
      <c r="E825" s="26">
        <v>41426</v>
      </c>
      <c r="F825">
        <v>4</v>
      </c>
      <c r="G825">
        <v>5</v>
      </c>
      <c r="H825">
        <v>0.8</v>
      </c>
      <c r="I825">
        <v>13</v>
      </c>
      <c r="J825">
        <v>29</v>
      </c>
      <c r="K825">
        <v>0.44827586206896552</v>
      </c>
      <c r="L825">
        <v>29</v>
      </c>
      <c r="M825">
        <v>1</v>
      </c>
      <c r="N825">
        <v>8</v>
      </c>
      <c r="P825">
        <v>3</v>
      </c>
      <c r="Q825">
        <v>4</v>
      </c>
      <c r="R825">
        <v>0.75</v>
      </c>
      <c r="S825">
        <v>8</v>
      </c>
    </row>
    <row r="826" spans="1:20" x14ac:dyDescent="0.25">
      <c r="A826" s="177" t="s">
        <v>6071</v>
      </c>
      <c r="B826" t="s">
        <v>6072</v>
      </c>
      <c r="C826" t="s">
        <v>215</v>
      </c>
      <c r="D826" s="20" t="s">
        <v>1026</v>
      </c>
      <c r="E826" s="26">
        <v>41426</v>
      </c>
      <c r="F826">
        <v>4</v>
      </c>
      <c r="G826">
        <v>5</v>
      </c>
      <c r="H826">
        <v>0.8</v>
      </c>
      <c r="I826">
        <v>13</v>
      </c>
      <c r="J826">
        <v>29</v>
      </c>
      <c r="K826">
        <v>0.44827586206896552</v>
      </c>
      <c r="L826">
        <v>29</v>
      </c>
      <c r="M826">
        <v>1</v>
      </c>
      <c r="N826">
        <v>8</v>
      </c>
      <c r="O826">
        <v>0.75</v>
      </c>
      <c r="P826">
        <v>3</v>
      </c>
      <c r="Q826">
        <v>4</v>
      </c>
      <c r="R826">
        <v>0.75</v>
      </c>
      <c r="S826">
        <v>8</v>
      </c>
    </row>
    <row r="827" spans="1:20" x14ac:dyDescent="0.25">
      <c r="A827" s="177" t="s">
        <v>5896</v>
      </c>
      <c r="B827" t="s">
        <v>5897</v>
      </c>
      <c r="C827" t="s">
        <v>216</v>
      </c>
      <c r="D827" s="20" t="s">
        <v>1026</v>
      </c>
      <c r="E827" s="26">
        <v>41426</v>
      </c>
      <c r="H827" t="e">
        <v>#DIV/0!</v>
      </c>
      <c r="K827" t="e">
        <v>#DIV/0!</v>
      </c>
      <c r="M827" t="e">
        <v>#DIV/0!</v>
      </c>
      <c r="R827" t="e">
        <v>#DIV/0!</v>
      </c>
      <c r="T827">
        <v>0.97700952380952377</v>
      </c>
    </row>
    <row r="828" spans="1:20" x14ac:dyDescent="0.25">
      <c r="A828" s="177" t="s">
        <v>5468</v>
      </c>
      <c r="B828" t="s">
        <v>5469</v>
      </c>
      <c r="C828" s="20" t="s">
        <v>903</v>
      </c>
      <c r="D828" s="20" t="s">
        <v>1026</v>
      </c>
      <c r="E828" s="26">
        <v>41426</v>
      </c>
      <c r="F828">
        <v>0</v>
      </c>
      <c r="G828">
        <v>0</v>
      </c>
      <c r="I828">
        <v>2</v>
      </c>
      <c r="J828">
        <v>0</v>
      </c>
      <c r="L828">
        <v>0</v>
      </c>
      <c r="P828">
        <v>3</v>
      </c>
      <c r="Q828">
        <v>4</v>
      </c>
      <c r="R828">
        <v>0.75</v>
      </c>
      <c r="T828">
        <v>1</v>
      </c>
    </row>
    <row r="829" spans="1:20" x14ac:dyDescent="0.25">
      <c r="A829" s="177" t="s">
        <v>5652</v>
      </c>
      <c r="B829" t="s">
        <v>5653</v>
      </c>
      <c r="C829" s="20" t="s">
        <v>1073</v>
      </c>
      <c r="D829" s="20" t="s">
        <v>1026</v>
      </c>
      <c r="E829" s="26">
        <v>41426</v>
      </c>
      <c r="T829">
        <v>0.83</v>
      </c>
    </row>
    <row r="830" spans="1:20" x14ac:dyDescent="0.25">
      <c r="A830" s="177" t="s">
        <v>5233</v>
      </c>
      <c r="B830" t="s">
        <v>5234</v>
      </c>
      <c r="C830" s="20" t="s">
        <v>1079</v>
      </c>
      <c r="D830" s="20" t="s">
        <v>1026</v>
      </c>
      <c r="E830" s="26">
        <v>41426</v>
      </c>
      <c r="I830">
        <v>2</v>
      </c>
      <c r="P830">
        <v>3</v>
      </c>
      <c r="Q830">
        <v>4</v>
      </c>
      <c r="R830">
        <v>0.75</v>
      </c>
    </row>
    <row r="831" spans="1:20" x14ac:dyDescent="0.25">
      <c r="A831" s="177" t="s">
        <v>5028</v>
      </c>
      <c r="B831" t="s">
        <v>5029</v>
      </c>
      <c r="C831" t="s">
        <v>229</v>
      </c>
      <c r="D831" s="20" t="s">
        <v>1026</v>
      </c>
      <c r="E831" s="26">
        <v>41426</v>
      </c>
      <c r="R831" t="e">
        <v>#DIV/0!</v>
      </c>
    </row>
    <row r="832" spans="1:20" x14ac:dyDescent="0.25">
      <c r="A832" s="177" t="s">
        <v>4853</v>
      </c>
      <c r="B832" t="s">
        <v>4854</v>
      </c>
      <c r="C832" t="s">
        <v>230</v>
      </c>
      <c r="D832" s="20" t="s">
        <v>1028</v>
      </c>
      <c r="E832" s="26">
        <v>41426</v>
      </c>
      <c r="R832" t="e">
        <v>#DIV/0!</v>
      </c>
      <c r="T832">
        <v>0</v>
      </c>
    </row>
    <row r="833" spans="1:20" x14ac:dyDescent="0.25">
      <c r="A833" s="177" t="s">
        <v>4678</v>
      </c>
      <c r="B833" t="s">
        <v>4679</v>
      </c>
      <c r="C833" t="s">
        <v>234</v>
      </c>
      <c r="D833" s="20" t="s">
        <v>1028</v>
      </c>
      <c r="E833" s="26">
        <v>41426</v>
      </c>
      <c r="R833" t="e">
        <v>#DIV/0!</v>
      </c>
      <c r="T833">
        <v>0</v>
      </c>
    </row>
    <row r="834" spans="1:20" x14ac:dyDescent="0.25">
      <c r="A834" s="177" t="s">
        <v>4503</v>
      </c>
      <c r="B834" t="s">
        <v>4504</v>
      </c>
      <c r="C834" t="s">
        <v>233</v>
      </c>
      <c r="D834" s="20" t="s">
        <v>1026</v>
      </c>
      <c r="E834" s="26">
        <v>41426</v>
      </c>
      <c r="R834" t="e">
        <v>#DIV/0!</v>
      </c>
      <c r="T834">
        <v>1.0562500000000001</v>
      </c>
    </row>
    <row r="835" spans="1:20" x14ac:dyDescent="0.25">
      <c r="A835" s="177" t="s">
        <v>4328</v>
      </c>
      <c r="B835" t="s">
        <v>4329</v>
      </c>
      <c r="C835" t="s">
        <v>217</v>
      </c>
      <c r="D835" s="20" t="s">
        <v>1028</v>
      </c>
      <c r="E835" s="26">
        <v>41426</v>
      </c>
      <c r="F835">
        <v>0</v>
      </c>
      <c r="G835">
        <v>0</v>
      </c>
      <c r="I835">
        <v>0</v>
      </c>
      <c r="L835">
        <v>0</v>
      </c>
      <c r="N835">
        <v>7</v>
      </c>
      <c r="S835">
        <v>4</v>
      </c>
      <c r="T835">
        <v>0.77700000000000002</v>
      </c>
    </row>
    <row r="836" spans="1:20" x14ac:dyDescent="0.25">
      <c r="A836" s="177" t="s">
        <v>4263</v>
      </c>
      <c r="B836" t="s">
        <v>4264</v>
      </c>
      <c r="C836" t="s">
        <v>895</v>
      </c>
      <c r="D836" s="20" t="s">
        <v>1026</v>
      </c>
      <c r="E836" s="26">
        <v>41426</v>
      </c>
      <c r="T836">
        <v>0.89</v>
      </c>
    </row>
    <row r="837" spans="1:20" x14ac:dyDescent="0.25">
      <c r="A837" s="177" t="s">
        <v>4088</v>
      </c>
      <c r="B837" t="s">
        <v>4089</v>
      </c>
      <c r="C837" t="s">
        <v>218</v>
      </c>
      <c r="D837" s="20" t="s">
        <v>1026</v>
      </c>
      <c r="E837" s="26">
        <v>41426</v>
      </c>
      <c r="N837">
        <v>7</v>
      </c>
      <c r="P837">
        <v>0</v>
      </c>
      <c r="Q837">
        <v>0</v>
      </c>
      <c r="S837">
        <v>4</v>
      </c>
      <c r="T837">
        <v>0.85000000000000009</v>
      </c>
    </row>
    <row r="838" spans="1:20" x14ac:dyDescent="0.25">
      <c r="A838" s="177" t="s">
        <v>3913</v>
      </c>
      <c r="B838" t="s">
        <v>3914</v>
      </c>
      <c r="C838" t="s">
        <v>219</v>
      </c>
      <c r="D838" s="20" t="s">
        <v>1026</v>
      </c>
      <c r="E838" s="26">
        <v>41426</v>
      </c>
      <c r="T838">
        <v>0.72909090909090901</v>
      </c>
    </row>
    <row r="839" spans="1:20" x14ac:dyDescent="0.25">
      <c r="A839" s="177" t="s">
        <v>3546</v>
      </c>
      <c r="B839" t="s">
        <v>3547</v>
      </c>
      <c r="C839" t="s">
        <v>220</v>
      </c>
      <c r="D839" s="20" t="s">
        <v>1028</v>
      </c>
      <c r="E839" s="26">
        <v>41426</v>
      </c>
      <c r="F839">
        <v>10.5</v>
      </c>
      <c r="G839">
        <v>16</v>
      </c>
      <c r="H839">
        <v>0.65625</v>
      </c>
      <c r="I839">
        <v>35</v>
      </c>
      <c r="J839">
        <v>35.085714285714289</v>
      </c>
      <c r="K839">
        <v>0.99755700325732888</v>
      </c>
      <c r="L839">
        <v>54</v>
      </c>
      <c r="M839">
        <v>0.64973544973544983</v>
      </c>
      <c r="N839">
        <v>0</v>
      </c>
      <c r="P839">
        <v>4</v>
      </c>
      <c r="Q839">
        <v>4</v>
      </c>
      <c r="R839">
        <v>1</v>
      </c>
      <c r="S839">
        <v>0</v>
      </c>
      <c r="T839">
        <v>0</v>
      </c>
    </row>
    <row r="840" spans="1:20" x14ac:dyDescent="0.25">
      <c r="A840" s="177" t="s">
        <v>3371</v>
      </c>
      <c r="B840" t="s">
        <v>3372</v>
      </c>
      <c r="C840" t="s">
        <v>221</v>
      </c>
      <c r="D840" s="20" t="s">
        <v>1026</v>
      </c>
      <c r="E840" s="26">
        <v>41426</v>
      </c>
      <c r="F840">
        <v>9.08</v>
      </c>
      <c r="G840">
        <v>11</v>
      </c>
      <c r="H840">
        <v>0.82545454545454544</v>
      </c>
      <c r="I840">
        <v>29</v>
      </c>
      <c r="J840">
        <v>29</v>
      </c>
      <c r="K840">
        <v>1</v>
      </c>
      <c r="L840">
        <v>45</v>
      </c>
      <c r="M840">
        <v>0.64444444444444449</v>
      </c>
      <c r="O840">
        <v>1</v>
      </c>
      <c r="P840">
        <v>3</v>
      </c>
      <c r="Q840">
        <v>3</v>
      </c>
      <c r="R840">
        <v>1</v>
      </c>
      <c r="T840">
        <v>0.93088484848484865</v>
      </c>
    </row>
    <row r="841" spans="1:20" x14ac:dyDescent="0.25">
      <c r="A841" s="177" t="s">
        <v>3196</v>
      </c>
      <c r="B841" t="s">
        <v>3197</v>
      </c>
      <c r="C841" t="s">
        <v>222</v>
      </c>
      <c r="D841" s="20" t="s">
        <v>1026</v>
      </c>
      <c r="E841" s="26">
        <v>41426</v>
      </c>
      <c r="F841">
        <v>1.42</v>
      </c>
      <c r="G841">
        <v>5</v>
      </c>
      <c r="H841">
        <v>0.28399999999999997</v>
      </c>
      <c r="I841">
        <v>6</v>
      </c>
      <c r="J841">
        <v>6.0857142857142854</v>
      </c>
      <c r="K841">
        <v>0.9859154929577465</v>
      </c>
      <c r="L841">
        <v>9</v>
      </c>
      <c r="M841">
        <v>0.67619047619047612</v>
      </c>
      <c r="O841">
        <v>0.83</v>
      </c>
      <c r="P841">
        <v>1</v>
      </c>
      <c r="Q841">
        <v>1</v>
      </c>
      <c r="R841">
        <v>1</v>
      </c>
      <c r="T841">
        <v>1.5</v>
      </c>
    </row>
    <row r="842" spans="1:20" x14ac:dyDescent="0.25">
      <c r="A842" s="177" t="s">
        <v>11547</v>
      </c>
      <c r="B842" t="s">
        <v>11548</v>
      </c>
      <c r="C842" t="s">
        <v>198</v>
      </c>
      <c r="D842" s="20" t="s">
        <v>1028</v>
      </c>
      <c r="E842" s="26">
        <v>41456</v>
      </c>
      <c r="F842">
        <v>4</v>
      </c>
      <c r="G842">
        <v>4</v>
      </c>
      <c r="H842">
        <v>1</v>
      </c>
      <c r="I842">
        <v>13</v>
      </c>
      <c r="J842">
        <v>16</v>
      </c>
      <c r="K842">
        <v>0.8125</v>
      </c>
      <c r="L842">
        <v>16</v>
      </c>
      <c r="M842">
        <v>1</v>
      </c>
      <c r="P842">
        <v>0</v>
      </c>
      <c r="Q842">
        <v>1</v>
      </c>
      <c r="R842">
        <v>0</v>
      </c>
      <c r="T842">
        <v>1.125</v>
      </c>
    </row>
    <row r="843" spans="1:20" x14ac:dyDescent="0.25">
      <c r="A843" s="177" t="s">
        <v>12032</v>
      </c>
      <c r="B843" t="s">
        <v>12033</v>
      </c>
      <c r="C843" s="20" t="s">
        <v>1077</v>
      </c>
      <c r="D843" s="20" t="s">
        <v>1028</v>
      </c>
      <c r="E843" s="26">
        <v>41456</v>
      </c>
      <c r="F843">
        <v>4</v>
      </c>
      <c r="G843">
        <v>4</v>
      </c>
      <c r="H843">
        <v>1</v>
      </c>
      <c r="I843">
        <v>13</v>
      </c>
      <c r="J843">
        <v>16</v>
      </c>
      <c r="K843">
        <v>0.8125</v>
      </c>
      <c r="L843">
        <v>16</v>
      </c>
      <c r="M843">
        <v>1</v>
      </c>
      <c r="P843">
        <v>0</v>
      </c>
      <c r="Q843">
        <v>1</v>
      </c>
      <c r="R843">
        <v>0</v>
      </c>
      <c r="T843">
        <v>0.7</v>
      </c>
    </row>
    <row r="844" spans="1:20" x14ac:dyDescent="0.25">
      <c r="A844" s="177" t="s">
        <v>3023</v>
      </c>
      <c r="B844" t="s">
        <v>3024</v>
      </c>
      <c r="C844" t="s">
        <v>242</v>
      </c>
      <c r="D844" s="20" t="s">
        <v>1026</v>
      </c>
      <c r="E844" s="26">
        <v>41456</v>
      </c>
      <c r="F844">
        <v>0</v>
      </c>
      <c r="G844">
        <v>0</v>
      </c>
      <c r="H844" t="e">
        <v>#DIV/0!</v>
      </c>
      <c r="I844">
        <v>0</v>
      </c>
      <c r="J844">
        <v>0</v>
      </c>
      <c r="K844" t="e">
        <v>#DIV/0!</v>
      </c>
      <c r="L844">
        <v>0</v>
      </c>
      <c r="M844" t="e">
        <v>#DIV/0!</v>
      </c>
      <c r="N844">
        <v>0</v>
      </c>
      <c r="P844">
        <v>0</v>
      </c>
      <c r="Q844">
        <v>0</v>
      </c>
      <c r="R844" t="e">
        <v>#DIV/0!</v>
      </c>
      <c r="S844">
        <v>0</v>
      </c>
    </row>
    <row r="845" spans="1:20" x14ac:dyDescent="0.25">
      <c r="A845" s="177" t="s">
        <v>2848</v>
      </c>
      <c r="B845" t="s">
        <v>2849</v>
      </c>
      <c r="C845" s="20" t="s">
        <v>2754</v>
      </c>
      <c r="D845" s="20" t="s">
        <v>1026</v>
      </c>
      <c r="E845" s="26">
        <v>41456</v>
      </c>
      <c r="F845">
        <v>14</v>
      </c>
      <c r="G845">
        <v>17</v>
      </c>
      <c r="H845">
        <v>0.82352941176470584</v>
      </c>
      <c r="I845">
        <v>34</v>
      </c>
      <c r="J845">
        <v>75</v>
      </c>
      <c r="K845">
        <v>0.45333333333333331</v>
      </c>
      <c r="L845">
        <v>75</v>
      </c>
      <c r="M845">
        <v>1</v>
      </c>
      <c r="N845">
        <v>0</v>
      </c>
      <c r="P845">
        <v>0</v>
      </c>
      <c r="Q845">
        <v>1</v>
      </c>
      <c r="R845">
        <v>0</v>
      </c>
      <c r="S845">
        <v>0</v>
      </c>
    </row>
    <row r="846" spans="1:20" x14ac:dyDescent="0.25">
      <c r="A846" s="177" t="s">
        <v>2603</v>
      </c>
      <c r="B846" t="s">
        <v>2604</v>
      </c>
      <c r="C846" t="s">
        <v>237</v>
      </c>
      <c r="D846" s="20" t="s">
        <v>1026</v>
      </c>
      <c r="E846" s="26">
        <v>41456</v>
      </c>
      <c r="F846">
        <v>16</v>
      </c>
      <c r="G846">
        <v>18</v>
      </c>
      <c r="H846">
        <v>0.88888888888888884</v>
      </c>
      <c r="I846">
        <v>82</v>
      </c>
      <c r="J846">
        <v>139</v>
      </c>
      <c r="K846">
        <v>0.58992805755395683</v>
      </c>
      <c r="L846">
        <v>149</v>
      </c>
      <c r="M846">
        <v>0.93288590604026844</v>
      </c>
      <c r="N846">
        <v>59</v>
      </c>
      <c r="O846">
        <v>1.0562500000000001</v>
      </c>
      <c r="P846">
        <v>8</v>
      </c>
      <c r="Q846">
        <v>10</v>
      </c>
      <c r="R846">
        <v>0.8</v>
      </c>
      <c r="S846">
        <v>23</v>
      </c>
    </row>
    <row r="847" spans="1:20" x14ac:dyDescent="0.25">
      <c r="A847" s="177" t="s">
        <v>2428</v>
      </c>
      <c r="B847" t="s">
        <v>2429</v>
      </c>
      <c r="C847" t="s">
        <v>238</v>
      </c>
      <c r="D847" s="20" t="s">
        <v>1026</v>
      </c>
      <c r="E847" s="26">
        <v>41456</v>
      </c>
      <c r="F847">
        <v>12</v>
      </c>
      <c r="G847">
        <v>15</v>
      </c>
      <c r="H847">
        <v>0.8</v>
      </c>
      <c r="I847">
        <v>36</v>
      </c>
      <c r="J847">
        <v>37</v>
      </c>
      <c r="K847">
        <v>0.97297297297297303</v>
      </c>
      <c r="L847">
        <v>45</v>
      </c>
      <c r="M847">
        <v>0.82222222222222219</v>
      </c>
      <c r="N847">
        <v>0</v>
      </c>
      <c r="O847">
        <v>0.77700000000000002</v>
      </c>
      <c r="P847">
        <v>1</v>
      </c>
      <c r="Q847">
        <v>2</v>
      </c>
      <c r="R847">
        <v>0.5</v>
      </c>
      <c r="S847">
        <v>0</v>
      </c>
      <c r="T847">
        <v>1.0176308539944903</v>
      </c>
    </row>
    <row r="848" spans="1:20" x14ac:dyDescent="0.25">
      <c r="A848" s="177" t="s">
        <v>2255</v>
      </c>
      <c r="B848" t="s">
        <v>2256</v>
      </c>
      <c r="C848" t="s">
        <v>239</v>
      </c>
      <c r="D848" s="20" t="s">
        <v>1026</v>
      </c>
      <c r="E848" s="26">
        <v>41456</v>
      </c>
      <c r="F848">
        <v>3</v>
      </c>
      <c r="G848">
        <v>5</v>
      </c>
      <c r="H848">
        <v>0.6</v>
      </c>
      <c r="I848">
        <v>5</v>
      </c>
      <c r="J848">
        <v>7</v>
      </c>
      <c r="K848">
        <v>0.7142857142857143</v>
      </c>
      <c r="L848">
        <v>9</v>
      </c>
      <c r="M848">
        <v>0.77777777777777779</v>
      </c>
      <c r="N848">
        <v>0</v>
      </c>
      <c r="O848">
        <v>0.89</v>
      </c>
      <c r="P848">
        <v>0</v>
      </c>
      <c r="Q848">
        <v>0</v>
      </c>
      <c r="R848" t="e">
        <v>#DIV/0!</v>
      </c>
      <c r="S848">
        <v>0</v>
      </c>
      <c r="T848">
        <v>1.0249999999999999</v>
      </c>
    </row>
    <row r="849" spans="1:20" x14ac:dyDescent="0.25">
      <c r="A849" s="177" t="s">
        <v>2080</v>
      </c>
      <c r="B849" t="s">
        <v>2081</v>
      </c>
      <c r="C849" s="20" t="s">
        <v>2018</v>
      </c>
      <c r="D849" s="20" t="s">
        <v>1026</v>
      </c>
      <c r="E849" s="26">
        <v>41456</v>
      </c>
      <c r="F849">
        <v>6</v>
      </c>
      <c r="G849">
        <v>6</v>
      </c>
      <c r="H849">
        <v>1</v>
      </c>
      <c r="I849">
        <v>6</v>
      </c>
      <c r="J849">
        <v>30</v>
      </c>
      <c r="K849">
        <v>0.2</v>
      </c>
      <c r="L849">
        <v>30</v>
      </c>
      <c r="M849">
        <v>1</v>
      </c>
      <c r="N849">
        <v>5</v>
      </c>
      <c r="P849">
        <v>1</v>
      </c>
      <c r="Q849">
        <v>1</v>
      </c>
      <c r="R849">
        <v>1</v>
      </c>
      <c r="S849">
        <v>0</v>
      </c>
      <c r="T849">
        <v>0.81818181818181823</v>
      </c>
    </row>
    <row r="850" spans="1:20" x14ac:dyDescent="0.25">
      <c r="A850" s="177" t="s">
        <v>1832</v>
      </c>
      <c r="B850" t="s">
        <v>1833</v>
      </c>
      <c r="C850" t="s">
        <v>240</v>
      </c>
      <c r="D850" s="20" t="s">
        <v>1026</v>
      </c>
      <c r="E850" s="26">
        <v>41456</v>
      </c>
      <c r="F850">
        <v>17</v>
      </c>
      <c r="G850">
        <v>26</v>
      </c>
      <c r="H850">
        <v>0.65384615384615385</v>
      </c>
      <c r="I850">
        <v>40</v>
      </c>
      <c r="J850">
        <v>75</v>
      </c>
      <c r="K850">
        <v>0.53333333333333333</v>
      </c>
      <c r="L850">
        <v>135</v>
      </c>
      <c r="M850">
        <v>0.55555555555555558</v>
      </c>
      <c r="N850">
        <v>11</v>
      </c>
      <c r="P850">
        <v>0</v>
      </c>
      <c r="Q850">
        <v>2</v>
      </c>
      <c r="R850">
        <v>0</v>
      </c>
      <c r="S850">
        <v>2</v>
      </c>
    </row>
    <row r="851" spans="1:20" x14ac:dyDescent="0.25">
      <c r="A851" s="177" t="s">
        <v>1657</v>
      </c>
      <c r="B851" t="s">
        <v>1658</v>
      </c>
      <c r="C851" t="s">
        <v>241</v>
      </c>
      <c r="D851" s="20" t="s">
        <v>1026</v>
      </c>
      <c r="E851" s="26">
        <v>41456</v>
      </c>
      <c r="F851">
        <v>0</v>
      </c>
      <c r="G851">
        <v>0</v>
      </c>
      <c r="H851" t="e">
        <v>#DIV/0!</v>
      </c>
      <c r="I851">
        <v>0</v>
      </c>
      <c r="J851">
        <v>0</v>
      </c>
      <c r="K851" t="e">
        <v>#DIV/0!</v>
      </c>
      <c r="L851">
        <v>0</v>
      </c>
      <c r="M851" t="e">
        <v>#DIV/0!</v>
      </c>
      <c r="P851">
        <v>0</v>
      </c>
      <c r="Q851">
        <v>0</v>
      </c>
      <c r="R851" t="e">
        <v>#DIV/0!</v>
      </c>
    </row>
    <row r="852" spans="1:20" x14ac:dyDescent="0.25">
      <c r="A852" s="177" t="s">
        <v>1104</v>
      </c>
      <c r="B852" t="s">
        <v>1190</v>
      </c>
      <c r="C852" t="s">
        <v>235</v>
      </c>
      <c r="D852" s="20" t="s">
        <v>1028</v>
      </c>
      <c r="E852" s="26">
        <v>41456</v>
      </c>
      <c r="F852">
        <v>68</v>
      </c>
      <c r="G852">
        <v>87</v>
      </c>
      <c r="H852">
        <v>0.7816091954022989</v>
      </c>
      <c r="I852">
        <v>203</v>
      </c>
      <c r="J852">
        <v>363</v>
      </c>
      <c r="K852">
        <v>0.55922865013774103</v>
      </c>
      <c r="L852">
        <v>443</v>
      </c>
      <c r="M852">
        <v>0.81941309255079009</v>
      </c>
      <c r="N852">
        <v>75</v>
      </c>
      <c r="P852">
        <v>10</v>
      </c>
      <c r="Q852">
        <v>16</v>
      </c>
      <c r="R852">
        <v>0.625</v>
      </c>
      <c r="S852">
        <v>25</v>
      </c>
    </row>
    <row r="853" spans="1:20" x14ac:dyDescent="0.25">
      <c r="A853" s="177" t="s">
        <v>11549</v>
      </c>
      <c r="B853" t="s">
        <v>11550</v>
      </c>
      <c r="C853" t="s">
        <v>199</v>
      </c>
      <c r="D853" s="20" t="s">
        <v>1028</v>
      </c>
      <c r="E853" s="26">
        <v>41456</v>
      </c>
      <c r="F853">
        <v>4</v>
      </c>
      <c r="G853">
        <v>4</v>
      </c>
      <c r="H853">
        <v>1</v>
      </c>
      <c r="I853">
        <v>14</v>
      </c>
      <c r="J853">
        <v>40</v>
      </c>
      <c r="K853">
        <v>0.35</v>
      </c>
      <c r="L853">
        <v>60</v>
      </c>
      <c r="M853">
        <v>0.66666666666666663</v>
      </c>
      <c r="N853">
        <v>12</v>
      </c>
      <c r="P853">
        <v>0</v>
      </c>
      <c r="Q853">
        <v>0</v>
      </c>
      <c r="R853" t="e">
        <v>#DIV/0!</v>
      </c>
      <c r="S853">
        <v>4</v>
      </c>
    </row>
    <row r="854" spans="1:20" x14ac:dyDescent="0.25">
      <c r="A854" s="177" t="s">
        <v>11437</v>
      </c>
      <c r="B854" t="s">
        <v>11438</v>
      </c>
      <c r="C854" t="s">
        <v>201</v>
      </c>
      <c r="D854" s="20" t="s">
        <v>1026</v>
      </c>
      <c r="E854" s="26">
        <v>41456</v>
      </c>
      <c r="F854">
        <v>4</v>
      </c>
      <c r="G854">
        <v>4</v>
      </c>
      <c r="H854">
        <v>1</v>
      </c>
      <c r="I854">
        <v>14</v>
      </c>
      <c r="J854">
        <v>40</v>
      </c>
      <c r="K854">
        <v>0.35</v>
      </c>
      <c r="L854">
        <v>40</v>
      </c>
      <c r="M854">
        <v>1</v>
      </c>
      <c r="N854">
        <v>12</v>
      </c>
      <c r="O854">
        <v>1.125</v>
      </c>
      <c r="P854">
        <v>0</v>
      </c>
      <c r="Q854">
        <v>0</v>
      </c>
      <c r="R854" t="e">
        <v>#DIV/0!</v>
      </c>
      <c r="S854">
        <v>2</v>
      </c>
      <c r="T854">
        <v>0.77575757575757587</v>
      </c>
    </row>
    <row r="855" spans="1:20" x14ac:dyDescent="0.25">
      <c r="A855" s="177" t="s">
        <v>12234</v>
      </c>
      <c r="B855" t="s">
        <v>12235</v>
      </c>
      <c r="C855" t="s">
        <v>200</v>
      </c>
      <c r="D855" s="20" t="s">
        <v>1026</v>
      </c>
      <c r="E855" s="26">
        <v>41456</v>
      </c>
      <c r="F855">
        <v>0</v>
      </c>
      <c r="G855">
        <v>4</v>
      </c>
      <c r="H855">
        <v>0</v>
      </c>
      <c r="I855">
        <v>0</v>
      </c>
      <c r="J855">
        <v>0</v>
      </c>
      <c r="L855">
        <v>20</v>
      </c>
      <c r="M855">
        <v>0</v>
      </c>
      <c r="P855">
        <v>0</v>
      </c>
      <c r="Q855">
        <v>0</v>
      </c>
      <c r="R855">
        <v>0</v>
      </c>
      <c r="S855">
        <v>2</v>
      </c>
    </row>
    <row r="856" spans="1:20" x14ac:dyDescent="0.25">
      <c r="A856" s="177" t="s">
        <v>12519</v>
      </c>
      <c r="B856" t="s">
        <v>12520</v>
      </c>
      <c r="C856" t="s">
        <v>202</v>
      </c>
      <c r="D856" s="20" t="s">
        <v>1026</v>
      </c>
      <c r="E856" s="26">
        <v>41456</v>
      </c>
      <c r="H856" t="e">
        <v>#DIV/0!</v>
      </c>
      <c r="K856" t="e">
        <v>#DIV/0!</v>
      </c>
      <c r="M856" t="e">
        <v>#DIV/0!</v>
      </c>
      <c r="R856" t="e">
        <v>#DIV/0!</v>
      </c>
      <c r="T856">
        <v>1.2250000000000001</v>
      </c>
    </row>
    <row r="857" spans="1:20" x14ac:dyDescent="0.25">
      <c r="A857" s="177" t="s">
        <v>11056</v>
      </c>
      <c r="B857" t="s">
        <v>11057</v>
      </c>
      <c r="C857" t="s">
        <v>228</v>
      </c>
      <c r="D857" s="20" t="s">
        <v>1026</v>
      </c>
      <c r="E857" s="26">
        <v>41456</v>
      </c>
      <c r="H857" t="e">
        <v>#DIV/0!</v>
      </c>
      <c r="K857" t="e">
        <v>#DIV/0!</v>
      </c>
      <c r="M857" t="e">
        <v>#DIV/0!</v>
      </c>
      <c r="R857" t="e">
        <v>#DIV/0!</v>
      </c>
      <c r="T857">
        <v>0.4</v>
      </c>
    </row>
    <row r="858" spans="1:20" x14ac:dyDescent="0.25">
      <c r="A858" s="177" t="s">
        <v>10881</v>
      </c>
      <c r="B858" t="s">
        <v>10882</v>
      </c>
      <c r="C858" t="s">
        <v>227</v>
      </c>
      <c r="D858" s="20" t="s">
        <v>1028</v>
      </c>
      <c r="E858" s="26">
        <v>41456</v>
      </c>
      <c r="H858" t="e">
        <v>#DIV/0!</v>
      </c>
      <c r="K858" t="e">
        <v>#DIV/0!</v>
      </c>
      <c r="M858" t="e">
        <v>#DIV/0!</v>
      </c>
      <c r="R858" t="e">
        <v>#DIV/0!</v>
      </c>
    </row>
    <row r="859" spans="1:20" x14ac:dyDescent="0.25">
      <c r="A859" s="177" t="s">
        <v>10706</v>
      </c>
      <c r="B859" t="s">
        <v>10707</v>
      </c>
      <c r="C859" t="s">
        <v>203</v>
      </c>
      <c r="D859" s="20" t="s">
        <v>1028</v>
      </c>
      <c r="E859" s="26">
        <v>41456</v>
      </c>
      <c r="F859">
        <v>11</v>
      </c>
      <c r="G859">
        <v>12</v>
      </c>
      <c r="H859">
        <v>0.91666666666666663</v>
      </c>
      <c r="I859">
        <v>51</v>
      </c>
      <c r="J859">
        <v>70</v>
      </c>
      <c r="K859">
        <v>0.72857142857142854</v>
      </c>
      <c r="L859">
        <v>95</v>
      </c>
      <c r="M859">
        <v>0.73684210526315785</v>
      </c>
      <c r="P859">
        <v>3</v>
      </c>
      <c r="Q859">
        <v>5</v>
      </c>
      <c r="R859">
        <v>0.6</v>
      </c>
    </row>
    <row r="860" spans="1:20" x14ac:dyDescent="0.25">
      <c r="A860" s="177" t="s">
        <v>10531</v>
      </c>
      <c r="B860" t="s">
        <v>10532</v>
      </c>
      <c r="C860" t="s">
        <v>205</v>
      </c>
      <c r="D860" s="20" t="s">
        <v>1026</v>
      </c>
      <c r="E860" s="26">
        <v>41456</v>
      </c>
      <c r="F860">
        <v>4</v>
      </c>
      <c r="G860">
        <v>5</v>
      </c>
      <c r="H860">
        <v>0.8</v>
      </c>
      <c r="I860">
        <v>31</v>
      </c>
      <c r="J860">
        <v>35</v>
      </c>
      <c r="K860">
        <v>0.88571428571428568</v>
      </c>
      <c r="L860">
        <v>45</v>
      </c>
      <c r="M860">
        <v>0.77777777777777779</v>
      </c>
      <c r="N860">
        <v>23</v>
      </c>
      <c r="O860">
        <v>1.0249999999999999</v>
      </c>
      <c r="P860">
        <v>3</v>
      </c>
      <c r="Q860">
        <v>3</v>
      </c>
      <c r="R860">
        <v>1</v>
      </c>
      <c r="S860">
        <v>8</v>
      </c>
    </row>
    <row r="861" spans="1:20" x14ac:dyDescent="0.25">
      <c r="A861" s="177" t="s">
        <v>10355</v>
      </c>
      <c r="B861" t="s">
        <v>10356</v>
      </c>
      <c r="C861" t="s">
        <v>204</v>
      </c>
      <c r="D861" s="20" t="s">
        <v>1026</v>
      </c>
      <c r="E861" s="26">
        <v>41456</v>
      </c>
      <c r="F861">
        <v>7</v>
      </c>
      <c r="G861">
        <v>7</v>
      </c>
      <c r="H861">
        <v>1</v>
      </c>
      <c r="I861">
        <v>20</v>
      </c>
      <c r="J861">
        <v>35</v>
      </c>
      <c r="K861">
        <v>0.5714285714285714</v>
      </c>
      <c r="L861">
        <v>50</v>
      </c>
      <c r="M861">
        <v>0.7</v>
      </c>
      <c r="P861">
        <v>0</v>
      </c>
      <c r="Q861">
        <v>2</v>
      </c>
      <c r="R861">
        <v>0</v>
      </c>
    </row>
    <row r="862" spans="1:20" x14ac:dyDescent="0.25">
      <c r="A862" s="177" t="s">
        <v>10290</v>
      </c>
      <c r="B862" t="s">
        <v>10291</v>
      </c>
      <c r="C862" t="s">
        <v>206</v>
      </c>
      <c r="D862" s="20" t="s">
        <v>1026</v>
      </c>
      <c r="E862" s="26">
        <v>41456</v>
      </c>
      <c r="H862" t="e">
        <v>#DIV/0!</v>
      </c>
      <c r="K862" t="e">
        <v>#DIV/0!</v>
      </c>
      <c r="M862" t="e">
        <v>#DIV/0!</v>
      </c>
      <c r="R862" t="e">
        <v>#DIV/0!</v>
      </c>
    </row>
    <row r="863" spans="1:20" x14ac:dyDescent="0.25">
      <c r="A863" s="177" t="s">
        <v>9859</v>
      </c>
      <c r="B863" t="s">
        <v>9860</v>
      </c>
      <c r="C863" t="s">
        <v>223</v>
      </c>
      <c r="D863" s="20" t="s">
        <v>1028</v>
      </c>
      <c r="E863" s="26">
        <v>41456</v>
      </c>
      <c r="H863" t="e">
        <v>#DIV/0!</v>
      </c>
      <c r="K863" t="e">
        <v>#DIV/0!</v>
      </c>
      <c r="M863" t="e">
        <v>#DIV/0!</v>
      </c>
      <c r="R863" t="e">
        <v>#DIV/0!</v>
      </c>
      <c r="T863">
        <v>0.91</v>
      </c>
    </row>
    <row r="864" spans="1:20" x14ac:dyDescent="0.25">
      <c r="A864" s="177" t="s">
        <v>9684</v>
      </c>
      <c r="B864" t="s">
        <v>9685</v>
      </c>
      <c r="C864" t="s">
        <v>224</v>
      </c>
      <c r="D864" s="20" t="s">
        <v>1026</v>
      </c>
      <c r="E864" s="26">
        <v>41456</v>
      </c>
      <c r="H864" t="e">
        <v>#DIV/0!</v>
      </c>
      <c r="K864" t="e">
        <v>#DIV/0!</v>
      </c>
      <c r="M864" t="e">
        <v>#DIV/0!</v>
      </c>
      <c r="R864" t="e">
        <v>#DIV/0!</v>
      </c>
      <c r="T864">
        <v>0.91</v>
      </c>
    </row>
    <row r="865" spans="1:20" x14ac:dyDescent="0.25">
      <c r="A865" s="177" t="s">
        <v>9293</v>
      </c>
      <c r="B865" t="s">
        <v>9294</v>
      </c>
      <c r="C865" t="s">
        <v>211</v>
      </c>
      <c r="D865" s="20" t="s">
        <v>1026</v>
      </c>
      <c r="E865" s="26">
        <v>41456</v>
      </c>
      <c r="H865" t="e">
        <v>#DIV/0!</v>
      </c>
      <c r="K865" t="e">
        <v>#DIV/0!</v>
      </c>
      <c r="M865" t="e">
        <v>#DIV/0!</v>
      </c>
      <c r="N865">
        <v>0</v>
      </c>
      <c r="R865" t="e">
        <v>#DIV/0!</v>
      </c>
    </row>
    <row r="866" spans="1:20" x14ac:dyDescent="0.25">
      <c r="A866" s="177" t="s">
        <v>9118</v>
      </c>
      <c r="B866" t="s">
        <v>9119</v>
      </c>
      <c r="C866" t="s">
        <v>207</v>
      </c>
      <c r="D866" s="20" t="s">
        <v>1028</v>
      </c>
      <c r="E866" s="26">
        <v>41456</v>
      </c>
      <c r="F866">
        <v>11</v>
      </c>
      <c r="G866">
        <v>13</v>
      </c>
      <c r="H866">
        <v>0.84615384615384615</v>
      </c>
      <c r="I866">
        <v>29</v>
      </c>
      <c r="J866">
        <v>60</v>
      </c>
      <c r="K866">
        <v>0.48333333333333334</v>
      </c>
      <c r="L866">
        <v>70</v>
      </c>
      <c r="M866">
        <v>0.8571428571428571</v>
      </c>
      <c r="N866">
        <v>17</v>
      </c>
      <c r="P866">
        <v>3</v>
      </c>
      <c r="Q866">
        <v>4</v>
      </c>
      <c r="R866">
        <v>0.75</v>
      </c>
      <c r="S866">
        <v>4</v>
      </c>
    </row>
    <row r="867" spans="1:20" x14ac:dyDescent="0.25">
      <c r="A867" s="177" t="s">
        <v>9053</v>
      </c>
      <c r="B867" t="s">
        <v>9054</v>
      </c>
      <c r="C867" t="s">
        <v>894</v>
      </c>
      <c r="D867" s="20" t="s">
        <v>1026</v>
      </c>
      <c r="E867" s="26">
        <v>41456</v>
      </c>
      <c r="F867">
        <v>2</v>
      </c>
      <c r="G867">
        <v>4</v>
      </c>
      <c r="H867">
        <v>0.5</v>
      </c>
      <c r="I867">
        <v>0</v>
      </c>
      <c r="J867">
        <v>10</v>
      </c>
      <c r="K867">
        <v>0</v>
      </c>
      <c r="L867">
        <v>20</v>
      </c>
      <c r="M867">
        <v>0.5</v>
      </c>
      <c r="P867">
        <v>0</v>
      </c>
      <c r="Q867">
        <v>0</v>
      </c>
      <c r="T867">
        <v>1</v>
      </c>
    </row>
    <row r="868" spans="1:20" x14ac:dyDescent="0.25">
      <c r="A868" s="177" t="s">
        <v>8878</v>
      </c>
      <c r="B868" t="s">
        <v>8879</v>
      </c>
      <c r="C868" t="s">
        <v>210</v>
      </c>
      <c r="D868" s="20" t="s">
        <v>1026</v>
      </c>
      <c r="E868" s="26">
        <v>41456</v>
      </c>
      <c r="F868">
        <v>4</v>
      </c>
      <c r="G868">
        <v>4</v>
      </c>
      <c r="H868">
        <v>1</v>
      </c>
      <c r="I868">
        <v>21</v>
      </c>
      <c r="J868">
        <v>35</v>
      </c>
      <c r="K868">
        <v>0.6</v>
      </c>
      <c r="L868">
        <v>35</v>
      </c>
      <c r="M868">
        <v>1</v>
      </c>
      <c r="N868">
        <v>17</v>
      </c>
      <c r="O868">
        <v>1.2250000000000001</v>
      </c>
      <c r="P868">
        <v>3</v>
      </c>
      <c r="Q868">
        <v>4</v>
      </c>
      <c r="R868">
        <v>0.75</v>
      </c>
      <c r="S868">
        <v>4</v>
      </c>
      <c r="T868">
        <v>1</v>
      </c>
    </row>
    <row r="869" spans="1:20" x14ac:dyDescent="0.25">
      <c r="A869" s="177" t="s">
        <v>8703</v>
      </c>
      <c r="B869" t="s">
        <v>8704</v>
      </c>
      <c r="C869" t="s">
        <v>208</v>
      </c>
      <c r="D869" s="20" t="s">
        <v>1026</v>
      </c>
      <c r="E869" s="26">
        <v>41456</v>
      </c>
      <c r="F869">
        <v>5</v>
      </c>
      <c r="G869">
        <v>5</v>
      </c>
      <c r="H869">
        <v>1</v>
      </c>
      <c r="I869">
        <v>8</v>
      </c>
      <c r="J869">
        <v>15</v>
      </c>
      <c r="K869">
        <v>0.53333333333333333</v>
      </c>
      <c r="L869">
        <v>15</v>
      </c>
      <c r="M869">
        <v>1</v>
      </c>
      <c r="P869">
        <v>0</v>
      </c>
      <c r="Q869">
        <v>0</v>
      </c>
      <c r="R869" t="e">
        <v>#DIV/0!</v>
      </c>
      <c r="T869">
        <v>1.1333333333333333</v>
      </c>
    </row>
    <row r="870" spans="1:20" x14ac:dyDescent="0.25">
      <c r="A870" s="177" t="s">
        <v>8454</v>
      </c>
      <c r="B870" t="s">
        <v>8455</v>
      </c>
      <c r="C870" t="s">
        <v>213</v>
      </c>
      <c r="D870" s="20" t="s">
        <v>1026</v>
      </c>
      <c r="E870" s="26">
        <v>41456</v>
      </c>
      <c r="H870" t="e">
        <v>#DIV/0!</v>
      </c>
      <c r="K870" t="e">
        <v>#DIV/0!</v>
      </c>
      <c r="M870" t="e">
        <v>#DIV/0!</v>
      </c>
      <c r="P870">
        <v>0</v>
      </c>
      <c r="Q870">
        <v>0</v>
      </c>
      <c r="T870">
        <v>0.85</v>
      </c>
    </row>
    <row r="871" spans="1:20" x14ac:dyDescent="0.25">
      <c r="A871" s="177" t="s">
        <v>8279</v>
      </c>
      <c r="B871" t="s">
        <v>8280</v>
      </c>
      <c r="C871" t="s">
        <v>212</v>
      </c>
      <c r="D871" s="20" t="s">
        <v>1028</v>
      </c>
      <c r="E871" s="26">
        <v>41456</v>
      </c>
      <c r="F871">
        <v>4</v>
      </c>
      <c r="G871">
        <v>4</v>
      </c>
      <c r="H871">
        <v>1</v>
      </c>
      <c r="I871">
        <v>4</v>
      </c>
      <c r="J871">
        <v>7</v>
      </c>
      <c r="K871">
        <v>0.5714285714285714</v>
      </c>
      <c r="L871">
        <v>7</v>
      </c>
      <c r="M871">
        <v>1</v>
      </c>
      <c r="N871">
        <v>0</v>
      </c>
      <c r="P871">
        <v>0</v>
      </c>
      <c r="Q871">
        <v>0</v>
      </c>
      <c r="R871" t="e">
        <v>#DIV/0!</v>
      </c>
      <c r="S871">
        <v>0</v>
      </c>
    </row>
    <row r="872" spans="1:20" x14ac:dyDescent="0.25">
      <c r="A872" s="177" t="s">
        <v>8214</v>
      </c>
      <c r="B872" t="s">
        <v>8215</v>
      </c>
      <c r="C872" s="20" t="s">
        <v>8184</v>
      </c>
      <c r="D872" s="20" t="s">
        <v>1026</v>
      </c>
      <c r="E872" s="26">
        <v>41456</v>
      </c>
      <c r="F872">
        <v>4</v>
      </c>
      <c r="G872">
        <v>4</v>
      </c>
      <c r="H872">
        <v>1</v>
      </c>
      <c r="I872">
        <v>4</v>
      </c>
      <c r="J872">
        <v>7</v>
      </c>
      <c r="K872">
        <v>0.5714285714285714</v>
      </c>
      <c r="L872">
        <v>7</v>
      </c>
      <c r="M872">
        <v>1</v>
      </c>
      <c r="P872">
        <v>0</v>
      </c>
      <c r="Q872">
        <v>0</v>
      </c>
      <c r="T872">
        <v>0.43888888888888888</v>
      </c>
    </row>
    <row r="873" spans="1:20" x14ac:dyDescent="0.25">
      <c r="A873" s="177" t="s">
        <v>7978</v>
      </c>
      <c r="B873" t="s">
        <v>7979</v>
      </c>
      <c r="C873" t="s">
        <v>225</v>
      </c>
      <c r="D873" s="20" t="s">
        <v>1028</v>
      </c>
      <c r="E873" s="26">
        <v>41456</v>
      </c>
      <c r="H873" t="e">
        <v>#DIV/0!</v>
      </c>
      <c r="K873" t="e">
        <v>#DIV/0!</v>
      </c>
      <c r="M873" t="e">
        <v>#DIV/0!</v>
      </c>
      <c r="R873" t="e">
        <v>#DIV/0!</v>
      </c>
    </row>
    <row r="874" spans="1:20" x14ac:dyDescent="0.25">
      <c r="A874" s="177" t="s">
        <v>7777</v>
      </c>
      <c r="B874" t="s">
        <v>7778</v>
      </c>
      <c r="C874" t="s">
        <v>226</v>
      </c>
      <c r="D874" s="20" t="s">
        <v>1026</v>
      </c>
      <c r="E874" s="26">
        <v>41456</v>
      </c>
      <c r="H874" t="e">
        <v>#DIV/0!</v>
      </c>
      <c r="K874" t="e">
        <v>#DIV/0!</v>
      </c>
      <c r="M874" t="e">
        <v>#DIV/0!</v>
      </c>
      <c r="R874" t="e">
        <v>#DIV/0!</v>
      </c>
      <c r="T874">
        <v>0.79</v>
      </c>
    </row>
    <row r="875" spans="1:20" x14ac:dyDescent="0.25">
      <c r="A875" s="177" t="s">
        <v>7590</v>
      </c>
      <c r="B875" t="s">
        <v>7591</v>
      </c>
      <c r="C875" s="20" t="s">
        <v>901</v>
      </c>
      <c r="D875" s="20" t="s">
        <v>1026</v>
      </c>
      <c r="E875" s="26">
        <v>41456</v>
      </c>
      <c r="F875">
        <v>1</v>
      </c>
      <c r="G875">
        <v>1</v>
      </c>
      <c r="H875">
        <v>1</v>
      </c>
      <c r="I875">
        <v>5</v>
      </c>
      <c r="J875">
        <v>5</v>
      </c>
      <c r="K875">
        <v>1</v>
      </c>
      <c r="L875">
        <v>5</v>
      </c>
      <c r="M875">
        <v>1</v>
      </c>
      <c r="N875">
        <v>5</v>
      </c>
      <c r="P875">
        <v>0</v>
      </c>
      <c r="Q875">
        <v>0</v>
      </c>
      <c r="R875" t="e">
        <v>#DIV/0!</v>
      </c>
      <c r="S875">
        <v>0</v>
      </c>
    </row>
    <row r="876" spans="1:20" x14ac:dyDescent="0.25">
      <c r="A876" s="177" t="s">
        <v>7243</v>
      </c>
      <c r="B876" t="s">
        <v>7244</v>
      </c>
      <c r="C876" s="20" t="s">
        <v>1078</v>
      </c>
      <c r="D876" s="20" t="s">
        <v>1026</v>
      </c>
      <c r="E876" s="26">
        <v>41456</v>
      </c>
      <c r="F876">
        <v>1</v>
      </c>
      <c r="G876">
        <v>1</v>
      </c>
      <c r="H876">
        <v>1</v>
      </c>
      <c r="I876">
        <v>5</v>
      </c>
      <c r="J876">
        <v>5</v>
      </c>
      <c r="K876">
        <v>1</v>
      </c>
      <c r="L876">
        <v>5</v>
      </c>
      <c r="M876">
        <v>1</v>
      </c>
      <c r="N876">
        <v>5</v>
      </c>
      <c r="P876">
        <v>0</v>
      </c>
      <c r="Q876">
        <v>0</v>
      </c>
      <c r="R876" t="e">
        <v>#DIV/0!</v>
      </c>
      <c r="S876">
        <v>0</v>
      </c>
    </row>
    <row r="877" spans="1:20" x14ac:dyDescent="0.25">
      <c r="A877" s="177" t="s">
        <v>7038</v>
      </c>
      <c r="B877" t="s">
        <v>7039</v>
      </c>
      <c r="C877" t="s">
        <v>232</v>
      </c>
      <c r="D877" s="20" t="s">
        <v>1028</v>
      </c>
      <c r="E877" s="26">
        <v>41456</v>
      </c>
      <c r="H877" t="e">
        <v>#DIV/0!</v>
      </c>
      <c r="K877" t="e">
        <v>#DIV/0!</v>
      </c>
      <c r="M877" t="e">
        <v>#DIV/0!</v>
      </c>
      <c r="R877" t="e">
        <v>#DIV/0!</v>
      </c>
    </row>
    <row r="878" spans="1:20" x14ac:dyDescent="0.25">
      <c r="A878" s="177" t="s">
        <v>6847</v>
      </c>
      <c r="B878" t="s">
        <v>6848</v>
      </c>
      <c r="C878" t="s">
        <v>231</v>
      </c>
      <c r="D878" s="20" t="s">
        <v>1026</v>
      </c>
      <c r="E878" s="26">
        <v>41456</v>
      </c>
      <c r="H878" t="e">
        <v>#DIV/0!</v>
      </c>
      <c r="K878" t="e">
        <v>#DIV/0!</v>
      </c>
      <c r="M878" t="e">
        <v>#DIV/0!</v>
      </c>
      <c r="R878" t="e">
        <v>#DIV/0!</v>
      </c>
    </row>
    <row r="879" spans="1:20" x14ac:dyDescent="0.25">
      <c r="A879" s="177" t="s">
        <v>6672</v>
      </c>
      <c r="B879" t="s">
        <v>6673</v>
      </c>
      <c r="C879" t="s">
        <v>317</v>
      </c>
      <c r="D879" s="20" t="s">
        <v>1028</v>
      </c>
      <c r="E879" s="26">
        <v>41456</v>
      </c>
      <c r="F879">
        <v>4</v>
      </c>
      <c r="G879">
        <v>7</v>
      </c>
      <c r="H879">
        <v>0.5714285714285714</v>
      </c>
      <c r="I879">
        <v>1</v>
      </c>
      <c r="J879">
        <v>20</v>
      </c>
      <c r="K879">
        <v>0.05</v>
      </c>
      <c r="L879">
        <v>35</v>
      </c>
      <c r="M879">
        <v>0.5714285714285714</v>
      </c>
      <c r="P879">
        <v>0</v>
      </c>
      <c r="Q879">
        <v>0</v>
      </c>
      <c r="R879" t="e">
        <v>#DIV/0!</v>
      </c>
      <c r="T879">
        <v>0.72727272727272729</v>
      </c>
    </row>
    <row r="880" spans="1:20" x14ac:dyDescent="0.25">
      <c r="A880" s="177" t="s">
        <v>6497</v>
      </c>
      <c r="B880" t="s">
        <v>6498</v>
      </c>
      <c r="C880" t="s">
        <v>316</v>
      </c>
      <c r="D880" s="20" t="s">
        <v>1026</v>
      </c>
      <c r="E880" s="26">
        <v>41456</v>
      </c>
      <c r="F880">
        <v>4</v>
      </c>
      <c r="G880">
        <v>7</v>
      </c>
      <c r="H880">
        <v>0.5714285714285714</v>
      </c>
      <c r="I880">
        <v>1</v>
      </c>
      <c r="J880">
        <v>20</v>
      </c>
      <c r="K880">
        <v>0.05</v>
      </c>
      <c r="L880">
        <v>35</v>
      </c>
      <c r="M880">
        <v>0.5714285714285714</v>
      </c>
      <c r="P880">
        <v>0</v>
      </c>
      <c r="Q880">
        <v>0</v>
      </c>
      <c r="R880" t="e">
        <v>#DIV/0!</v>
      </c>
    </row>
    <row r="881" spans="1:20" x14ac:dyDescent="0.25">
      <c r="A881" s="177" t="s">
        <v>6248</v>
      </c>
      <c r="B881" t="s">
        <v>6249</v>
      </c>
      <c r="C881" t="s">
        <v>214</v>
      </c>
      <c r="D881" s="20" t="s">
        <v>1028</v>
      </c>
      <c r="E881" s="26">
        <v>41456</v>
      </c>
      <c r="F881">
        <v>4</v>
      </c>
      <c r="G881">
        <v>5</v>
      </c>
      <c r="H881">
        <v>0.8</v>
      </c>
      <c r="I881">
        <v>16</v>
      </c>
      <c r="J881">
        <v>29</v>
      </c>
      <c r="K881">
        <v>0.55172413793103448</v>
      </c>
      <c r="L881">
        <v>29</v>
      </c>
      <c r="M881">
        <v>1</v>
      </c>
      <c r="N881">
        <v>7</v>
      </c>
      <c r="P881">
        <v>2</v>
      </c>
      <c r="Q881">
        <v>3</v>
      </c>
      <c r="R881">
        <v>0.66666666666666663</v>
      </c>
      <c r="S881">
        <v>9</v>
      </c>
      <c r="T881">
        <v>0.72727272727272729</v>
      </c>
    </row>
    <row r="882" spans="1:20" x14ac:dyDescent="0.25">
      <c r="A882" s="177" t="s">
        <v>6073</v>
      </c>
      <c r="B882" t="s">
        <v>6074</v>
      </c>
      <c r="C882" t="s">
        <v>215</v>
      </c>
      <c r="D882" s="20" t="s">
        <v>1026</v>
      </c>
      <c r="E882" s="26">
        <v>41456</v>
      </c>
      <c r="F882">
        <v>4</v>
      </c>
      <c r="G882">
        <v>5</v>
      </c>
      <c r="H882">
        <v>0.8</v>
      </c>
      <c r="I882">
        <v>16</v>
      </c>
      <c r="J882">
        <v>29</v>
      </c>
      <c r="K882">
        <v>0.55172413793103448</v>
      </c>
      <c r="L882">
        <v>29</v>
      </c>
      <c r="M882">
        <v>1</v>
      </c>
      <c r="N882">
        <v>7</v>
      </c>
      <c r="O882">
        <v>0.85</v>
      </c>
      <c r="P882">
        <v>2</v>
      </c>
      <c r="Q882">
        <v>3</v>
      </c>
      <c r="R882">
        <v>0.66666666666666663</v>
      </c>
      <c r="S882">
        <v>9</v>
      </c>
    </row>
    <row r="883" spans="1:20" x14ac:dyDescent="0.25">
      <c r="A883" s="177" t="s">
        <v>5898</v>
      </c>
      <c r="B883" t="s">
        <v>5899</v>
      </c>
      <c r="C883" t="s">
        <v>216</v>
      </c>
      <c r="D883" s="20" t="s">
        <v>1026</v>
      </c>
      <c r="E883" s="26">
        <v>41456</v>
      </c>
      <c r="H883" t="e">
        <v>#DIV/0!</v>
      </c>
      <c r="K883" t="e">
        <v>#DIV/0!</v>
      </c>
      <c r="M883" t="e">
        <v>#DIV/0!</v>
      </c>
      <c r="R883" t="e">
        <v>#DIV/0!</v>
      </c>
      <c r="T883">
        <v>0.80525000000000002</v>
      </c>
    </row>
    <row r="884" spans="1:20" x14ac:dyDescent="0.25">
      <c r="A884" s="177" t="s">
        <v>5470</v>
      </c>
      <c r="B884" t="s">
        <v>5471</v>
      </c>
      <c r="C884" s="20" t="s">
        <v>903</v>
      </c>
      <c r="D884" s="20" t="s">
        <v>1026</v>
      </c>
      <c r="E884" s="26">
        <v>41456</v>
      </c>
      <c r="F884">
        <v>9</v>
      </c>
      <c r="G884">
        <v>9</v>
      </c>
      <c r="H884">
        <v>1</v>
      </c>
      <c r="I884">
        <v>18</v>
      </c>
      <c r="J884">
        <v>52</v>
      </c>
      <c r="K884">
        <v>0.34615384615384615</v>
      </c>
      <c r="L884">
        <v>52</v>
      </c>
      <c r="M884">
        <v>1</v>
      </c>
      <c r="P884">
        <v>1</v>
      </c>
      <c r="Q884">
        <v>1</v>
      </c>
      <c r="R884">
        <v>1</v>
      </c>
      <c r="T884">
        <v>0.77700000000000002</v>
      </c>
    </row>
    <row r="885" spans="1:20" x14ac:dyDescent="0.25">
      <c r="A885" s="177" t="s">
        <v>5654</v>
      </c>
      <c r="B885" t="s">
        <v>5655</v>
      </c>
      <c r="C885" s="20" t="s">
        <v>1073</v>
      </c>
      <c r="D885" s="20" t="s">
        <v>1026</v>
      </c>
      <c r="E885" s="26">
        <v>41456</v>
      </c>
      <c r="F885">
        <v>4</v>
      </c>
      <c r="G885">
        <v>4</v>
      </c>
      <c r="H885">
        <v>1</v>
      </c>
      <c r="I885">
        <v>17</v>
      </c>
      <c r="J885">
        <v>27</v>
      </c>
      <c r="K885">
        <v>0.62962962962962965</v>
      </c>
      <c r="L885">
        <v>27</v>
      </c>
      <c r="M885">
        <v>1</v>
      </c>
      <c r="P885">
        <v>0</v>
      </c>
      <c r="Q885">
        <v>0</v>
      </c>
      <c r="T885">
        <v>0.89</v>
      </c>
    </row>
    <row r="886" spans="1:20" x14ac:dyDescent="0.25">
      <c r="A886" s="177" t="s">
        <v>5235</v>
      </c>
      <c r="B886" t="s">
        <v>5236</v>
      </c>
      <c r="C886" s="20" t="s">
        <v>1079</v>
      </c>
      <c r="D886" s="20" t="s">
        <v>1026</v>
      </c>
      <c r="E886" s="26">
        <v>41456</v>
      </c>
      <c r="F886">
        <v>5</v>
      </c>
      <c r="G886">
        <v>5</v>
      </c>
      <c r="H886">
        <v>1</v>
      </c>
      <c r="I886">
        <v>1</v>
      </c>
      <c r="J886">
        <v>25</v>
      </c>
      <c r="K886">
        <v>0.04</v>
      </c>
      <c r="L886">
        <v>25</v>
      </c>
      <c r="M886">
        <v>1</v>
      </c>
      <c r="P886">
        <v>1</v>
      </c>
      <c r="Q886">
        <v>1</v>
      </c>
      <c r="R886">
        <v>1</v>
      </c>
      <c r="T886">
        <v>0.18</v>
      </c>
    </row>
    <row r="887" spans="1:20" x14ac:dyDescent="0.25">
      <c r="A887" s="177" t="s">
        <v>5030</v>
      </c>
      <c r="B887" t="s">
        <v>5031</v>
      </c>
      <c r="C887" t="s">
        <v>229</v>
      </c>
      <c r="D887" s="20" t="s">
        <v>1026</v>
      </c>
      <c r="E887" s="26">
        <v>41456</v>
      </c>
      <c r="H887" t="e">
        <v>#DIV/0!</v>
      </c>
      <c r="K887" t="e">
        <v>#DIV/0!</v>
      </c>
      <c r="M887" t="e">
        <v>#DIV/0!</v>
      </c>
      <c r="R887" t="e">
        <v>#DIV/0!</v>
      </c>
      <c r="T887">
        <v>0.18</v>
      </c>
    </row>
    <row r="888" spans="1:20" x14ac:dyDescent="0.25">
      <c r="A888" s="177" t="s">
        <v>4855</v>
      </c>
      <c r="B888" t="s">
        <v>4856</v>
      </c>
      <c r="C888" t="s">
        <v>230</v>
      </c>
      <c r="D888" s="20" t="s">
        <v>1028</v>
      </c>
      <c r="E888" s="26">
        <v>41456</v>
      </c>
      <c r="H888" t="e">
        <v>#DIV/0!</v>
      </c>
      <c r="K888" t="e">
        <v>#DIV/0!</v>
      </c>
      <c r="M888" t="e">
        <v>#DIV/0!</v>
      </c>
      <c r="R888" t="e">
        <v>#DIV/0!</v>
      </c>
      <c r="T888">
        <v>0</v>
      </c>
    </row>
    <row r="889" spans="1:20" x14ac:dyDescent="0.25">
      <c r="A889" s="177" t="s">
        <v>4680</v>
      </c>
      <c r="B889" t="s">
        <v>4681</v>
      </c>
      <c r="C889" t="s">
        <v>234</v>
      </c>
      <c r="D889" s="20" t="s">
        <v>1028</v>
      </c>
      <c r="E889" s="26">
        <v>41456</v>
      </c>
      <c r="H889" t="e">
        <v>#DIV/0!</v>
      </c>
      <c r="K889" t="e">
        <v>#DIV/0!</v>
      </c>
      <c r="M889" t="e">
        <v>#DIV/0!</v>
      </c>
      <c r="R889" t="e">
        <v>#DIV/0!</v>
      </c>
      <c r="T889">
        <v>0.36692307692307691</v>
      </c>
    </row>
    <row r="890" spans="1:20" x14ac:dyDescent="0.25">
      <c r="A890" s="177" t="s">
        <v>4505</v>
      </c>
      <c r="B890" t="s">
        <v>4506</v>
      </c>
      <c r="C890" t="s">
        <v>233</v>
      </c>
      <c r="D890" s="20" t="s">
        <v>1026</v>
      </c>
      <c r="E890" s="26">
        <v>41456</v>
      </c>
      <c r="H890" t="e">
        <v>#DIV/0!</v>
      </c>
      <c r="K890" t="e">
        <v>#DIV/0!</v>
      </c>
      <c r="M890" t="e">
        <v>#DIV/0!</v>
      </c>
      <c r="R890" t="e">
        <v>#DIV/0!</v>
      </c>
      <c r="T890">
        <v>1.09375</v>
      </c>
    </row>
    <row r="891" spans="1:20" x14ac:dyDescent="0.25">
      <c r="A891" s="177" t="s">
        <v>4330</v>
      </c>
      <c r="B891" t="s">
        <v>4331</v>
      </c>
      <c r="C891" t="s">
        <v>217</v>
      </c>
      <c r="D891" s="20" t="s">
        <v>1028</v>
      </c>
      <c r="E891" s="26">
        <v>41456</v>
      </c>
      <c r="F891">
        <v>1</v>
      </c>
      <c r="G891">
        <v>4</v>
      </c>
      <c r="H891">
        <v>0.25</v>
      </c>
      <c r="I891">
        <v>11</v>
      </c>
      <c r="J891">
        <v>5</v>
      </c>
      <c r="K891">
        <v>2.2000000000000002</v>
      </c>
      <c r="L891">
        <v>20</v>
      </c>
      <c r="M891">
        <v>0.25</v>
      </c>
      <c r="N891">
        <v>11</v>
      </c>
      <c r="P891">
        <v>0</v>
      </c>
      <c r="Q891">
        <v>0</v>
      </c>
      <c r="S891">
        <v>0</v>
      </c>
      <c r="T891">
        <v>0.77700000000000002</v>
      </c>
    </row>
    <row r="892" spans="1:20" x14ac:dyDescent="0.25">
      <c r="A892" s="177" t="s">
        <v>4265</v>
      </c>
      <c r="B892" t="s">
        <v>4266</v>
      </c>
      <c r="C892" t="s">
        <v>895</v>
      </c>
      <c r="D892" s="20" t="s">
        <v>1026</v>
      </c>
      <c r="E892" s="26">
        <v>41456</v>
      </c>
      <c r="F892">
        <v>0</v>
      </c>
      <c r="G892">
        <v>1</v>
      </c>
      <c r="H892">
        <v>0</v>
      </c>
      <c r="I892">
        <v>0</v>
      </c>
      <c r="J892">
        <v>0</v>
      </c>
      <c r="L892">
        <v>5</v>
      </c>
      <c r="M892">
        <v>0</v>
      </c>
      <c r="P892">
        <v>0</v>
      </c>
      <c r="Q892">
        <v>0</v>
      </c>
      <c r="T892">
        <v>0.89</v>
      </c>
    </row>
    <row r="893" spans="1:20" x14ac:dyDescent="0.25">
      <c r="A893" s="177" t="s">
        <v>4090</v>
      </c>
      <c r="B893" t="s">
        <v>4091</v>
      </c>
      <c r="C893" t="s">
        <v>218</v>
      </c>
      <c r="D893" s="20" t="s">
        <v>1026</v>
      </c>
      <c r="E893" s="26">
        <v>41456</v>
      </c>
      <c r="F893">
        <v>1</v>
      </c>
      <c r="G893">
        <v>3</v>
      </c>
      <c r="H893">
        <v>0.33333333333333331</v>
      </c>
      <c r="I893">
        <v>11</v>
      </c>
      <c r="J893">
        <v>5</v>
      </c>
      <c r="K893">
        <v>2.2000000000000002</v>
      </c>
      <c r="L893">
        <v>15</v>
      </c>
      <c r="M893">
        <v>0.33333333333333331</v>
      </c>
      <c r="N893">
        <v>11</v>
      </c>
      <c r="P893">
        <v>0</v>
      </c>
      <c r="Q893">
        <v>0</v>
      </c>
      <c r="S893">
        <v>0</v>
      </c>
      <c r="T893">
        <v>0.85000000000000009</v>
      </c>
    </row>
    <row r="894" spans="1:20" x14ac:dyDescent="0.25">
      <c r="A894" s="177" t="s">
        <v>3915</v>
      </c>
      <c r="B894" t="s">
        <v>3916</v>
      </c>
      <c r="C894" t="s">
        <v>219</v>
      </c>
      <c r="D894" s="20" t="s">
        <v>1026</v>
      </c>
      <c r="E894" s="26">
        <v>41456</v>
      </c>
      <c r="H894" t="e">
        <v>#DIV/0!</v>
      </c>
      <c r="M894" t="e">
        <v>#DIV/0!</v>
      </c>
      <c r="T894">
        <v>0.54164274322169059</v>
      </c>
    </row>
    <row r="895" spans="1:20" x14ac:dyDescent="0.25">
      <c r="A895" s="177" t="s">
        <v>3548</v>
      </c>
      <c r="B895" t="s">
        <v>3549</v>
      </c>
      <c r="C895" t="s">
        <v>220</v>
      </c>
      <c r="D895" s="20" t="s">
        <v>1028</v>
      </c>
      <c r="E895" s="26">
        <v>41456</v>
      </c>
      <c r="F895">
        <v>16</v>
      </c>
      <c r="G895">
        <v>20</v>
      </c>
      <c r="H895">
        <v>0.8</v>
      </c>
      <c r="I895">
        <v>41</v>
      </c>
      <c r="J895">
        <v>44</v>
      </c>
      <c r="K895">
        <v>0.93181818181818177</v>
      </c>
      <c r="L895">
        <v>54</v>
      </c>
      <c r="M895">
        <v>0.81481481481481477</v>
      </c>
      <c r="N895">
        <v>0</v>
      </c>
      <c r="P895">
        <v>1</v>
      </c>
      <c r="Q895">
        <v>2</v>
      </c>
      <c r="R895">
        <v>0.5</v>
      </c>
      <c r="S895">
        <v>0</v>
      </c>
      <c r="T895">
        <v>0</v>
      </c>
    </row>
    <row r="896" spans="1:20" x14ac:dyDescent="0.25">
      <c r="A896" s="177" t="s">
        <v>3373</v>
      </c>
      <c r="B896" t="s">
        <v>3374</v>
      </c>
      <c r="C896" t="s">
        <v>221</v>
      </c>
      <c r="D896" s="20" t="s">
        <v>1026</v>
      </c>
      <c r="E896" s="26">
        <v>41456</v>
      </c>
      <c r="F896">
        <v>12</v>
      </c>
      <c r="G896">
        <v>15</v>
      </c>
      <c r="H896">
        <v>0.8</v>
      </c>
      <c r="I896">
        <v>36</v>
      </c>
      <c r="J896">
        <v>37</v>
      </c>
      <c r="K896">
        <v>0.97297297297297303</v>
      </c>
      <c r="L896">
        <v>45</v>
      </c>
      <c r="M896">
        <v>0.82222222222222219</v>
      </c>
      <c r="O896">
        <v>0.77700000000000002</v>
      </c>
      <c r="P896">
        <v>1</v>
      </c>
      <c r="Q896">
        <v>2</v>
      </c>
      <c r="R896">
        <v>0.5</v>
      </c>
      <c r="T896">
        <v>0.8139831922463503</v>
      </c>
    </row>
    <row r="897" spans="1:20" x14ac:dyDescent="0.25">
      <c r="A897" s="177" t="s">
        <v>3198</v>
      </c>
      <c r="B897" t="s">
        <v>3199</v>
      </c>
      <c r="C897" t="s">
        <v>222</v>
      </c>
      <c r="D897" s="20" t="s">
        <v>1026</v>
      </c>
      <c r="E897" s="26">
        <v>41456</v>
      </c>
      <c r="F897">
        <v>4</v>
      </c>
      <c r="G897">
        <v>5</v>
      </c>
      <c r="H897">
        <v>0.8</v>
      </c>
      <c r="I897">
        <v>5</v>
      </c>
      <c r="J897">
        <v>7</v>
      </c>
      <c r="K897">
        <v>0.7142857142857143</v>
      </c>
      <c r="L897">
        <v>9</v>
      </c>
      <c r="M897">
        <v>0.77777777777777779</v>
      </c>
      <c r="O897">
        <v>0.89</v>
      </c>
      <c r="P897">
        <v>0</v>
      </c>
      <c r="Q897">
        <v>0</v>
      </c>
      <c r="R897" t="e">
        <v>#DIV/0!</v>
      </c>
      <c r="T897">
        <v>0.95128205128205134</v>
      </c>
    </row>
    <row r="898" spans="1:20" x14ac:dyDescent="0.25">
      <c r="A898" s="177" t="s">
        <v>11551</v>
      </c>
      <c r="B898" t="s">
        <v>11552</v>
      </c>
      <c r="C898" t="s">
        <v>198</v>
      </c>
      <c r="D898" s="20" t="s">
        <v>1028</v>
      </c>
      <c r="E898" s="26">
        <v>41487</v>
      </c>
      <c r="F898">
        <v>4</v>
      </c>
      <c r="G898">
        <v>4</v>
      </c>
      <c r="H898">
        <v>1</v>
      </c>
      <c r="I898">
        <v>13</v>
      </c>
      <c r="J898">
        <v>17</v>
      </c>
      <c r="K898">
        <v>0.76470588235294112</v>
      </c>
      <c r="L898">
        <v>17</v>
      </c>
      <c r="M898">
        <v>1</v>
      </c>
      <c r="P898">
        <v>0</v>
      </c>
      <c r="Q898">
        <v>0</v>
      </c>
      <c r="R898" t="e">
        <v>#DIV/0!</v>
      </c>
      <c r="T898">
        <v>0.8</v>
      </c>
    </row>
    <row r="899" spans="1:20" x14ac:dyDescent="0.25">
      <c r="A899" s="177" t="s">
        <v>12034</v>
      </c>
      <c r="B899" t="s">
        <v>12035</v>
      </c>
      <c r="C899" s="20" t="s">
        <v>1077</v>
      </c>
      <c r="D899" s="20" t="s">
        <v>1028</v>
      </c>
      <c r="E899" s="26">
        <v>41487</v>
      </c>
      <c r="F899">
        <v>4</v>
      </c>
      <c r="G899">
        <v>4</v>
      </c>
      <c r="H899">
        <v>1</v>
      </c>
      <c r="I899">
        <v>13</v>
      </c>
      <c r="J899">
        <v>17</v>
      </c>
      <c r="K899">
        <v>0.76470588235294112</v>
      </c>
      <c r="L899">
        <v>17</v>
      </c>
      <c r="M899">
        <v>1</v>
      </c>
      <c r="P899">
        <v>0</v>
      </c>
      <c r="Q899">
        <v>0</v>
      </c>
      <c r="R899" t="e">
        <v>#DIV/0!</v>
      </c>
      <c r="T899">
        <v>0.9</v>
      </c>
    </row>
    <row r="900" spans="1:20" x14ac:dyDescent="0.25">
      <c r="A900" s="177" t="s">
        <v>3025</v>
      </c>
      <c r="B900" t="s">
        <v>3026</v>
      </c>
      <c r="C900" t="s">
        <v>242</v>
      </c>
      <c r="D900" s="20" t="s">
        <v>1026</v>
      </c>
      <c r="E900" s="26">
        <v>41487</v>
      </c>
      <c r="F900">
        <v>0</v>
      </c>
      <c r="G900">
        <v>0</v>
      </c>
      <c r="H900" t="e">
        <v>#DIV/0!</v>
      </c>
      <c r="I900">
        <v>0</v>
      </c>
      <c r="J900">
        <v>0</v>
      </c>
      <c r="K900" t="e">
        <v>#DIV/0!</v>
      </c>
      <c r="L900">
        <v>0</v>
      </c>
      <c r="M900" t="e">
        <v>#DIV/0!</v>
      </c>
      <c r="N900">
        <v>0</v>
      </c>
      <c r="P900">
        <v>0</v>
      </c>
      <c r="Q900">
        <v>0</v>
      </c>
      <c r="R900" t="e">
        <v>#DIV/0!</v>
      </c>
      <c r="S900">
        <v>0</v>
      </c>
    </row>
    <row r="901" spans="1:20" x14ac:dyDescent="0.25">
      <c r="A901" s="177" t="s">
        <v>2850</v>
      </c>
      <c r="B901" t="s">
        <v>2851</v>
      </c>
      <c r="C901" s="20" t="s">
        <v>2754</v>
      </c>
      <c r="D901" s="20" t="s">
        <v>1026</v>
      </c>
      <c r="E901" s="26">
        <v>41487</v>
      </c>
      <c r="F901">
        <v>13</v>
      </c>
      <c r="G901">
        <v>16</v>
      </c>
      <c r="H901">
        <v>0.8125</v>
      </c>
      <c r="I901">
        <v>33</v>
      </c>
      <c r="J901">
        <v>76</v>
      </c>
      <c r="K901">
        <v>0.43421052631578949</v>
      </c>
      <c r="L901">
        <v>76</v>
      </c>
      <c r="M901">
        <v>1</v>
      </c>
      <c r="N901">
        <v>0</v>
      </c>
      <c r="P901">
        <v>0</v>
      </c>
      <c r="Q901">
        <v>0</v>
      </c>
      <c r="R901" t="e">
        <v>#DIV/0!</v>
      </c>
      <c r="S901">
        <v>0</v>
      </c>
    </row>
    <row r="902" spans="1:20" x14ac:dyDescent="0.25">
      <c r="A902" s="177" t="s">
        <v>2605</v>
      </c>
      <c r="B902" t="s">
        <v>2606</v>
      </c>
      <c r="C902" t="s">
        <v>237</v>
      </c>
      <c r="D902" s="20" t="s">
        <v>1026</v>
      </c>
      <c r="E902" s="26">
        <v>41487</v>
      </c>
      <c r="F902">
        <v>16</v>
      </c>
      <c r="G902">
        <v>17</v>
      </c>
      <c r="H902">
        <v>0.94117647058823528</v>
      </c>
      <c r="I902">
        <v>68</v>
      </c>
      <c r="J902">
        <v>139</v>
      </c>
      <c r="K902">
        <v>0.48920863309352519</v>
      </c>
      <c r="L902">
        <v>149</v>
      </c>
      <c r="M902">
        <v>0.93288590604026844</v>
      </c>
      <c r="N902">
        <v>76</v>
      </c>
      <c r="O902">
        <v>1.09375</v>
      </c>
      <c r="P902">
        <v>10</v>
      </c>
      <c r="Q902">
        <v>11</v>
      </c>
      <c r="R902">
        <v>0.90909090909090906</v>
      </c>
      <c r="S902">
        <v>26</v>
      </c>
    </row>
    <row r="903" spans="1:20" x14ac:dyDescent="0.25">
      <c r="A903" s="177" t="s">
        <v>2430</v>
      </c>
      <c r="B903" t="s">
        <v>2431</v>
      </c>
      <c r="C903" t="s">
        <v>238</v>
      </c>
      <c r="D903" s="20" t="s">
        <v>1026</v>
      </c>
      <c r="E903" s="26">
        <v>41487</v>
      </c>
      <c r="F903">
        <v>10</v>
      </c>
      <c r="G903">
        <v>15</v>
      </c>
      <c r="H903">
        <v>0.66666666666666663</v>
      </c>
      <c r="I903">
        <v>36</v>
      </c>
      <c r="J903">
        <v>32</v>
      </c>
      <c r="K903">
        <v>1.125</v>
      </c>
      <c r="L903">
        <v>45</v>
      </c>
      <c r="M903">
        <v>0.71111111111111114</v>
      </c>
      <c r="N903">
        <v>0</v>
      </c>
      <c r="O903">
        <v>0.77700000000000002</v>
      </c>
      <c r="P903">
        <v>3</v>
      </c>
      <c r="Q903">
        <v>4</v>
      </c>
      <c r="R903">
        <v>0.75</v>
      </c>
      <c r="S903">
        <v>0</v>
      </c>
      <c r="T903">
        <v>1.2878787878787878</v>
      </c>
    </row>
    <row r="904" spans="1:20" x14ac:dyDescent="0.25">
      <c r="A904" s="177" t="s">
        <v>2257</v>
      </c>
      <c r="B904" t="s">
        <v>2258</v>
      </c>
      <c r="C904" t="s">
        <v>239</v>
      </c>
      <c r="D904" s="20" t="s">
        <v>1026</v>
      </c>
      <c r="E904" s="26">
        <v>41487</v>
      </c>
      <c r="F904">
        <v>3</v>
      </c>
      <c r="G904">
        <v>5</v>
      </c>
      <c r="H904">
        <v>0.6</v>
      </c>
      <c r="I904">
        <v>5</v>
      </c>
      <c r="J904">
        <v>6</v>
      </c>
      <c r="K904">
        <v>0.83333333333333337</v>
      </c>
      <c r="L904">
        <v>9</v>
      </c>
      <c r="M904">
        <v>0.66666666666666663</v>
      </c>
      <c r="N904">
        <v>0</v>
      </c>
      <c r="O904">
        <v>0.89</v>
      </c>
      <c r="P904">
        <v>0</v>
      </c>
      <c r="Q904">
        <v>0</v>
      </c>
      <c r="R904" t="e">
        <v>#DIV/0!</v>
      </c>
      <c r="S904">
        <v>0</v>
      </c>
      <c r="T904">
        <v>1.25</v>
      </c>
    </row>
    <row r="905" spans="1:20" x14ac:dyDescent="0.25">
      <c r="A905" s="177" t="s">
        <v>2082</v>
      </c>
      <c r="B905" t="s">
        <v>2083</v>
      </c>
      <c r="C905" s="20" t="s">
        <v>2018</v>
      </c>
      <c r="D905" s="20" t="s">
        <v>1026</v>
      </c>
      <c r="E905" s="26">
        <v>41487</v>
      </c>
      <c r="F905">
        <v>5</v>
      </c>
      <c r="G905">
        <v>5</v>
      </c>
      <c r="H905">
        <v>1</v>
      </c>
      <c r="I905">
        <v>9</v>
      </c>
      <c r="J905">
        <v>30</v>
      </c>
      <c r="K905">
        <v>0.3</v>
      </c>
      <c r="L905">
        <v>30</v>
      </c>
      <c r="M905">
        <v>1</v>
      </c>
      <c r="N905">
        <v>3</v>
      </c>
      <c r="P905">
        <v>1</v>
      </c>
      <c r="Q905">
        <v>3</v>
      </c>
      <c r="R905">
        <v>0.33333333333333331</v>
      </c>
      <c r="S905">
        <v>6</v>
      </c>
      <c r="T905">
        <v>0.90909090909090906</v>
      </c>
    </row>
    <row r="906" spans="1:20" x14ac:dyDescent="0.25">
      <c r="A906" s="177" t="s">
        <v>1834</v>
      </c>
      <c r="B906" t="s">
        <v>1835</v>
      </c>
      <c r="C906" t="s">
        <v>240</v>
      </c>
      <c r="D906" s="20" t="s">
        <v>1026</v>
      </c>
      <c r="E906" s="26">
        <v>41487</v>
      </c>
      <c r="F906">
        <v>25</v>
      </c>
      <c r="G906">
        <v>27</v>
      </c>
      <c r="H906">
        <v>0.92592592592592593</v>
      </c>
      <c r="I906">
        <v>52</v>
      </c>
      <c r="J906">
        <v>122</v>
      </c>
      <c r="K906">
        <v>0.42622950819672129</v>
      </c>
      <c r="L906">
        <v>134.5</v>
      </c>
      <c r="M906">
        <v>0.90706319702602234</v>
      </c>
      <c r="N906">
        <v>41</v>
      </c>
      <c r="P906">
        <v>0</v>
      </c>
      <c r="Q906">
        <v>6</v>
      </c>
      <c r="R906">
        <v>0</v>
      </c>
      <c r="S906">
        <v>4</v>
      </c>
    </row>
    <row r="907" spans="1:20" x14ac:dyDescent="0.25">
      <c r="A907" s="177" t="s">
        <v>1659</v>
      </c>
      <c r="B907" t="s">
        <v>1660</v>
      </c>
      <c r="C907" t="s">
        <v>241</v>
      </c>
      <c r="D907" s="20" t="s">
        <v>1026</v>
      </c>
      <c r="E907" s="26">
        <v>41487</v>
      </c>
      <c r="F907">
        <v>0</v>
      </c>
      <c r="G907">
        <v>0</v>
      </c>
      <c r="H907" t="e">
        <v>#DIV/0!</v>
      </c>
      <c r="I907">
        <v>0</v>
      </c>
      <c r="J907">
        <v>0</v>
      </c>
      <c r="K907" t="e">
        <v>#DIV/0!</v>
      </c>
      <c r="L907">
        <v>0</v>
      </c>
      <c r="M907" t="e">
        <v>#DIV/0!</v>
      </c>
      <c r="P907">
        <v>0</v>
      </c>
      <c r="Q907">
        <v>0</v>
      </c>
      <c r="R907" t="e">
        <v>#DIV/0!</v>
      </c>
    </row>
    <row r="908" spans="1:20" x14ac:dyDescent="0.25">
      <c r="A908" s="177" t="s">
        <v>1105</v>
      </c>
      <c r="B908" t="s">
        <v>1191</v>
      </c>
      <c r="C908" t="s">
        <v>235</v>
      </c>
      <c r="D908" s="20" t="s">
        <v>1028</v>
      </c>
      <c r="E908" s="26">
        <v>41487</v>
      </c>
      <c r="F908">
        <v>72</v>
      </c>
      <c r="G908">
        <v>85</v>
      </c>
      <c r="H908">
        <v>0.84705882352941175</v>
      </c>
      <c r="I908">
        <v>203</v>
      </c>
      <c r="J908">
        <v>405</v>
      </c>
      <c r="K908">
        <v>0.50123456790123455</v>
      </c>
      <c r="L908">
        <v>443.5</v>
      </c>
      <c r="M908">
        <v>0.91319052987598648</v>
      </c>
      <c r="N908">
        <v>120</v>
      </c>
      <c r="P908">
        <v>14</v>
      </c>
      <c r="Q908">
        <v>24</v>
      </c>
      <c r="R908">
        <v>0.58333333333333337</v>
      </c>
      <c r="S908">
        <v>36</v>
      </c>
    </row>
    <row r="909" spans="1:20" x14ac:dyDescent="0.25">
      <c r="A909" s="177" t="s">
        <v>11553</v>
      </c>
      <c r="B909" t="s">
        <v>11554</v>
      </c>
      <c r="C909" t="s">
        <v>199</v>
      </c>
      <c r="D909" s="20" t="s">
        <v>1028</v>
      </c>
      <c r="E909" s="26">
        <v>41487</v>
      </c>
      <c r="F909">
        <v>13</v>
      </c>
      <c r="G909">
        <v>13</v>
      </c>
      <c r="H909">
        <v>1</v>
      </c>
      <c r="I909">
        <v>24</v>
      </c>
      <c r="J909">
        <v>85</v>
      </c>
      <c r="K909">
        <v>0.28235294117647058</v>
      </c>
      <c r="L909">
        <v>85</v>
      </c>
      <c r="M909">
        <v>1</v>
      </c>
      <c r="N909">
        <v>24</v>
      </c>
      <c r="P909">
        <v>0</v>
      </c>
      <c r="Q909">
        <v>0</v>
      </c>
      <c r="R909" t="e">
        <v>#DIV/0!</v>
      </c>
      <c r="S909">
        <v>5</v>
      </c>
    </row>
    <row r="910" spans="1:20" x14ac:dyDescent="0.25">
      <c r="A910" s="177" t="s">
        <v>11439</v>
      </c>
      <c r="B910" t="s">
        <v>11440</v>
      </c>
      <c r="C910" t="s">
        <v>201</v>
      </c>
      <c r="D910" s="20" t="s">
        <v>1026</v>
      </c>
      <c r="E910" s="26">
        <v>41487</v>
      </c>
      <c r="F910">
        <v>4</v>
      </c>
      <c r="G910">
        <v>4</v>
      </c>
      <c r="H910">
        <v>1</v>
      </c>
      <c r="I910">
        <v>15</v>
      </c>
      <c r="J910">
        <v>40</v>
      </c>
      <c r="K910">
        <v>0.375</v>
      </c>
      <c r="L910">
        <v>40</v>
      </c>
      <c r="M910">
        <v>1</v>
      </c>
      <c r="N910">
        <v>15</v>
      </c>
      <c r="O910">
        <v>0.8</v>
      </c>
      <c r="P910">
        <v>0</v>
      </c>
      <c r="Q910">
        <v>0</v>
      </c>
      <c r="R910" t="e">
        <v>#DIV/0!</v>
      </c>
      <c r="S910">
        <v>5</v>
      </c>
      <c r="T910">
        <v>0.71345029239766078</v>
      </c>
    </row>
    <row r="911" spans="1:20" x14ac:dyDescent="0.25">
      <c r="A911" s="177" t="s">
        <v>12236</v>
      </c>
      <c r="B911" t="s">
        <v>12237</v>
      </c>
      <c r="C911" t="s">
        <v>200</v>
      </c>
      <c r="D911" s="20" t="s">
        <v>1026</v>
      </c>
      <c r="E911" s="26">
        <v>41487</v>
      </c>
      <c r="F911">
        <v>9</v>
      </c>
      <c r="G911">
        <v>9</v>
      </c>
      <c r="H911">
        <v>1</v>
      </c>
      <c r="I911">
        <v>9</v>
      </c>
      <c r="J911">
        <v>45</v>
      </c>
      <c r="K911">
        <v>0.2</v>
      </c>
      <c r="L911">
        <v>45</v>
      </c>
      <c r="M911">
        <v>1</v>
      </c>
      <c r="N911">
        <v>9</v>
      </c>
      <c r="P911">
        <v>0</v>
      </c>
      <c r="Q911">
        <v>0</v>
      </c>
      <c r="R911">
        <v>0</v>
      </c>
      <c r="S911">
        <v>0</v>
      </c>
    </row>
    <row r="912" spans="1:20" x14ac:dyDescent="0.25">
      <c r="A912" s="177" t="s">
        <v>12521</v>
      </c>
      <c r="B912" t="s">
        <v>12522</v>
      </c>
      <c r="C912" t="s">
        <v>202</v>
      </c>
      <c r="D912" s="20" t="s">
        <v>1026</v>
      </c>
      <c r="E912" s="26">
        <v>41487</v>
      </c>
      <c r="H912" t="e">
        <v>#DIV/0!</v>
      </c>
      <c r="K912" t="e">
        <v>#DIV/0!</v>
      </c>
      <c r="M912" t="e">
        <v>#DIV/0!</v>
      </c>
      <c r="R912" t="e">
        <v>#DIV/0!</v>
      </c>
      <c r="T912">
        <v>1.25</v>
      </c>
    </row>
    <row r="913" spans="1:20" x14ac:dyDescent="0.25">
      <c r="A913" s="177" t="s">
        <v>11058</v>
      </c>
      <c r="B913" t="s">
        <v>11059</v>
      </c>
      <c r="C913" t="s">
        <v>228</v>
      </c>
      <c r="D913" s="20" t="s">
        <v>1026</v>
      </c>
      <c r="E913" s="26">
        <v>41487</v>
      </c>
      <c r="H913" t="e">
        <v>#DIV/0!</v>
      </c>
      <c r="K913" t="e">
        <v>#DIV/0!</v>
      </c>
      <c r="M913" t="e">
        <v>#DIV/0!</v>
      </c>
      <c r="R913" t="e">
        <v>#DIV/0!</v>
      </c>
      <c r="T913">
        <v>0.31578947368421051</v>
      </c>
    </row>
    <row r="914" spans="1:20" x14ac:dyDescent="0.25">
      <c r="A914" s="177" t="s">
        <v>10883</v>
      </c>
      <c r="B914" t="s">
        <v>10884</v>
      </c>
      <c r="C914" t="s">
        <v>227</v>
      </c>
      <c r="D914" s="20" t="s">
        <v>1028</v>
      </c>
      <c r="E914" s="26">
        <v>41487</v>
      </c>
      <c r="H914" t="e">
        <v>#DIV/0!</v>
      </c>
      <c r="K914" t="e">
        <v>#DIV/0!</v>
      </c>
      <c r="M914" t="e">
        <v>#DIV/0!</v>
      </c>
      <c r="R914" t="e">
        <v>#DIV/0!</v>
      </c>
    </row>
    <row r="915" spans="1:20" x14ac:dyDescent="0.25">
      <c r="A915" s="177" t="s">
        <v>10708</v>
      </c>
      <c r="B915" t="s">
        <v>10709</v>
      </c>
      <c r="C915" t="s">
        <v>203</v>
      </c>
      <c r="D915" s="20" t="s">
        <v>1028</v>
      </c>
      <c r="E915" s="26">
        <v>41487</v>
      </c>
      <c r="F915">
        <v>8</v>
      </c>
      <c r="G915">
        <v>11</v>
      </c>
      <c r="H915">
        <v>0.72727272727272729</v>
      </c>
      <c r="I915">
        <v>34</v>
      </c>
      <c r="J915">
        <v>60</v>
      </c>
      <c r="K915">
        <v>0.56666666666666665</v>
      </c>
      <c r="L915">
        <v>82.5</v>
      </c>
      <c r="M915">
        <v>0.72727272727272729</v>
      </c>
      <c r="N915">
        <v>41</v>
      </c>
      <c r="P915">
        <v>8</v>
      </c>
      <c r="Q915">
        <v>14</v>
      </c>
      <c r="R915">
        <v>0.5714285714285714</v>
      </c>
      <c r="S915">
        <v>13</v>
      </c>
      <c r="T915">
        <v>0.71</v>
      </c>
    </row>
    <row r="916" spans="1:20" x14ac:dyDescent="0.25">
      <c r="A916" s="177" t="s">
        <v>10533</v>
      </c>
      <c r="B916" t="s">
        <v>10534</v>
      </c>
      <c r="C916" t="s">
        <v>205</v>
      </c>
      <c r="D916" s="20" t="s">
        <v>1026</v>
      </c>
      <c r="E916" s="26">
        <v>41487</v>
      </c>
      <c r="F916">
        <v>4</v>
      </c>
      <c r="G916">
        <v>5</v>
      </c>
      <c r="H916">
        <v>0.8</v>
      </c>
      <c r="I916">
        <v>12</v>
      </c>
      <c r="J916">
        <v>35</v>
      </c>
      <c r="K916">
        <v>0.34285714285714286</v>
      </c>
      <c r="L916">
        <v>45</v>
      </c>
      <c r="M916">
        <v>0.77777777777777779</v>
      </c>
      <c r="N916">
        <v>20</v>
      </c>
      <c r="O916">
        <v>1.25</v>
      </c>
      <c r="P916">
        <v>8</v>
      </c>
      <c r="Q916">
        <v>8</v>
      </c>
      <c r="R916">
        <v>1</v>
      </c>
      <c r="S916">
        <v>12</v>
      </c>
      <c r="T916">
        <v>0.71</v>
      </c>
    </row>
    <row r="917" spans="1:20" x14ac:dyDescent="0.25">
      <c r="A917" s="177" t="s">
        <v>10357</v>
      </c>
      <c r="B917" t="s">
        <v>10358</v>
      </c>
      <c r="C917" t="s">
        <v>204</v>
      </c>
      <c r="D917" s="20" t="s">
        <v>1026</v>
      </c>
      <c r="E917" s="26">
        <v>41487</v>
      </c>
      <c r="F917">
        <v>4</v>
      </c>
      <c r="G917">
        <v>6</v>
      </c>
      <c r="H917">
        <v>0.66666666666666663</v>
      </c>
      <c r="I917">
        <v>22</v>
      </c>
      <c r="J917">
        <v>25</v>
      </c>
      <c r="K917">
        <v>0.88</v>
      </c>
      <c r="L917">
        <v>37.5</v>
      </c>
      <c r="M917">
        <v>0.66666666666666663</v>
      </c>
      <c r="N917">
        <v>21</v>
      </c>
      <c r="P917">
        <v>0</v>
      </c>
      <c r="Q917">
        <v>6</v>
      </c>
      <c r="R917">
        <v>0</v>
      </c>
      <c r="S917">
        <v>1</v>
      </c>
    </row>
    <row r="918" spans="1:20" x14ac:dyDescent="0.25">
      <c r="A918" s="177" t="s">
        <v>10292</v>
      </c>
      <c r="B918" t="s">
        <v>10293</v>
      </c>
      <c r="C918" t="s">
        <v>206</v>
      </c>
      <c r="D918" s="20" t="s">
        <v>1026</v>
      </c>
      <c r="E918" s="26">
        <v>41487</v>
      </c>
      <c r="H918" t="e">
        <v>#DIV/0!</v>
      </c>
      <c r="K918" t="e">
        <v>#DIV/0!</v>
      </c>
      <c r="M918" t="e">
        <v>#DIV/0!</v>
      </c>
      <c r="R918" t="e">
        <v>#DIV/0!</v>
      </c>
    </row>
    <row r="919" spans="1:20" x14ac:dyDescent="0.25">
      <c r="A919" s="177" t="s">
        <v>9861</v>
      </c>
      <c r="B919" t="s">
        <v>9862</v>
      </c>
      <c r="C919" t="s">
        <v>223</v>
      </c>
      <c r="D919" s="20" t="s">
        <v>1028</v>
      </c>
      <c r="E919" s="26">
        <v>41487</v>
      </c>
      <c r="H919" t="e">
        <v>#DIV/0!</v>
      </c>
      <c r="K919" t="e">
        <v>#DIV/0!</v>
      </c>
      <c r="M919" t="e">
        <v>#DIV/0!</v>
      </c>
      <c r="R919" t="e">
        <v>#DIV/0!</v>
      </c>
      <c r="T919">
        <v>0.91</v>
      </c>
    </row>
    <row r="920" spans="1:20" x14ac:dyDescent="0.25">
      <c r="A920" s="177" t="s">
        <v>9686</v>
      </c>
      <c r="B920" t="s">
        <v>9687</v>
      </c>
      <c r="C920" t="s">
        <v>224</v>
      </c>
      <c r="D920" s="20" t="s">
        <v>1026</v>
      </c>
      <c r="E920" s="26">
        <v>41487</v>
      </c>
      <c r="H920" t="e">
        <v>#DIV/0!</v>
      </c>
      <c r="K920" t="e">
        <v>#DIV/0!</v>
      </c>
      <c r="M920" t="e">
        <v>#DIV/0!</v>
      </c>
      <c r="R920" t="e">
        <v>#DIV/0!</v>
      </c>
      <c r="T920">
        <v>0.91</v>
      </c>
    </row>
    <row r="921" spans="1:20" x14ac:dyDescent="0.25">
      <c r="A921" s="177" t="s">
        <v>9295</v>
      </c>
      <c r="B921" t="s">
        <v>9296</v>
      </c>
      <c r="C921" t="s">
        <v>211</v>
      </c>
      <c r="D921" s="20" t="s">
        <v>1026</v>
      </c>
      <c r="E921" s="26">
        <v>41487</v>
      </c>
      <c r="H921" t="e">
        <v>#DIV/0!</v>
      </c>
      <c r="K921" t="e">
        <v>#DIV/0!</v>
      </c>
      <c r="M921" t="e">
        <v>#DIV/0!</v>
      </c>
      <c r="N921">
        <v>0</v>
      </c>
      <c r="R921" t="e">
        <v>#DIV/0!</v>
      </c>
    </row>
    <row r="922" spans="1:20" x14ac:dyDescent="0.25">
      <c r="A922" s="177" t="s">
        <v>9120</v>
      </c>
      <c r="B922" t="s">
        <v>9121</v>
      </c>
      <c r="C922" t="s">
        <v>207</v>
      </c>
      <c r="D922" s="20" t="s">
        <v>1028</v>
      </c>
      <c r="E922" s="26">
        <v>41487</v>
      </c>
      <c r="F922">
        <v>12</v>
      </c>
      <c r="G922">
        <v>14</v>
      </c>
      <c r="H922">
        <v>0.8571428571428571</v>
      </c>
      <c r="I922">
        <v>28</v>
      </c>
      <c r="J922">
        <v>67</v>
      </c>
      <c r="K922">
        <v>0.41791044776119401</v>
      </c>
      <c r="L922">
        <v>77</v>
      </c>
      <c r="M922">
        <v>0.87012987012987009</v>
      </c>
      <c r="N922">
        <v>20</v>
      </c>
      <c r="P922">
        <v>2</v>
      </c>
      <c r="Q922">
        <v>2</v>
      </c>
      <c r="R922">
        <v>1</v>
      </c>
      <c r="S922">
        <v>2</v>
      </c>
    </row>
    <row r="923" spans="1:20" x14ac:dyDescent="0.25">
      <c r="A923" s="177" t="s">
        <v>9055</v>
      </c>
      <c r="B923" t="s">
        <v>9056</v>
      </c>
      <c r="C923" t="s">
        <v>894</v>
      </c>
      <c r="D923" s="20" t="s">
        <v>1026</v>
      </c>
      <c r="E923" s="26">
        <v>41487</v>
      </c>
      <c r="F923">
        <v>2</v>
      </c>
      <c r="G923">
        <v>4</v>
      </c>
      <c r="H923">
        <v>0.5</v>
      </c>
      <c r="I923">
        <v>0</v>
      </c>
      <c r="J923">
        <v>10</v>
      </c>
      <c r="K923">
        <v>0</v>
      </c>
      <c r="L923">
        <v>20</v>
      </c>
      <c r="M923">
        <v>0.5</v>
      </c>
      <c r="P923">
        <v>0</v>
      </c>
      <c r="Q923">
        <v>0</v>
      </c>
      <c r="T923">
        <v>0</v>
      </c>
    </row>
    <row r="924" spans="1:20" x14ac:dyDescent="0.25">
      <c r="A924" s="177" t="s">
        <v>8880</v>
      </c>
      <c r="B924" t="s">
        <v>8881</v>
      </c>
      <c r="C924" t="s">
        <v>210</v>
      </c>
      <c r="D924" s="20" t="s">
        <v>1026</v>
      </c>
      <c r="E924" s="26">
        <v>41487</v>
      </c>
      <c r="F924">
        <v>4</v>
      </c>
      <c r="G924">
        <v>4</v>
      </c>
      <c r="H924">
        <v>1</v>
      </c>
      <c r="I924">
        <v>20</v>
      </c>
      <c r="J924">
        <v>35</v>
      </c>
      <c r="K924">
        <v>0.5714285714285714</v>
      </c>
      <c r="L924">
        <v>35</v>
      </c>
      <c r="M924">
        <v>1</v>
      </c>
      <c r="N924">
        <v>20</v>
      </c>
      <c r="O924">
        <v>1.25</v>
      </c>
      <c r="P924">
        <v>2</v>
      </c>
      <c r="Q924">
        <v>2</v>
      </c>
      <c r="R924">
        <v>1</v>
      </c>
      <c r="S924">
        <v>2</v>
      </c>
      <c r="T924">
        <v>0</v>
      </c>
    </row>
    <row r="925" spans="1:20" x14ac:dyDescent="0.25">
      <c r="A925" s="177" t="s">
        <v>8705</v>
      </c>
      <c r="B925" t="s">
        <v>8706</v>
      </c>
      <c r="C925" t="s">
        <v>208</v>
      </c>
      <c r="D925" s="20" t="s">
        <v>1026</v>
      </c>
      <c r="E925" s="26">
        <v>41487</v>
      </c>
      <c r="F925">
        <v>6</v>
      </c>
      <c r="G925">
        <v>6</v>
      </c>
      <c r="H925">
        <v>1</v>
      </c>
      <c r="I925">
        <v>8</v>
      </c>
      <c r="J925">
        <v>22</v>
      </c>
      <c r="K925">
        <v>0.36363636363636365</v>
      </c>
      <c r="L925">
        <v>22</v>
      </c>
      <c r="M925">
        <v>1</v>
      </c>
      <c r="P925">
        <v>0</v>
      </c>
      <c r="Q925">
        <v>0</v>
      </c>
      <c r="R925" t="e">
        <v>#DIV/0!</v>
      </c>
      <c r="T925">
        <v>1.4333333333333333</v>
      </c>
    </row>
    <row r="926" spans="1:20" x14ac:dyDescent="0.25">
      <c r="A926" s="177" t="s">
        <v>8456</v>
      </c>
      <c r="B926" t="s">
        <v>8457</v>
      </c>
      <c r="C926" t="s">
        <v>213</v>
      </c>
      <c r="D926" s="20" t="s">
        <v>1026</v>
      </c>
      <c r="E926" s="26">
        <v>41487</v>
      </c>
      <c r="H926" t="e">
        <v>#DIV/0!</v>
      </c>
      <c r="K926" t="e">
        <v>#DIV/0!</v>
      </c>
      <c r="M926" t="e">
        <v>#DIV/0!</v>
      </c>
      <c r="T926">
        <v>1.075</v>
      </c>
    </row>
    <row r="927" spans="1:20" x14ac:dyDescent="0.25">
      <c r="A927" s="177" t="s">
        <v>8281</v>
      </c>
      <c r="B927" t="s">
        <v>8282</v>
      </c>
      <c r="C927" t="s">
        <v>212</v>
      </c>
      <c r="D927" s="20" t="s">
        <v>1028</v>
      </c>
      <c r="E927" s="26">
        <v>41487</v>
      </c>
      <c r="F927">
        <v>3</v>
      </c>
      <c r="G927">
        <v>3</v>
      </c>
      <c r="H927">
        <v>1</v>
      </c>
      <c r="I927">
        <v>6</v>
      </c>
      <c r="J927">
        <v>7</v>
      </c>
      <c r="K927">
        <v>0.8571428571428571</v>
      </c>
      <c r="L927">
        <v>7</v>
      </c>
      <c r="M927">
        <v>1</v>
      </c>
      <c r="N927">
        <v>0</v>
      </c>
      <c r="P927">
        <v>0</v>
      </c>
      <c r="Q927">
        <v>0</v>
      </c>
      <c r="R927" t="e">
        <v>#DIV/0!</v>
      </c>
      <c r="S927">
        <v>0</v>
      </c>
    </row>
    <row r="928" spans="1:20" x14ac:dyDescent="0.25">
      <c r="A928" s="177" t="s">
        <v>8216</v>
      </c>
      <c r="B928" t="s">
        <v>8217</v>
      </c>
      <c r="C928" s="20" t="s">
        <v>8184</v>
      </c>
      <c r="D928" s="20" t="s">
        <v>1026</v>
      </c>
      <c r="E928" s="26">
        <v>41487</v>
      </c>
      <c r="F928">
        <v>3</v>
      </c>
      <c r="G928">
        <v>3</v>
      </c>
      <c r="H928">
        <v>1</v>
      </c>
      <c r="I928">
        <v>6</v>
      </c>
      <c r="J928">
        <v>7</v>
      </c>
      <c r="K928">
        <v>0.8571428571428571</v>
      </c>
      <c r="L928">
        <v>7</v>
      </c>
      <c r="M928">
        <v>1</v>
      </c>
      <c r="T928">
        <v>0.63500000000000001</v>
      </c>
    </row>
    <row r="929" spans="1:20" x14ac:dyDescent="0.25">
      <c r="A929" s="177" t="s">
        <v>7980</v>
      </c>
      <c r="B929" t="s">
        <v>7981</v>
      </c>
      <c r="C929" t="s">
        <v>225</v>
      </c>
      <c r="D929" s="20" t="s">
        <v>1028</v>
      </c>
      <c r="E929" s="26">
        <v>41487</v>
      </c>
      <c r="H929" t="e">
        <v>#DIV/0!</v>
      </c>
      <c r="K929" t="e">
        <v>#DIV/0!</v>
      </c>
      <c r="M929" t="e">
        <v>#DIV/0!</v>
      </c>
      <c r="R929" t="e">
        <v>#DIV/0!</v>
      </c>
      <c r="T929">
        <v>0.48</v>
      </c>
    </row>
    <row r="930" spans="1:20" x14ac:dyDescent="0.25">
      <c r="A930" s="177" t="s">
        <v>7779</v>
      </c>
      <c r="B930" t="s">
        <v>7780</v>
      </c>
      <c r="C930" t="s">
        <v>226</v>
      </c>
      <c r="D930" s="20" t="s">
        <v>1026</v>
      </c>
      <c r="E930" s="26">
        <v>41487</v>
      </c>
      <c r="H930" t="e">
        <v>#DIV/0!</v>
      </c>
      <c r="K930" t="e">
        <v>#DIV/0!</v>
      </c>
      <c r="M930" t="e">
        <v>#DIV/0!</v>
      </c>
      <c r="R930" t="e">
        <v>#DIV/0!</v>
      </c>
      <c r="T930">
        <v>0.79</v>
      </c>
    </row>
    <row r="931" spans="1:20" x14ac:dyDescent="0.25">
      <c r="A931" s="177" t="s">
        <v>7592</v>
      </c>
      <c r="B931" t="s">
        <v>7593</v>
      </c>
      <c r="C931" s="20" t="s">
        <v>901</v>
      </c>
      <c r="D931" s="20" t="s">
        <v>1026</v>
      </c>
      <c r="E931" s="26">
        <v>41487</v>
      </c>
      <c r="F931">
        <v>1</v>
      </c>
      <c r="G931">
        <v>1</v>
      </c>
      <c r="H931">
        <v>1</v>
      </c>
      <c r="I931">
        <v>5</v>
      </c>
      <c r="J931">
        <v>5</v>
      </c>
      <c r="K931">
        <v>1</v>
      </c>
      <c r="L931">
        <v>5</v>
      </c>
      <c r="M931">
        <v>1</v>
      </c>
      <c r="N931">
        <v>2</v>
      </c>
      <c r="P931">
        <v>1</v>
      </c>
      <c r="Q931">
        <v>3</v>
      </c>
      <c r="R931">
        <v>0.33333333333333331</v>
      </c>
      <c r="S931">
        <v>3</v>
      </c>
    </row>
    <row r="932" spans="1:20" x14ac:dyDescent="0.25">
      <c r="A932" s="177" t="s">
        <v>7245</v>
      </c>
      <c r="B932" t="s">
        <v>7246</v>
      </c>
      <c r="C932" s="20" t="s">
        <v>1078</v>
      </c>
      <c r="D932" s="20" t="s">
        <v>1026</v>
      </c>
      <c r="E932" s="26">
        <v>41487</v>
      </c>
      <c r="F932">
        <v>1</v>
      </c>
      <c r="G932">
        <v>1</v>
      </c>
      <c r="H932">
        <v>1</v>
      </c>
      <c r="I932">
        <v>5</v>
      </c>
      <c r="J932">
        <v>5</v>
      </c>
      <c r="K932">
        <v>1</v>
      </c>
      <c r="L932">
        <v>5</v>
      </c>
      <c r="M932">
        <v>1</v>
      </c>
      <c r="N932">
        <v>2</v>
      </c>
      <c r="P932">
        <v>1</v>
      </c>
      <c r="Q932">
        <v>3</v>
      </c>
      <c r="R932">
        <v>0.33333333333333331</v>
      </c>
      <c r="S932">
        <v>3</v>
      </c>
    </row>
    <row r="933" spans="1:20" x14ac:dyDescent="0.25">
      <c r="A933" s="177" t="s">
        <v>7040</v>
      </c>
      <c r="B933" t="s">
        <v>7041</v>
      </c>
      <c r="C933" t="s">
        <v>232</v>
      </c>
      <c r="D933" s="20" t="s">
        <v>1028</v>
      </c>
      <c r="E933" s="26">
        <v>41487</v>
      </c>
      <c r="H933" t="e">
        <v>#DIV/0!</v>
      </c>
      <c r="K933" t="e">
        <v>#DIV/0!</v>
      </c>
      <c r="M933" t="e">
        <v>#DIV/0!</v>
      </c>
      <c r="R933" t="e">
        <v>#DIV/0!</v>
      </c>
    </row>
    <row r="934" spans="1:20" x14ac:dyDescent="0.25">
      <c r="A934" s="177" t="s">
        <v>6849</v>
      </c>
      <c r="B934" t="s">
        <v>6850</v>
      </c>
      <c r="C934" t="s">
        <v>231</v>
      </c>
      <c r="D934" s="20" t="s">
        <v>1026</v>
      </c>
      <c r="E934" s="26">
        <v>41487</v>
      </c>
      <c r="H934" t="e">
        <v>#DIV/0!</v>
      </c>
      <c r="K934" t="e">
        <v>#DIV/0!</v>
      </c>
      <c r="M934" t="e">
        <v>#DIV/0!</v>
      </c>
      <c r="R934" t="e">
        <v>#DIV/0!</v>
      </c>
    </row>
    <row r="935" spans="1:20" x14ac:dyDescent="0.25">
      <c r="A935" s="177" t="s">
        <v>6674</v>
      </c>
      <c r="B935" t="s">
        <v>6675</v>
      </c>
      <c r="C935" t="s">
        <v>317</v>
      </c>
      <c r="D935" s="20" t="s">
        <v>1028</v>
      </c>
      <c r="E935" s="26">
        <v>41487</v>
      </c>
      <c r="F935">
        <v>3</v>
      </c>
      <c r="G935">
        <v>3</v>
      </c>
      <c r="H935">
        <v>1</v>
      </c>
      <c r="I935">
        <v>1</v>
      </c>
      <c r="J935">
        <v>15</v>
      </c>
      <c r="K935">
        <v>6.6666666666666666E-2</v>
      </c>
      <c r="L935">
        <v>15</v>
      </c>
      <c r="M935">
        <v>1</v>
      </c>
      <c r="N935">
        <v>0</v>
      </c>
      <c r="P935">
        <v>0</v>
      </c>
      <c r="Q935">
        <v>0</v>
      </c>
      <c r="R935" t="e">
        <v>#DIV/0!</v>
      </c>
      <c r="S935">
        <v>1</v>
      </c>
      <c r="T935">
        <v>0.58333333333333337</v>
      </c>
    </row>
    <row r="936" spans="1:20" x14ac:dyDescent="0.25">
      <c r="A936" s="177" t="s">
        <v>6499</v>
      </c>
      <c r="B936" t="s">
        <v>6500</v>
      </c>
      <c r="C936" t="s">
        <v>316</v>
      </c>
      <c r="D936" s="20" t="s">
        <v>1026</v>
      </c>
      <c r="E936" s="26">
        <v>41487</v>
      </c>
      <c r="F936">
        <v>3</v>
      </c>
      <c r="G936">
        <v>3</v>
      </c>
      <c r="H936">
        <v>1</v>
      </c>
      <c r="I936">
        <v>1</v>
      </c>
      <c r="J936">
        <v>15</v>
      </c>
      <c r="K936">
        <v>6.6666666666666666E-2</v>
      </c>
      <c r="L936">
        <v>15</v>
      </c>
      <c r="M936">
        <v>1</v>
      </c>
      <c r="N936">
        <v>0</v>
      </c>
      <c r="P936">
        <v>0</v>
      </c>
      <c r="Q936">
        <v>0</v>
      </c>
      <c r="R936" t="e">
        <v>#DIV/0!</v>
      </c>
      <c r="S936">
        <v>1</v>
      </c>
    </row>
    <row r="937" spans="1:20" x14ac:dyDescent="0.25">
      <c r="A937" s="177" t="s">
        <v>6250</v>
      </c>
      <c r="B937" t="s">
        <v>6251</v>
      </c>
      <c r="C937" t="s">
        <v>214</v>
      </c>
      <c r="D937" s="20" t="s">
        <v>1028</v>
      </c>
      <c r="E937" s="26">
        <v>41487</v>
      </c>
      <c r="F937">
        <v>4</v>
      </c>
      <c r="G937">
        <v>4</v>
      </c>
      <c r="H937">
        <v>1</v>
      </c>
      <c r="I937">
        <v>21</v>
      </c>
      <c r="J937">
        <v>29</v>
      </c>
      <c r="K937">
        <v>0.72413793103448276</v>
      </c>
      <c r="L937">
        <v>29</v>
      </c>
      <c r="M937">
        <v>1</v>
      </c>
      <c r="N937">
        <v>21</v>
      </c>
      <c r="P937">
        <v>0</v>
      </c>
      <c r="Q937">
        <v>1</v>
      </c>
      <c r="R937">
        <v>0</v>
      </c>
      <c r="S937">
        <v>7</v>
      </c>
      <c r="T937">
        <v>0.58333333333333337</v>
      </c>
    </row>
    <row r="938" spans="1:20" x14ac:dyDescent="0.25">
      <c r="A938" s="177" t="s">
        <v>6075</v>
      </c>
      <c r="B938" t="s">
        <v>6076</v>
      </c>
      <c r="C938" t="s">
        <v>215</v>
      </c>
      <c r="D938" s="20" t="s">
        <v>1026</v>
      </c>
      <c r="E938" s="26">
        <v>41487</v>
      </c>
      <c r="F938">
        <v>4</v>
      </c>
      <c r="G938">
        <v>4</v>
      </c>
      <c r="H938">
        <v>1</v>
      </c>
      <c r="I938">
        <v>21</v>
      </c>
      <c r="J938">
        <v>29</v>
      </c>
      <c r="K938">
        <v>0.72413793103448276</v>
      </c>
      <c r="L938">
        <v>29</v>
      </c>
      <c r="M938">
        <v>1</v>
      </c>
      <c r="N938">
        <v>21</v>
      </c>
      <c r="O938">
        <v>1.075</v>
      </c>
      <c r="P938">
        <v>0</v>
      </c>
      <c r="Q938">
        <v>1</v>
      </c>
      <c r="R938">
        <v>0</v>
      </c>
      <c r="S938">
        <v>7</v>
      </c>
    </row>
    <row r="939" spans="1:20" x14ac:dyDescent="0.25">
      <c r="A939" s="177" t="s">
        <v>5900</v>
      </c>
      <c r="B939" t="s">
        <v>5901</v>
      </c>
      <c r="C939" t="s">
        <v>216</v>
      </c>
      <c r="D939" s="20" t="s">
        <v>1026</v>
      </c>
      <c r="E939" s="26">
        <v>41487</v>
      </c>
      <c r="H939" t="e">
        <v>#DIV/0!</v>
      </c>
      <c r="K939" t="e">
        <v>#DIV/0!</v>
      </c>
      <c r="M939" t="e">
        <v>#DIV/0!</v>
      </c>
      <c r="R939" t="e">
        <v>#DIV/0!</v>
      </c>
      <c r="T939">
        <v>0.80307692307692313</v>
      </c>
    </row>
    <row r="940" spans="1:20" x14ac:dyDescent="0.25">
      <c r="A940" s="177" t="s">
        <v>5472</v>
      </c>
      <c r="B940" t="s">
        <v>5473</v>
      </c>
      <c r="C940" s="20" t="s">
        <v>903</v>
      </c>
      <c r="D940" s="20" t="s">
        <v>1026</v>
      </c>
      <c r="E940" s="26">
        <v>41487</v>
      </c>
      <c r="F940">
        <v>8</v>
      </c>
      <c r="G940">
        <v>8</v>
      </c>
      <c r="H940">
        <v>1</v>
      </c>
      <c r="I940">
        <v>18</v>
      </c>
      <c r="J940">
        <v>52</v>
      </c>
      <c r="K940">
        <v>0.34615384615384615</v>
      </c>
      <c r="L940">
        <v>52</v>
      </c>
      <c r="M940">
        <v>1</v>
      </c>
      <c r="N940">
        <v>1</v>
      </c>
      <c r="P940">
        <v>0</v>
      </c>
      <c r="Q940">
        <v>0</v>
      </c>
      <c r="R940" t="e">
        <v>#DIV/0!</v>
      </c>
      <c r="S940">
        <v>3</v>
      </c>
      <c r="T940">
        <v>0.77700000000000002</v>
      </c>
    </row>
    <row r="941" spans="1:20" x14ac:dyDescent="0.25">
      <c r="A941" s="177" t="s">
        <v>5656</v>
      </c>
      <c r="B941" t="s">
        <v>5657</v>
      </c>
      <c r="C941" s="20" t="s">
        <v>1073</v>
      </c>
      <c r="D941" s="20" t="s">
        <v>1026</v>
      </c>
      <c r="E941" s="26">
        <v>41487</v>
      </c>
      <c r="F941">
        <v>4</v>
      </c>
      <c r="G941">
        <v>4</v>
      </c>
      <c r="H941">
        <v>1</v>
      </c>
      <c r="I941">
        <v>14</v>
      </c>
      <c r="J941">
        <v>27</v>
      </c>
      <c r="K941">
        <v>0.51851851851851849</v>
      </c>
      <c r="L941">
        <v>27</v>
      </c>
      <c r="M941">
        <v>1</v>
      </c>
      <c r="P941">
        <v>0</v>
      </c>
      <c r="Q941">
        <v>0</v>
      </c>
      <c r="T941">
        <v>0.89</v>
      </c>
    </row>
    <row r="942" spans="1:20" x14ac:dyDescent="0.25">
      <c r="A942" s="177" t="s">
        <v>5237</v>
      </c>
      <c r="B942" t="s">
        <v>5238</v>
      </c>
      <c r="C942" s="20" t="s">
        <v>1079</v>
      </c>
      <c r="D942" s="20" t="s">
        <v>1026</v>
      </c>
      <c r="E942" s="26">
        <v>41487</v>
      </c>
      <c r="F942">
        <v>4</v>
      </c>
      <c r="G942">
        <v>4</v>
      </c>
      <c r="H942">
        <v>1</v>
      </c>
      <c r="I942">
        <v>4</v>
      </c>
      <c r="J942">
        <v>25</v>
      </c>
      <c r="K942">
        <v>0.16</v>
      </c>
      <c r="L942">
        <v>25</v>
      </c>
      <c r="M942">
        <v>1</v>
      </c>
      <c r="N942">
        <v>1</v>
      </c>
      <c r="P942">
        <v>0</v>
      </c>
      <c r="Q942">
        <v>0</v>
      </c>
      <c r="R942" t="e">
        <v>#DIV/0!</v>
      </c>
      <c r="S942">
        <v>3</v>
      </c>
      <c r="T942">
        <v>0.18</v>
      </c>
    </row>
    <row r="943" spans="1:20" x14ac:dyDescent="0.25">
      <c r="A943" s="177" t="s">
        <v>5032</v>
      </c>
      <c r="B943" t="s">
        <v>5033</v>
      </c>
      <c r="C943" t="s">
        <v>229</v>
      </c>
      <c r="D943" s="20" t="s">
        <v>1026</v>
      </c>
      <c r="E943" s="26">
        <v>41487</v>
      </c>
      <c r="H943" t="e">
        <v>#DIV/0!</v>
      </c>
      <c r="K943" t="e">
        <v>#DIV/0!</v>
      </c>
      <c r="M943" t="e">
        <v>#DIV/0!</v>
      </c>
      <c r="R943" t="e">
        <v>#DIV/0!</v>
      </c>
      <c r="T943">
        <v>0.18</v>
      </c>
    </row>
    <row r="944" spans="1:20" x14ac:dyDescent="0.25">
      <c r="A944" s="177" t="s">
        <v>4857</v>
      </c>
      <c r="B944" t="s">
        <v>4858</v>
      </c>
      <c r="C944" t="s">
        <v>230</v>
      </c>
      <c r="D944" s="20" t="s">
        <v>1028</v>
      </c>
      <c r="E944" s="26">
        <v>41487</v>
      </c>
      <c r="H944" t="e">
        <v>#DIV/0!</v>
      </c>
      <c r="K944" t="e">
        <v>#DIV/0!</v>
      </c>
      <c r="M944" t="e">
        <v>#DIV/0!</v>
      </c>
      <c r="R944" t="e">
        <v>#DIV/0!</v>
      </c>
      <c r="T944">
        <v>0</v>
      </c>
    </row>
    <row r="945" spans="1:20" x14ac:dyDescent="0.25">
      <c r="A945" s="177" t="s">
        <v>4682</v>
      </c>
      <c r="B945" t="s">
        <v>4683</v>
      </c>
      <c r="C945" t="s">
        <v>234</v>
      </c>
      <c r="D945" s="20" t="s">
        <v>1028</v>
      </c>
      <c r="E945" s="26">
        <v>41487</v>
      </c>
      <c r="H945" t="e">
        <v>#DIV/0!</v>
      </c>
      <c r="K945" t="e">
        <v>#DIV/0!</v>
      </c>
      <c r="M945" t="e">
        <v>#DIV/0!</v>
      </c>
      <c r="R945" t="e">
        <v>#DIV/0!</v>
      </c>
      <c r="T945">
        <v>0.41833333333333328</v>
      </c>
    </row>
    <row r="946" spans="1:20" x14ac:dyDescent="0.25">
      <c r="A946" s="177" t="s">
        <v>4507</v>
      </c>
      <c r="B946" t="s">
        <v>4508</v>
      </c>
      <c r="C946" t="s">
        <v>233</v>
      </c>
      <c r="D946" s="20" t="s">
        <v>1026</v>
      </c>
      <c r="E946" s="26">
        <v>41487</v>
      </c>
      <c r="H946" t="e">
        <v>#DIV/0!</v>
      </c>
      <c r="K946" t="e">
        <v>#DIV/0!</v>
      </c>
      <c r="M946" t="e">
        <v>#DIV/0!</v>
      </c>
      <c r="R946" t="e">
        <v>#DIV/0!</v>
      </c>
      <c r="T946">
        <v>1.0125000000000002</v>
      </c>
    </row>
    <row r="947" spans="1:20" x14ac:dyDescent="0.25">
      <c r="A947" s="177" t="s">
        <v>4332</v>
      </c>
      <c r="B947" t="s">
        <v>4333</v>
      </c>
      <c r="C947" t="s">
        <v>217</v>
      </c>
      <c r="D947" s="20" t="s">
        <v>1028</v>
      </c>
      <c r="E947" s="26">
        <v>41487</v>
      </c>
      <c r="F947">
        <v>3</v>
      </c>
      <c r="G947">
        <v>4</v>
      </c>
      <c r="H947">
        <v>0.75</v>
      </c>
      <c r="I947">
        <v>12</v>
      </c>
      <c r="J947">
        <v>15</v>
      </c>
      <c r="K947">
        <v>0.8</v>
      </c>
      <c r="L947">
        <v>20</v>
      </c>
      <c r="M947">
        <v>0.75</v>
      </c>
      <c r="N947">
        <v>11</v>
      </c>
      <c r="P947">
        <v>0</v>
      </c>
      <c r="Q947">
        <v>0</v>
      </c>
      <c r="S947">
        <v>2</v>
      </c>
      <c r="T947">
        <v>0.77700000000000002</v>
      </c>
    </row>
    <row r="948" spans="1:20" x14ac:dyDescent="0.25">
      <c r="A948" s="177" t="s">
        <v>4267</v>
      </c>
      <c r="B948" t="s">
        <v>4268</v>
      </c>
      <c r="C948" t="s">
        <v>895</v>
      </c>
      <c r="D948" s="20" t="s">
        <v>1026</v>
      </c>
      <c r="E948" s="26">
        <v>41487</v>
      </c>
      <c r="F948">
        <v>0</v>
      </c>
      <c r="G948">
        <v>1</v>
      </c>
      <c r="H948">
        <v>0</v>
      </c>
      <c r="I948">
        <v>0</v>
      </c>
      <c r="J948">
        <v>0</v>
      </c>
      <c r="L948">
        <v>5</v>
      </c>
      <c r="M948">
        <v>0</v>
      </c>
      <c r="P948">
        <v>0</v>
      </c>
      <c r="Q948">
        <v>0</v>
      </c>
      <c r="T948">
        <v>0.89</v>
      </c>
    </row>
    <row r="949" spans="1:20" x14ac:dyDescent="0.25">
      <c r="A949" s="177" t="s">
        <v>4092</v>
      </c>
      <c r="B949" t="s">
        <v>4093</v>
      </c>
      <c r="C949" t="s">
        <v>218</v>
      </c>
      <c r="D949" s="20" t="s">
        <v>1026</v>
      </c>
      <c r="E949" s="26">
        <v>41487</v>
      </c>
      <c r="F949">
        <v>3</v>
      </c>
      <c r="G949">
        <v>3</v>
      </c>
      <c r="H949">
        <v>1</v>
      </c>
      <c r="I949">
        <v>12</v>
      </c>
      <c r="J949">
        <v>15</v>
      </c>
      <c r="K949">
        <v>0.8</v>
      </c>
      <c r="L949">
        <v>15</v>
      </c>
      <c r="M949">
        <v>1</v>
      </c>
      <c r="N949">
        <v>11</v>
      </c>
      <c r="P949">
        <v>0</v>
      </c>
      <c r="Q949">
        <v>0</v>
      </c>
      <c r="S949">
        <v>2</v>
      </c>
      <c r="T949">
        <v>0.625</v>
      </c>
    </row>
    <row r="950" spans="1:20" x14ac:dyDescent="0.25">
      <c r="A950" s="177" t="s">
        <v>3917</v>
      </c>
      <c r="B950" t="s">
        <v>3918</v>
      </c>
      <c r="C950" t="s">
        <v>219</v>
      </c>
      <c r="D950" s="20" t="s">
        <v>1026</v>
      </c>
      <c r="E950" s="26">
        <v>41487</v>
      </c>
      <c r="H950" t="e">
        <v>#DIV/0!</v>
      </c>
      <c r="M950" t="e">
        <v>#DIV/0!</v>
      </c>
      <c r="T950">
        <v>0.42648018648018643</v>
      </c>
    </row>
    <row r="951" spans="1:20" x14ac:dyDescent="0.25">
      <c r="A951" s="177" t="s">
        <v>3550</v>
      </c>
      <c r="B951" t="s">
        <v>3551</v>
      </c>
      <c r="C951" t="s">
        <v>220</v>
      </c>
      <c r="D951" s="20" t="s">
        <v>1028</v>
      </c>
      <c r="E951" s="26">
        <v>41487</v>
      </c>
      <c r="F951">
        <v>13</v>
      </c>
      <c r="G951">
        <v>20</v>
      </c>
      <c r="H951">
        <v>0.65</v>
      </c>
      <c r="I951">
        <v>41</v>
      </c>
      <c r="J951">
        <v>38</v>
      </c>
      <c r="K951">
        <v>1.0789473684210527</v>
      </c>
      <c r="L951">
        <v>54</v>
      </c>
      <c r="M951">
        <v>0.70370370370370372</v>
      </c>
      <c r="N951">
        <v>0</v>
      </c>
      <c r="P951">
        <v>3</v>
      </c>
      <c r="Q951">
        <v>4</v>
      </c>
      <c r="R951">
        <v>0.75</v>
      </c>
      <c r="S951">
        <v>0</v>
      </c>
      <c r="T951">
        <v>0</v>
      </c>
    </row>
    <row r="952" spans="1:20" x14ac:dyDescent="0.25">
      <c r="A952" s="177" t="s">
        <v>3375</v>
      </c>
      <c r="B952" t="s">
        <v>3376</v>
      </c>
      <c r="C952" t="s">
        <v>221</v>
      </c>
      <c r="D952" s="20" t="s">
        <v>1026</v>
      </c>
      <c r="E952" s="26">
        <v>41487</v>
      </c>
      <c r="F952">
        <v>10</v>
      </c>
      <c r="G952">
        <v>15</v>
      </c>
      <c r="H952">
        <v>0.66666666666666663</v>
      </c>
      <c r="I952">
        <v>36</v>
      </c>
      <c r="J952">
        <v>32</v>
      </c>
      <c r="K952">
        <v>1.125</v>
      </c>
      <c r="L952">
        <v>45</v>
      </c>
      <c r="M952">
        <v>0.71111111111111114</v>
      </c>
      <c r="O952">
        <v>0.77700000000000002</v>
      </c>
      <c r="P952">
        <v>3</v>
      </c>
      <c r="Q952">
        <v>4</v>
      </c>
      <c r="R952">
        <v>0.75</v>
      </c>
      <c r="T952">
        <v>0.74780225330225336</v>
      </c>
    </row>
    <row r="953" spans="1:20" x14ac:dyDescent="0.25">
      <c r="A953" s="177" t="s">
        <v>3200</v>
      </c>
      <c r="B953" t="s">
        <v>3201</v>
      </c>
      <c r="C953" t="s">
        <v>222</v>
      </c>
      <c r="D953" s="20" t="s">
        <v>1026</v>
      </c>
      <c r="E953" s="26">
        <v>41487</v>
      </c>
      <c r="F953">
        <v>3</v>
      </c>
      <c r="G953">
        <v>5</v>
      </c>
      <c r="H953">
        <v>0.6</v>
      </c>
      <c r="I953">
        <v>5</v>
      </c>
      <c r="J953">
        <v>6</v>
      </c>
      <c r="K953">
        <v>0.83333333333333337</v>
      </c>
      <c r="L953">
        <v>9</v>
      </c>
      <c r="M953">
        <v>0.66666666666666663</v>
      </c>
      <c r="O953">
        <v>0.89</v>
      </c>
      <c r="P953">
        <v>0</v>
      </c>
      <c r="Q953">
        <v>0</v>
      </c>
      <c r="R953" t="e">
        <v>#DIV/0!</v>
      </c>
      <c r="T953">
        <v>0.8727272727272728</v>
      </c>
    </row>
    <row r="954" spans="1:20" x14ac:dyDescent="0.25">
      <c r="A954" s="177" t="s">
        <v>11555</v>
      </c>
      <c r="B954" t="s">
        <v>11556</v>
      </c>
      <c r="C954" t="s">
        <v>198</v>
      </c>
      <c r="D954" s="20" t="s">
        <v>1028</v>
      </c>
      <c r="E954" s="26">
        <v>41518</v>
      </c>
      <c r="F954">
        <v>4</v>
      </c>
      <c r="G954">
        <v>5</v>
      </c>
      <c r="H954">
        <v>0.8</v>
      </c>
      <c r="I954">
        <v>11</v>
      </c>
      <c r="J954">
        <v>17</v>
      </c>
      <c r="K954">
        <v>0.6470588235294118</v>
      </c>
      <c r="L954">
        <v>17</v>
      </c>
      <c r="M954">
        <v>1</v>
      </c>
      <c r="P954">
        <v>0</v>
      </c>
      <c r="Q954">
        <v>0</v>
      </c>
      <c r="R954" t="e">
        <v>#DIV/0!</v>
      </c>
      <c r="T954">
        <v>0.89999999999999991</v>
      </c>
    </row>
    <row r="955" spans="1:20" x14ac:dyDescent="0.25">
      <c r="A955" s="177" t="s">
        <v>12036</v>
      </c>
      <c r="B955" t="s">
        <v>12037</v>
      </c>
      <c r="C955" s="20" t="s">
        <v>1077</v>
      </c>
      <c r="D955" s="20" t="s">
        <v>1028</v>
      </c>
      <c r="E955" s="26">
        <v>41518</v>
      </c>
      <c r="F955">
        <v>4</v>
      </c>
      <c r="G955">
        <v>5</v>
      </c>
      <c r="H955">
        <v>0.8</v>
      </c>
      <c r="I955">
        <v>11</v>
      </c>
      <c r="J955">
        <v>17</v>
      </c>
      <c r="K955">
        <v>0.6470588235294118</v>
      </c>
      <c r="L955">
        <v>17</v>
      </c>
      <c r="M955">
        <v>1</v>
      </c>
      <c r="P955">
        <v>0</v>
      </c>
      <c r="Q955">
        <v>0</v>
      </c>
      <c r="R955" t="e">
        <v>#DIV/0!</v>
      </c>
      <c r="T955">
        <v>0.72727272727272729</v>
      </c>
    </row>
    <row r="956" spans="1:20" x14ac:dyDescent="0.25">
      <c r="A956" s="177" t="s">
        <v>3027</v>
      </c>
      <c r="B956" t="s">
        <v>3028</v>
      </c>
      <c r="C956" t="s">
        <v>242</v>
      </c>
      <c r="D956" s="20" t="s">
        <v>1026</v>
      </c>
      <c r="E956" s="26">
        <v>41518</v>
      </c>
      <c r="F956">
        <v>0</v>
      </c>
      <c r="G956">
        <v>0</v>
      </c>
      <c r="H956" t="e">
        <v>#DIV/0!</v>
      </c>
      <c r="I956">
        <v>0</v>
      </c>
      <c r="J956">
        <v>0</v>
      </c>
      <c r="K956" t="e">
        <v>#DIV/0!</v>
      </c>
      <c r="L956">
        <v>0</v>
      </c>
      <c r="M956" t="e">
        <v>#DIV/0!</v>
      </c>
      <c r="N956">
        <v>0</v>
      </c>
      <c r="P956">
        <v>0</v>
      </c>
      <c r="Q956">
        <v>0</v>
      </c>
      <c r="R956" t="e">
        <v>#DIV/0!</v>
      </c>
      <c r="S956">
        <v>0</v>
      </c>
    </row>
    <row r="957" spans="1:20" x14ac:dyDescent="0.25">
      <c r="A957" s="177" t="s">
        <v>2852</v>
      </c>
      <c r="B957" t="s">
        <v>2853</v>
      </c>
      <c r="C957" s="20" t="s">
        <v>2754</v>
      </c>
      <c r="D957" s="20" t="s">
        <v>1026</v>
      </c>
      <c r="E957" s="26">
        <v>41518</v>
      </c>
      <c r="F957">
        <v>12</v>
      </c>
      <c r="G957">
        <v>15</v>
      </c>
      <c r="H957">
        <v>0.8</v>
      </c>
      <c r="I957">
        <v>31</v>
      </c>
      <c r="J957">
        <v>61</v>
      </c>
      <c r="K957">
        <v>0.50819672131147542</v>
      </c>
      <c r="L957">
        <v>61</v>
      </c>
      <c r="M957">
        <v>1</v>
      </c>
      <c r="N957">
        <v>0</v>
      </c>
      <c r="P957">
        <v>0</v>
      </c>
      <c r="Q957">
        <v>0</v>
      </c>
      <c r="R957" t="e">
        <v>#DIV/0!</v>
      </c>
      <c r="S957">
        <v>0</v>
      </c>
    </row>
    <row r="958" spans="1:20" x14ac:dyDescent="0.25">
      <c r="A958" s="177" t="s">
        <v>2607</v>
      </c>
      <c r="B958" t="s">
        <v>2608</v>
      </c>
      <c r="C958" t="s">
        <v>237</v>
      </c>
      <c r="D958" s="20" t="s">
        <v>1026</v>
      </c>
      <c r="E958" s="26">
        <v>41518</v>
      </c>
      <c r="F958">
        <v>16</v>
      </c>
      <c r="G958">
        <v>17</v>
      </c>
      <c r="H958">
        <v>0.94117647058823528</v>
      </c>
      <c r="I958">
        <v>76</v>
      </c>
      <c r="J958">
        <v>139</v>
      </c>
      <c r="K958">
        <v>0.5467625899280576</v>
      </c>
      <c r="L958">
        <v>149</v>
      </c>
      <c r="M958">
        <v>0.93288590604026844</v>
      </c>
      <c r="N958">
        <v>67</v>
      </c>
      <c r="O958">
        <v>1.0125000000000002</v>
      </c>
      <c r="P958">
        <v>13</v>
      </c>
      <c r="Q958">
        <v>17</v>
      </c>
      <c r="R958">
        <v>0.76470588235294112</v>
      </c>
      <c r="S958">
        <v>11</v>
      </c>
    </row>
    <row r="959" spans="1:20" x14ac:dyDescent="0.25">
      <c r="A959" s="177" t="s">
        <v>2432</v>
      </c>
      <c r="B959" t="s">
        <v>2433</v>
      </c>
      <c r="C959" t="s">
        <v>238</v>
      </c>
      <c r="D959" s="20" t="s">
        <v>1026</v>
      </c>
      <c r="E959" s="26">
        <v>41518</v>
      </c>
      <c r="F959">
        <v>11</v>
      </c>
      <c r="G959">
        <v>15</v>
      </c>
      <c r="H959">
        <v>0.73333333333333328</v>
      </c>
      <c r="I959">
        <v>37</v>
      </c>
      <c r="J959">
        <v>36</v>
      </c>
      <c r="K959">
        <v>1.0277777777777777</v>
      </c>
      <c r="L959">
        <v>40</v>
      </c>
      <c r="M959">
        <v>0.9</v>
      </c>
      <c r="N959">
        <v>28</v>
      </c>
      <c r="O959">
        <v>0.77700000000000002</v>
      </c>
      <c r="P959">
        <v>9</v>
      </c>
      <c r="Q959">
        <v>10</v>
      </c>
      <c r="R959">
        <v>0.9</v>
      </c>
      <c r="S959">
        <v>9</v>
      </c>
      <c r="T959">
        <v>1.1199999999999999</v>
      </c>
    </row>
    <row r="960" spans="1:20" x14ac:dyDescent="0.25">
      <c r="A960" s="177" t="s">
        <v>2259</v>
      </c>
      <c r="B960" t="s">
        <v>2260</v>
      </c>
      <c r="C960" t="s">
        <v>239</v>
      </c>
      <c r="D960" s="20" t="s">
        <v>1026</v>
      </c>
      <c r="E960" s="26">
        <v>41518</v>
      </c>
      <c r="F960">
        <v>3</v>
      </c>
      <c r="G960">
        <v>5</v>
      </c>
      <c r="H960">
        <v>0.6</v>
      </c>
      <c r="I960">
        <v>4</v>
      </c>
      <c r="J960">
        <v>6</v>
      </c>
      <c r="K960">
        <v>0.66666666666666663</v>
      </c>
      <c r="L960">
        <v>8</v>
      </c>
      <c r="M960">
        <v>0.75</v>
      </c>
      <c r="N960">
        <v>4</v>
      </c>
      <c r="O960">
        <v>0.89</v>
      </c>
      <c r="P960">
        <v>0</v>
      </c>
      <c r="Q960">
        <v>0</v>
      </c>
      <c r="R960" t="e">
        <v>#DIV/0!</v>
      </c>
      <c r="S960">
        <v>0</v>
      </c>
      <c r="T960">
        <v>1.125</v>
      </c>
    </row>
    <row r="961" spans="1:20" x14ac:dyDescent="0.25">
      <c r="A961" s="177" t="s">
        <v>2084</v>
      </c>
      <c r="B961" t="s">
        <v>2085</v>
      </c>
      <c r="C961" s="20" t="s">
        <v>2018</v>
      </c>
      <c r="D961" s="20" t="s">
        <v>1026</v>
      </c>
      <c r="E961" s="26">
        <v>41518</v>
      </c>
      <c r="F961">
        <v>7</v>
      </c>
      <c r="G961">
        <v>7</v>
      </c>
      <c r="H961">
        <v>1</v>
      </c>
      <c r="I961">
        <v>17</v>
      </c>
      <c r="J961">
        <v>35</v>
      </c>
      <c r="K961">
        <v>0.48571428571428571</v>
      </c>
      <c r="L961">
        <v>35</v>
      </c>
      <c r="M961">
        <v>1</v>
      </c>
      <c r="N961">
        <v>9</v>
      </c>
      <c r="P961">
        <v>0</v>
      </c>
      <c r="Q961">
        <v>0</v>
      </c>
      <c r="R961" t="e">
        <v>#DIV/0!</v>
      </c>
      <c r="S961">
        <v>8</v>
      </c>
      <c r="T961">
        <v>0.8666666666666667</v>
      </c>
    </row>
    <row r="962" spans="1:20" x14ac:dyDescent="0.25">
      <c r="A962" s="177" t="s">
        <v>1836</v>
      </c>
      <c r="B962" t="s">
        <v>1837</v>
      </c>
      <c r="C962" t="s">
        <v>240</v>
      </c>
      <c r="D962" s="20" t="s">
        <v>1026</v>
      </c>
      <c r="E962" s="26">
        <v>41518</v>
      </c>
      <c r="F962">
        <v>27</v>
      </c>
      <c r="G962">
        <v>27</v>
      </c>
      <c r="H962">
        <v>1</v>
      </c>
      <c r="I962">
        <v>40</v>
      </c>
      <c r="J962">
        <v>127</v>
      </c>
      <c r="K962">
        <v>0.31496062992125984</v>
      </c>
      <c r="L962">
        <v>127</v>
      </c>
      <c r="M962">
        <v>1</v>
      </c>
      <c r="N962">
        <v>38</v>
      </c>
      <c r="P962">
        <v>0</v>
      </c>
      <c r="Q962">
        <v>2</v>
      </c>
      <c r="R962">
        <v>0</v>
      </c>
      <c r="S962">
        <v>3</v>
      </c>
    </row>
    <row r="963" spans="1:20" x14ac:dyDescent="0.25">
      <c r="A963" s="177" t="s">
        <v>1661</v>
      </c>
      <c r="B963" t="s">
        <v>1662</v>
      </c>
      <c r="C963" t="s">
        <v>241</v>
      </c>
      <c r="D963" s="20" t="s">
        <v>1026</v>
      </c>
      <c r="E963" s="26">
        <v>41518</v>
      </c>
      <c r="F963">
        <v>0</v>
      </c>
      <c r="G963">
        <v>0</v>
      </c>
      <c r="H963" t="e">
        <v>#DIV/0!</v>
      </c>
      <c r="I963">
        <v>0</v>
      </c>
      <c r="J963">
        <v>0</v>
      </c>
      <c r="K963" t="e">
        <v>#DIV/0!</v>
      </c>
      <c r="L963">
        <v>0</v>
      </c>
      <c r="M963" t="e">
        <v>#DIV/0!</v>
      </c>
      <c r="P963">
        <v>0</v>
      </c>
      <c r="Q963">
        <v>0</v>
      </c>
      <c r="R963" t="e">
        <v>#DIV/0!</v>
      </c>
    </row>
    <row r="964" spans="1:20" x14ac:dyDescent="0.25">
      <c r="A964" s="177" t="s">
        <v>1106</v>
      </c>
      <c r="B964" t="s">
        <v>1192</v>
      </c>
      <c r="C964" t="s">
        <v>235</v>
      </c>
      <c r="D964" s="20" t="s">
        <v>1028</v>
      </c>
      <c r="E964" s="26">
        <v>41518</v>
      </c>
      <c r="F964">
        <v>76</v>
      </c>
      <c r="G964">
        <v>86</v>
      </c>
      <c r="H964">
        <v>0.88372093023255816</v>
      </c>
      <c r="I964">
        <v>205</v>
      </c>
      <c r="J964">
        <v>404</v>
      </c>
      <c r="K964">
        <v>0.50742574257425743</v>
      </c>
      <c r="L964">
        <v>420</v>
      </c>
      <c r="M964">
        <v>0.96190476190476193</v>
      </c>
      <c r="N964">
        <v>146</v>
      </c>
      <c r="P964">
        <v>22</v>
      </c>
      <c r="Q964">
        <v>29</v>
      </c>
      <c r="R964">
        <v>0.75862068965517238</v>
      </c>
      <c r="S964">
        <v>31</v>
      </c>
    </row>
    <row r="965" spans="1:20" x14ac:dyDescent="0.25">
      <c r="A965" s="177" t="s">
        <v>11557</v>
      </c>
      <c r="B965" t="s">
        <v>11558</v>
      </c>
      <c r="C965" t="s">
        <v>199</v>
      </c>
      <c r="D965" s="20" t="s">
        <v>1028</v>
      </c>
      <c r="E965" s="26">
        <v>41518</v>
      </c>
      <c r="F965">
        <v>13</v>
      </c>
      <c r="G965">
        <v>13</v>
      </c>
      <c r="H965">
        <v>1</v>
      </c>
      <c r="I965">
        <v>16</v>
      </c>
      <c r="J965">
        <v>85</v>
      </c>
      <c r="K965">
        <v>0.18823529411764706</v>
      </c>
      <c r="L965">
        <v>85</v>
      </c>
      <c r="M965">
        <v>1</v>
      </c>
      <c r="N965">
        <v>23</v>
      </c>
      <c r="P965">
        <v>1</v>
      </c>
      <c r="Q965">
        <v>2</v>
      </c>
      <c r="R965">
        <v>0.5</v>
      </c>
      <c r="S965">
        <v>1</v>
      </c>
    </row>
    <row r="966" spans="1:20" x14ac:dyDescent="0.25">
      <c r="A966" s="177" t="s">
        <v>11441</v>
      </c>
      <c r="B966" t="s">
        <v>11442</v>
      </c>
      <c r="C966" t="s">
        <v>201</v>
      </c>
      <c r="D966" s="20" t="s">
        <v>1026</v>
      </c>
      <c r="E966" s="26">
        <v>41518</v>
      </c>
      <c r="F966">
        <v>4</v>
      </c>
      <c r="G966">
        <v>4</v>
      </c>
      <c r="H966">
        <v>1</v>
      </c>
      <c r="I966">
        <v>5</v>
      </c>
      <c r="J966">
        <v>40</v>
      </c>
      <c r="K966">
        <v>0.125</v>
      </c>
      <c r="L966">
        <v>40</v>
      </c>
      <c r="M966">
        <v>1</v>
      </c>
      <c r="N966">
        <v>13</v>
      </c>
      <c r="O966">
        <v>0.89999999999999991</v>
      </c>
      <c r="P966">
        <v>1</v>
      </c>
      <c r="Q966">
        <v>2</v>
      </c>
      <c r="R966">
        <v>0.5</v>
      </c>
      <c r="S966">
        <v>0</v>
      </c>
      <c r="T966">
        <v>0.65333333333333343</v>
      </c>
    </row>
    <row r="967" spans="1:20" x14ac:dyDescent="0.25">
      <c r="A967" s="177" t="s">
        <v>12238</v>
      </c>
      <c r="B967" t="s">
        <v>12239</v>
      </c>
      <c r="C967" t="s">
        <v>200</v>
      </c>
      <c r="D967" s="20" t="s">
        <v>1026</v>
      </c>
      <c r="E967" s="26">
        <v>41518</v>
      </c>
      <c r="F967">
        <v>9</v>
      </c>
      <c r="G967">
        <v>9</v>
      </c>
      <c r="H967">
        <v>1</v>
      </c>
      <c r="I967">
        <v>11</v>
      </c>
      <c r="J967">
        <v>45</v>
      </c>
      <c r="K967">
        <v>0.24444444444444444</v>
      </c>
      <c r="L967">
        <v>45</v>
      </c>
      <c r="M967">
        <v>1</v>
      </c>
      <c r="N967">
        <v>10</v>
      </c>
      <c r="P967">
        <v>0</v>
      </c>
      <c r="Q967">
        <v>0</v>
      </c>
      <c r="R967">
        <v>0</v>
      </c>
      <c r="S967">
        <v>1</v>
      </c>
    </row>
    <row r="968" spans="1:20" x14ac:dyDescent="0.25">
      <c r="A968" s="177" t="s">
        <v>12523</v>
      </c>
      <c r="B968" t="s">
        <v>12524</v>
      </c>
      <c r="C968" t="s">
        <v>202</v>
      </c>
      <c r="D968" s="20" t="s">
        <v>1026</v>
      </c>
      <c r="E968" s="26">
        <v>41518</v>
      </c>
      <c r="H968" t="e">
        <v>#DIV/0!</v>
      </c>
      <c r="K968" t="e">
        <v>#DIV/0!</v>
      </c>
      <c r="M968" t="e">
        <v>#DIV/0!</v>
      </c>
      <c r="R968" t="e">
        <v>#DIV/0!</v>
      </c>
      <c r="T968">
        <v>1.2250000000000001</v>
      </c>
    </row>
    <row r="969" spans="1:20" x14ac:dyDescent="0.25">
      <c r="A969" s="177" t="s">
        <v>11060</v>
      </c>
      <c r="B969" t="s">
        <v>11061</v>
      </c>
      <c r="C969" t="s">
        <v>228</v>
      </c>
      <c r="D969" s="20" t="s">
        <v>1026</v>
      </c>
      <c r="E969" s="26">
        <v>41518</v>
      </c>
      <c r="H969" t="e">
        <v>#DIV/0!</v>
      </c>
      <c r="K969" t="e">
        <v>#DIV/0!</v>
      </c>
      <c r="M969" t="e">
        <v>#DIV/0!</v>
      </c>
      <c r="R969" t="e">
        <v>#DIV/0!</v>
      </c>
    </row>
    <row r="970" spans="1:20" x14ac:dyDescent="0.25">
      <c r="A970" s="177" t="s">
        <v>10885</v>
      </c>
      <c r="B970" t="s">
        <v>10886</v>
      </c>
      <c r="C970" t="s">
        <v>227</v>
      </c>
      <c r="D970" s="20" t="s">
        <v>1028</v>
      </c>
      <c r="E970" s="26">
        <v>41518</v>
      </c>
      <c r="H970" t="e">
        <v>#DIV/0!</v>
      </c>
      <c r="K970" t="e">
        <v>#DIV/0!</v>
      </c>
      <c r="M970" t="e">
        <v>#DIV/0!</v>
      </c>
      <c r="R970" t="e">
        <v>#DIV/0!</v>
      </c>
    </row>
    <row r="971" spans="1:20" x14ac:dyDescent="0.25">
      <c r="A971" s="177" t="s">
        <v>10710</v>
      </c>
      <c r="B971" t="s">
        <v>10711</v>
      </c>
      <c r="C971" t="s">
        <v>203</v>
      </c>
      <c r="D971" s="20" t="s">
        <v>1028</v>
      </c>
      <c r="E971" s="26">
        <v>41518</v>
      </c>
      <c r="F971">
        <v>10</v>
      </c>
      <c r="G971">
        <v>11</v>
      </c>
      <c r="H971">
        <v>0.90909090909090906</v>
      </c>
      <c r="I971">
        <v>49</v>
      </c>
      <c r="J971">
        <v>65</v>
      </c>
      <c r="K971">
        <v>0.75384615384615383</v>
      </c>
      <c r="L971">
        <v>75</v>
      </c>
      <c r="M971">
        <v>0.8666666666666667</v>
      </c>
      <c r="N971">
        <v>39</v>
      </c>
      <c r="P971">
        <v>7</v>
      </c>
      <c r="Q971">
        <v>10</v>
      </c>
      <c r="R971">
        <v>0.7</v>
      </c>
      <c r="S971">
        <v>5</v>
      </c>
      <c r="T971">
        <v>0.71</v>
      </c>
    </row>
    <row r="972" spans="1:20" x14ac:dyDescent="0.25">
      <c r="A972" s="177" t="s">
        <v>10535</v>
      </c>
      <c r="B972" t="s">
        <v>10536</v>
      </c>
      <c r="C972" t="s">
        <v>205</v>
      </c>
      <c r="D972" s="20" t="s">
        <v>1026</v>
      </c>
      <c r="E972" s="26">
        <v>41518</v>
      </c>
      <c r="F972">
        <v>4</v>
      </c>
      <c r="G972">
        <v>5</v>
      </c>
      <c r="H972">
        <v>0.8</v>
      </c>
      <c r="I972">
        <v>33</v>
      </c>
      <c r="J972">
        <v>35</v>
      </c>
      <c r="K972">
        <v>0.94285714285714284</v>
      </c>
      <c r="L972">
        <v>45</v>
      </c>
      <c r="M972">
        <v>0.77777777777777779</v>
      </c>
      <c r="N972">
        <v>24</v>
      </c>
      <c r="O972">
        <v>1.125</v>
      </c>
      <c r="P972">
        <v>7</v>
      </c>
      <c r="Q972">
        <v>9</v>
      </c>
      <c r="R972">
        <v>0.77777777777777779</v>
      </c>
      <c r="S972">
        <v>4</v>
      </c>
      <c r="T972">
        <v>0.71</v>
      </c>
    </row>
    <row r="973" spans="1:20" x14ac:dyDescent="0.25">
      <c r="A973" s="177" t="s">
        <v>10359</v>
      </c>
      <c r="B973" t="s">
        <v>10360</v>
      </c>
      <c r="C973" t="s">
        <v>204</v>
      </c>
      <c r="D973" s="20" t="s">
        <v>1026</v>
      </c>
      <c r="E973" s="26">
        <v>41518</v>
      </c>
      <c r="F973">
        <v>6</v>
      </c>
      <c r="G973">
        <v>6</v>
      </c>
      <c r="H973">
        <v>1</v>
      </c>
      <c r="I973">
        <v>16</v>
      </c>
      <c r="J973">
        <v>30</v>
      </c>
      <c r="K973">
        <v>0.53333333333333333</v>
      </c>
      <c r="L973">
        <v>30</v>
      </c>
      <c r="M973">
        <v>1</v>
      </c>
      <c r="N973">
        <v>15</v>
      </c>
      <c r="P973">
        <v>0</v>
      </c>
      <c r="Q973">
        <v>1</v>
      </c>
      <c r="R973">
        <v>0</v>
      </c>
      <c r="S973">
        <v>1</v>
      </c>
    </row>
    <row r="974" spans="1:20" x14ac:dyDescent="0.25">
      <c r="A974" s="177" t="s">
        <v>10294</v>
      </c>
      <c r="B974" t="s">
        <v>10295</v>
      </c>
      <c r="C974" t="s">
        <v>206</v>
      </c>
      <c r="D974" s="20" t="s">
        <v>1026</v>
      </c>
      <c r="E974" s="26">
        <v>41518</v>
      </c>
      <c r="H974" t="e">
        <v>#DIV/0!</v>
      </c>
      <c r="K974" t="e">
        <v>#DIV/0!</v>
      </c>
      <c r="M974" t="e">
        <v>#DIV/0!</v>
      </c>
      <c r="R974" t="e">
        <v>#DIV/0!</v>
      </c>
    </row>
    <row r="975" spans="1:20" x14ac:dyDescent="0.25">
      <c r="A975" s="177" t="s">
        <v>9863</v>
      </c>
      <c r="B975" t="s">
        <v>9864</v>
      </c>
      <c r="C975" t="s">
        <v>223</v>
      </c>
      <c r="D975" s="20" t="s">
        <v>1028</v>
      </c>
      <c r="E975" s="26">
        <v>41518</v>
      </c>
      <c r="H975" t="e">
        <v>#DIV/0!</v>
      </c>
      <c r="K975" t="e">
        <v>#DIV/0!</v>
      </c>
      <c r="M975" t="e">
        <v>#DIV/0!</v>
      </c>
      <c r="R975" t="e">
        <v>#DIV/0!</v>
      </c>
      <c r="T975">
        <v>1</v>
      </c>
    </row>
    <row r="976" spans="1:20" x14ac:dyDescent="0.25">
      <c r="A976" s="177" t="s">
        <v>9688</v>
      </c>
      <c r="B976" t="s">
        <v>9689</v>
      </c>
      <c r="C976" t="s">
        <v>224</v>
      </c>
      <c r="D976" s="20" t="s">
        <v>1026</v>
      </c>
      <c r="E976" s="26">
        <v>41518</v>
      </c>
      <c r="H976" t="e">
        <v>#DIV/0!</v>
      </c>
      <c r="K976" t="e">
        <v>#DIV/0!</v>
      </c>
      <c r="M976" t="e">
        <v>#DIV/0!</v>
      </c>
      <c r="R976" t="e">
        <v>#DIV/0!</v>
      </c>
      <c r="T976">
        <v>1</v>
      </c>
    </row>
    <row r="977" spans="1:20" x14ac:dyDescent="0.25">
      <c r="A977" s="177" t="s">
        <v>9297</v>
      </c>
      <c r="B977" t="s">
        <v>9298</v>
      </c>
      <c r="C977" t="s">
        <v>211</v>
      </c>
      <c r="D977" s="20" t="s">
        <v>1026</v>
      </c>
      <c r="E977" s="26">
        <v>41518</v>
      </c>
      <c r="H977" t="e">
        <v>#DIV/0!</v>
      </c>
      <c r="K977" t="e">
        <v>#DIV/0!</v>
      </c>
      <c r="M977" t="e">
        <v>#DIV/0!</v>
      </c>
      <c r="N977">
        <v>0</v>
      </c>
      <c r="R977" t="e">
        <v>#DIV/0!</v>
      </c>
    </row>
    <row r="978" spans="1:20" x14ac:dyDescent="0.25">
      <c r="A978" s="177" t="s">
        <v>9122</v>
      </c>
      <c r="B978" t="s">
        <v>9123</v>
      </c>
      <c r="C978" t="s">
        <v>207</v>
      </c>
      <c r="D978" s="20" t="s">
        <v>1028</v>
      </c>
      <c r="E978" s="26">
        <v>41518</v>
      </c>
      <c r="F978">
        <v>10</v>
      </c>
      <c r="G978">
        <v>10</v>
      </c>
      <c r="H978">
        <v>1</v>
      </c>
      <c r="I978">
        <v>24</v>
      </c>
      <c r="J978">
        <v>57</v>
      </c>
      <c r="K978">
        <v>0.42105263157894735</v>
      </c>
      <c r="L978">
        <v>57</v>
      </c>
      <c r="M978">
        <v>1</v>
      </c>
      <c r="N978">
        <v>17</v>
      </c>
      <c r="P978">
        <v>2</v>
      </c>
      <c r="Q978">
        <v>3</v>
      </c>
      <c r="R978">
        <v>0.66666666666666663</v>
      </c>
      <c r="S978">
        <v>6</v>
      </c>
    </row>
    <row r="979" spans="1:20" x14ac:dyDescent="0.25">
      <c r="A979" s="177" t="s">
        <v>9057</v>
      </c>
      <c r="B979" t="s">
        <v>9058</v>
      </c>
      <c r="C979" t="s">
        <v>894</v>
      </c>
      <c r="D979" s="20" t="s">
        <v>1026</v>
      </c>
      <c r="E979" s="26">
        <v>41518</v>
      </c>
      <c r="T979">
        <v>0</v>
      </c>
    </row>
    <row r="980" spans="1:20" x14ac:dyDescent="0.25">
      <c r="A980" s="177" t="s">
        <v>8882</v>
      </c>
      <c r="B980" t="s">
        <v>8883</v>
      </c>
      <c r="C980" t="s">
        <v>210</v>
      </c>
      <c r="D980" s="20" t="s">
        <v>1026</v>
      </c>
      <c r="E980" s="26">
        <v>41518</v>
      </c>
      <c r="F980">
        <v>4</v>
      </c>
      <c r="G980">
        <v>4</v>
      </c>
      <c r="H980">
        <v>1</v>
      </c>
      <c r="I980">
        <v>24</v>
      </c>
      <c r="J980">
        <v>35</v>
      </c>
      <c r="K980">
        <v>0.68571428571428572</v>
      </c>
      <c r="L980">
        <v>35</v>
      </c>
      <c r="M980">
        <v>1</v>
      </c>
      <c r="N980">
        <v>17</v>
      </c>
      <c r="O980">
        <v>1.2250000000000001</v>
      </c>
      <c r="P980">
        <v>2</v>
      </c>
      <c r="Q980">
        <v>3</v>
      </c>
      <c r="R980">
        <v>0.66666666666666663</v>
      </c>
      <c r="S980">
        <v>6</v>
      </c>
      <c r="T980">
        <v>0</v>
      </c>
    </row>
    <row r="981" spans="1:20" x14ac:dyDescent="0.25">
      <c r="A981" s="177" t="s">
        <v>8707</v>
      </c>
      <c r="B981" t="s">
        <v>8708</v>
      </c>
      <c r="C981" t="s">
        <v>208</v>
      </c>
      <c r="D981" s="20" t="s">
        <v>1026</v>
      </c>
      <c r="E981" s="26">
        <v>41518</v>
      </c>
      <c r="F981">
        <v>6</v>
      </c>
      <c r="G981">
        <v>6</v>
      </c>
      <c r="H981">
        <v>1</v>
      </c>
      <c r="J981">
        <v>22</v>
      </c>
      <c r="K981">
        <v>0</v>
      </c>
      <c r="L981">
        <v>22</v>
      </c>
      <c r="M981">
        <v>1</v>
      </c>
      <c r="P981">
        <v>0</v>
      </c>
      <c r="Q981">
        <v>0</v>
      </c>
      <c r="R981" t="e">
        <v>#DIV/0!</v>
      </c>
      <c r="T981">
        <v>1.0666666666666667</v>
      </c>
    </row>
    <row r="982" spans="1:20" x14ac:dyDescent="0.25">
      <c r="A982" s="177" t="s">
        <v>8458</v>
      </c>
      <c r="B982" t="s">
        <v>8459</v>
      </c>
      <c r="C982" t="s">
        <v>213</v>
      </c>
      <c r="D982" s="20" t="s">
        <v>1026</v>
      </c>
      <c r="E982" s="26">
        <v>41518</v>
      </c>
      <c r="H982" t="e">
        <v>#DIV/0!</v>
      </c>
      <c r="K982" t="e">
        <v>#DIV/0!</v>
      </c>
      <c r="M982" t="e">
        <v>#DIV/0!</v>
      </c>
      <c r="T982">
        <v>0.8</v>
      </c>
    </row>
    <row r="983" spans="1:20" x14ac:dyDescent="0.25">
      <c r="A983" s="177" t="s">
        <v>8283</v>
      </c>
      <c r="B983" t="s">
        <v>8284</v>
      </c>
      <c r="C983" t="s">
        <v>212</v>
      </c>
      <c r="D983" s="20" t="s">
        <v>1028</v>
      </c>
      <c r="E983" s="26">
        <v>41518</v>
      </c>
      <c r="F983">
        <v>2</v>
      </c>
      <c r="G983">
        <v>4</v>
      </c>
      <c r="H983">
        <v>0.5</v>
      </c>
      <c r="I983">
        <v>6</v>
      </c>
      <c r="J983">
        <v>7</v>
      </c>
      <c r="K983">
        <v>0.8571428571428571</v>
      </c>
      <c r="L983">
        <v>17</v>
      </c>
      <c r="M983">
        <v>0.41176470588235292</v>
      </c>
      <c r="N983">
        <v>0</v>
      </c>
      <c r="P983">
        <v>0</v>
      </c>
      <c r="Q983">
        <v>0</v>
      </c>
      <c r="R983" t="e">
        <v>#DIV/0!</v>
      </c>
      <c r="S983">
        <v>0</v>
      </c>
    </row>
    <row r="984" spans="1:20" x14ac:dyDescent="0.25">
      <c r="A984" s="177" t="s">
        <v>8218</v>
      </c>
      <c r="B984" t="s">
        <v>8219</v>
      </c>
      <c r="C984" s="20" t="s">
        <v>8184</v>
      </c>
      <c r="D984" s="20" t="s">
        <v>1026</v>
      </c>
      <c r="E984" s="26">
        <v>41518</v>
      </c>
      <c r="F984">
        <v>2</v>
      </c>
      <c r="G984">
        <v>4</v>
      </c>
      <c r="H984">
        <v>0.5</v>
      </c>
      <c r="I984">
        <v>6</v>
      </c>
      <c r="J984">
        <v>7</v>
      </c>
      <c r="K984">
        <v>0.8571428571428571</v>
      </c>
      <c r="L984">
        <v>17</v>
      </c>
      <c r="M984">
        <v>0.41176470588235292</v>
      </c>
      <c r="T984">
        <v>0.37545454545454543</v>
      </c>
    </row>
    <row r="985" spans="1:20" x14ac:dyDescent="0.25">
      <c r="A985" s="177" t="s">
        <v>7982</v>
      </c>
      <c r="B985" t="s">
        <v>7983</v>
      </c>
      <c r="C985" t="s">
        <v>225</v>
      </c>
      <c r="D985" s="20" t="s">
        <v>1028</v>
      </c>
      <c r="E985" s="26">
        <v>41518</v>
      </c>
      <c r="H985" t="e">
        <v>#DIV/0!</v>
      </c>
      <c r="K985" t="e">
        <v>#DIV/0!</v>
      </c>
      <c r="M985" t="e">
        <v>#DIV/0!</v>
      </c>
      <c r="R985" t="e">
        <v>#DIV/0!</v>
      </c>
      <c r="T985">
        <v>0.48</v>
      </c>
    </row>
    <row r="986" spans="1:20" x14ac:dyDescent="0.25">
      <c r="A986" s="177" t="s">
        <v>7781</v>
      </c>
      <c r="B986" t="s">
        <v>7782</v>
      </c>
      <c r="C986" t="s">
        <v>226</v>
      </c>
      <c r="D986" s="20" t="s">
        <v>1026</v>
      </c>
      <c r="E986" s="26">
        <v>41518</v>
      </c>
      <c r="H986" t="e">
        <v>#DIV/0!</v>
      </c>
      <c r="K986" t="e">
        <v>#DIV/0!</v>
      </c>
      <c r="M986" t="e">
        <v>#DIV/0!</v>
      </c>
      <c r="R986" t="e">
        <v>#DIV/0!</v>
      </c>
      <c r="T986">
        <v>0.25</v>
      </c>
    </row>
    <row r="987" spans="1:20" x14ac:dyDescent="0.25">
      <c r="A987" s="177" t="s">
        <v>7594</v>
      </c>
      <c r="B987" t="s">
        <v>7595</v>
      </c>
      <c r="C987" s="20" t="s">
        <v>901</v>
      </c>
      <c r="D987" s="20" t="s">
        <v>1026</v>
      </c>
      <c r="E987" s="26">
        <v>41518</v>
      </c>
      <c r="F987">
        <v>2</v>
      </c>
      <c r="G987">
        <v>2</v>
      </c>
      <c r="H987">
        <v>1</v>
      </c>
      <c r="I987">
        <v>8</v>
      </c>
      <c r="J987">
        <v>10</v>
      </c>
      <c r="K987">
        <v>0.8</v>
      </c>
      <c r="L987">
        <v>10</v>
      </c>
      <c r="M987">
        <v>1</v>
      </c>
      <c r="N987">
        <v>5</v>
      </c>
      <c r="P987">
        <v>0</v>
      </c>
      <c r="Q987">
        <v>0</v>
      </c>
      <c r="R987" t="e">
        <v>#DIV/0!</v>
      </c>
      <c r="S987">
        <v>3</v>
      </c>
    </row>
    <row r="988" spans="1:20" x14ac:dyDescent="0.25">
      <c r="A988" s="177" t="s">
        <v>7247</v>
      </c>
      <c r="B988" t="s">
        <v>7248</v>
      </c>
      <c r="C988" s="20" t="s">
        <v>1078</v>
      </c>
      <c r="D988" s="20" t="s">
        <v>1026</v>
      </c>
      <c r="E988" s="26">
        <v>41518</v>
      </c>
      <c r="F988">
        <v>2</v>
      </c>
      <c r="G988">
        <v>2</v>
      </c>
      <c r="H988">
        <v>1</v>
      </c>
      <c r="I988">
        <v>8</v>
      </c>
      <c r="J988">
        <v>10</v>
      </c>
      <c r="K988">
        <v>0.8</v>
      </c>
      <c r="L988">
        <v>10</v>
      </c>
      <c r="M988">
        <v>1</v>
      </c>
      <c r="N988">
        <v>5</v>
      </c>
      <c r="P988">
        <v>0</v>
      </c>
      <c r="Q988">
        <v>0</v>
      </c>
      <c r="R988" t="e">
        <v>#DIV/0!</v>
      </c>
      <c r="S988">
        <v>3</v>
      </c>
    </row>
    <row r="989" spans="1:20" x14ac:dyDescent="0.25">
      <c r="A989" s="177" t="s">
        <v>7042</v>
      </c>
      <c r="B989" t="s">
        <v>7043</v>
      </c>
      <c r="C989" t="s">
        <v>232</v>
      </c>
      <c r="D989" s="20" t="s">
        <v>1028</v>
      </c>
      <c r="E989" s="26">
        <v>41518</v>
      </c>
      <c r="H989" t="e">
        <v>#DIV/0!</v>
      </c>
      <c r="K989" t="e">
        <v>#DIV/0!</v>
      </c>
      <c r="M989" t="e">
        <v>#DIV/0!</v>
      </c>
      <c r="R989" t="e">
        <v>#DIV/0!</v>
      </c>
    </row>
    <row r="990" spans="1:20" x14ac:dyDescent="0.25">
      <c r="A990" s="177" t="s">
        <v>6851</v>
      </c>
      <c r="B990" t="s">
        <v>6852</v>
      </c>
      <c r="C990" t="s">
        <v>231</v>
      </c>
      <c r="D990" s="20" t="s">
        <v>1026</v>
      </c>
      <c r="E990" s="26">
        <v>41518</v>
      </c>
      <c r="H990" t="e">
        <v>#DIV/0!</v>
      </c>
      <c r="K990" t="e">
        <v>#DIV/0!</v>
      </c>
      <c r="M990" t="e">
        <v>#DIV/0!</v>
      </c>
      <c r="R990" t="e">
        <v>#DIV/0!</v>
      </c>
    </row>
    <row r="991" spans="1:20" x14ac:dyDescent="0.25">
      <c r="A991" s="177" t="s">
        <v>6676</v>
      </c>
      <c r="B991" t="s">
        <v>6677</v>
      </c>
      <c r="C991" t="s">
        <v>317</v>
      </c>
      <c r="D991" s="20" t="s">
        <v>1028</v>
      </c>
      <c r="E991" s="26">
        <v>41518</v>
      </c>
      <c r="F991">
        <v>3</v>
      </c>
      <c r="G991">
        <v>3</v>
      </c>
      <c r="H991">
        <v>1</v>
      </c>
      <c r="I991">
        <v>1</v>
      </c>
      <c r="J991">
        <v>15</v>
      </c>
      <c r="K991">
        <v>6.6666666666666666E-2</v>
      </c>
      <c r="L991">
        <v>15</v>
      </c>
      <c r="M991">
        <v>1</v>
      </c>
      <c r="N991">
        <v>1</v>
      </c>
      <c r="P991">
        <v>0</v>
      </c>
      <c r="Q991">
        <v>0</v>
      </c>
      <c r="R991" t="e">
        <v>#DIV/0!</v>
      </c>
      <c r="S991">
        <v>0</v>
      </c>
      <c r="T991">
        <v>0.53846153846153844</v>
      </c>
    </row>
    <row r="992" spans="1:20" x14ac:dyDescent="0.25">
      <c r="A992" s="177" t="s">
        <v>6501</v>
      </c>
      <c r="B992" t="s">
        <v>6502</v>
      </c>
      <c r="C992" t="s">
        <v>316</v>
      </c>
      <c r="D992" s="20" t="s">
        <v>1026</v>
      </c>
      <c r="E992" s="26">
        <v>41518</v>
      </c>
      <c r="F992">
        <v>3</v>
      </c>
      <c r="G992">
        <v>3</v>
      </c>
      <c r="H992">
        <v>1</v>
      </c>
      <c r="I992">
        <v>1</v>
      </c>
      <c r="J992">
        <v>15</v>
      </c>
      <c r="K992">
        <v>6.6666666666666666E-2</v>
      </c>
      <c r="L992">
        <v>15</v>
      </c>
      <c r="M992">
        <v>1</v>
      </c>
      <c r="N992">
        <v>1</v>
      </c>
      <c r="P992">
        <v>0</v>
      </c>
      <c r="Q992">
        <v>0</v>
      </c>
      <c r="R992" t="e">
        <v>#DIV/0!</v>
      </c>
      <c r="S992">
        <v>0</v>
      </c>
    </row>
    <row r="993" spans="1:20" x14ac:dyDescent="0.25">
      <c r="A993" s="177" t="s">
        <v>6252</v>
      </c>
      <c r="B993" t="s">
        <v>6253</v>
      </c>
      <c r="C993" t="s">
        <v>214</v>
      </c>
      <c r="D993" s="20" t="s">
        <v>1028</v>
      </c>
      <c r="E993" s="26">
        <v>41518</v>
      </c>
      <c r="F993">
        <v>4</v>
      </c>
      <c r="G993">
        <v>4</v>
      </c>
      <c r="H993">
        <v>1</v>
      </c>
      <c r="I993">
        <v>14</v>
      </c>
      <c r="J993">
        <v>29</v>
      </c>
      <c r="K993">
        <v>0.48275862068965519</v>
      </c>
      <c r="L993">
        <v>29</v>
      </c>
      <c r="M993">
        <v>1</v>
      </c>
      <c r="N993">
        <v>13</v>
      </c>
      <c r="P993">
        <v>3</v>
      </c>
      <c r="Q993">
        <v>3</v>
      </c>
      <c r="R993">
        <v>1</v>
      </c>
      <c r="S993">
        <v>1</v>
      </c>
      <c r="T993">
        <v>0.53846153846153844</v>
      </c>
    </row>
    <row r="994" spans="1:20" x14ac:dyDescent="0.25">
      <c r="A994" s="177" t="s">
        <v>6077</v>
      </c>
      <c r="B994" t="s">
        <v>6078</v>
      </c>
      <c r="C994" t="s">
        <v>215</v>
      </c>
      <c r="D994" s="20" t="s">
        <v>1026</v>
      </c>
      <c r="E994" s="26">
        <v>41518</v>
      </c>
      <c r="F994">
        <v>4</v>
      </c>
      <c r="G994">
        <v>4</v>
      </c>
      <c r="H994">
        <v>1</v>
      </c>
      <c r="I994">
        <v>14</v>
      </c>
      <c r="J994">
        <v>29</v>
      </c>
      <c r="K994">
        <v>0.48275862068965519</v>
      </c>
      <c r="L994">
        <v>29</v>
      </c>
      <c r="M994">
        <v>1</v>
      </c>
      <c r="N994">
        <v>13</v>
      </c>
      <c r="O994">
        <v>0.8</v>
      </c>
      <c r="P994">
        <v>3</v>
      </c>
      <c r="Q994">
        <v>3</v>
      </c>
      <c r="R994">
        <v>1</v>
      </c>
      <c r="S994">
        <v>1</v>
      </c>
    </row>
    <row r="995" spans="1:20" x14ac:dyDescent="0.25">
      <c r="A995" s="177" t="s">
        <v>5902</v>
      </c>
      <c r="B995" t="s">
        <v>5903</v>
      </c>
      <c r="C995" t="s">
        <v>216</v>
      </c>
      <c r="D995" s="20" t="s">
        <v>1026</v>
      </c>
      <c r="E995" s="26">
        <v>41518</v>
      </c>
      <c r="H995" t="e">
        <v>#DIV/0!</v>
      </c>
      <c r="K995" t="e">
        <v>#DIV/0!</v>
      </c>
      <c r="M995" t="e">
        <v>#DIV/0!</v>
      </c>
      <c r="R995" t="e">
        <v>#DIV/0!</v>
      </c>
      <c r="T995">
        <v>0.80121428571428577</v>
      </c>
    </row>
    <row r="996" spans="1:20" x14ac:dyDescent="0.25">
      <c r="A996" s="177" t="s">
        <v>5474</v>
      </c>
      <c r="B996" t="s">
        <v>5475</v>
      </c>
      <c r="C996" s="20" t="s">
        <v>903</v>
      </c>
      <c r="D996" s="20" t="s">
        <v>1026</v>
      </c>
      <c r="E996" s="26">
        <v>41518</v>
      </c>
      <c r="F996">
        <v>11</v>
      </c>
      <c r="G996">
        <v>11</v>
      </c>
      <c r="H996">
        <v>1</v>
      </c>
      <c r="I996">
        <v>23</v>
      </c>
      <c r="J996">
        <v>52</v>
      </c>
      <c r="K996">
        <v>0.44230769230769229</v>
      </c>
      <c r="L996">
        <v>52</v>
      </c>
      <c r="M996">
        <v>1</v>
      </c>
      <c r="N996">
        <v>4</v>
      </c>
      <c r="P996">
        <v>0</v>
      </c>
      <c r="Q996">
        <v>0</v>
      </c>
      <c r="R996" t="e">
        <v>#DIV/0!</v>
      </c>
      <c r="S996">
        <v>5</v>
      </c>
      <c r="T996">
        <v>0.77700000000000002</v>
      </c>
    </row>
    <row r="997" spans="1:20" x14ac:dyDescent="0.25">
      <c r="A997" s="177" t="s">
        <v>5658</v>
      </c>
      <c r="B997" t="s">
        <v>5659</v>
      </c>
      <c r="C997" s="20" t="s">
        <v>1073</v>
      </c>
      <c r="D997" s="20" t="s">
        <v>1026</v>
      </c>
      <c r="E997" s="26">
        <v>41518</v>
      </c>
      <c r="F997">
        <v>6</v>
      </c>
      <c r="G997">
        <v>6</v>
      </c>
      <c r="H997">
        <v>1</v>
      </c>
      <c r="I997">
        <v>14</v>
      </c>
      <c r="J997">
        <v>27</v>
      </c>
      <c r="K997">
        <v>0.51851851851851849</v>
      </c>
      <c r="L997">
        <v>27</v>
      </c>
      <c r="M997">
        <v>1</v>
      </c>
      <c r="T997">
        <v>0.89</v>
      </c>
    </row>
    <row r="998" spans="1:20" x14ac:dyDescent="0.25">
      <c r="A998" s="177" t="s">
        <v>5239</v>
      </c>
      <c r="B998" t="s">
        <v>5240</v>
      </c>
      <c r="C998" s="20" t="s">
        <v>1079</v>
      </c>
      <c r="D998" s="20" t="s">
        <v>1026</v>
      </c>
      <c r="E998" s="26">
        <v>41518</v>
      </c>
      <c r="F998">
        <v>5</v>
      </c>
      <c r="G998">
        <v>5</v>
      </c>
      <c r="H998">
        <v>1</v>
      </c>
      <c r="I998">
        <v>9</v>
      </c>
      <c r="J998">
        <v>25</v>
      </c>
      <c r="K998">
        <v>0.36</v>
      </c>
      <c r="L998">
        <v>25</v>
      </c>
      <c r="M998">
        <v>1</v>
      </c>
      <c r="N998">
        <v>4</v>
      </c>
      <c r="P998">
        <v>0</v>
      </c>
      <c r="Q998">
        <v>0</v>
      </c>
      <c r="R998" t="e">
        <v>#DIV/0!</v>
      </c>
      <c r="S998">
        <v>5</v>
      </c>
    </row>
    <row r="999" spans="1:20" x14ac:dyDescent="0.25">
      <c r="A999" s="177" t="s">
        <v>5034</v>
      </c>
      <c r="B999" t="s">
        <v>5035</v>
      </c>
      <c r="C999" t="s">
        <v>229</v>
      </c>
      <c r="D999" s="20" t="s">
        <v>1026</v>
      </c>
      <c r="E999" s="26">
        <v>41518</v>
      </c>
      <c r="H999" t="e">
        <v>#DIV/0!</v>
      </c>
      <c r="K999" t="e">
        <v>#DIV/0!</v>
      </c>
      <c r="M999" t="e">
        <v>#DIV/0!</v>
      </c>
      <c r="R999" t="e">
        <v>#DIV/0!</v>
      </c>
    </row>
    <row r="1000" spans="1:20" x14ac:dyDescent="0.25">
      <c r="A1000" s="177" t="s">
        <v>4859</v>
      </c>
      <c r="B1000" t="s">
        <v>4860</v>
      </c>
      <c r="C1000" t="s">
        <v>230</v>
      </c>
      <c r="D1000" s="20" t="s">
        <v>1028</v>
      </c>
      <c r="E1000" s="26">
        <v>41518</v>
      </c>
      <c r="H1000" t="e">
        <v>#DIV/0!</v>
      </c>
      <c r="K1000" t="e">
        <v>#DIV/0!</v>
      </c>
      <c r="M1000" t="e">
        <v>#DIV/0!</v>
      </c>
      <c r="R1000" t="e">
        <v>#DIV/0!</v>
      </c>
      <c r="T1000">
        <v>0</v>
      </c>
    </row>
    <row r="1001" spans="1:20" x14ac:dyDescent="0.25">
      <c r="A1001" s="177" t="s">
        <v>4684</v>
      </c>
      <c r="B1001" t="s">
        <v>4685</v>
      </c>
      <c r="C1001" t="s">
        <v>234</v>
      </c>
      <c r="D1001" s="20" t="s">
        <v>1028</v>
      </c>
      <c r="E1001" s="26">
        <v>41518</v>
      </c>
      <c r="H1001" t="e">
        <v>#DIV/0!</v>
      </c>
      <c r="K1001" t="e">
        <v>#DIV/0!</v>
      </c>
      <c r="M1001" t="e">
        <v>#DIV/0!</v>
      </c>
      <c r="R1001" t="e">
        <v>#DIV/0!</v>
      </c>
      <c r="T1001">
        <v>0</v>
      </c>
    </row>
    <row r="1002" spans="1:20" x14ac:dyDescent="0.25">
      <c r="A1002" s="177" t="s">
        <v>4509</v>
      </c>
      <c r="B1002" t="s">
        <v>4510</v>
      </c>
      <c r="C1002" t="s">
        <v>233</v>
      </c>
      <c r="D1002" s="20" t="s">
        <v>1026</v>
      </c>
      <c r="E1002" s="26">
        <v>41518</v>
      </c>
      <c r="H1002" t="e">
        <v>#DIV/0!</v>
      </c>
      <c r="K1002" t="e">
        <v>#DIV/0!</v>
      </c>
      <c r="M1002" t="e">
        <v>#DIV/0!</v>
      </c>
      <c r="R1002" t="e">
        <v>#DIV/0!</v>
      </c>
      <c r="T1002">
        <v>0.94374999999999998</v>
      </c>
    </row>
    <row r="1003" spans="1:20" x14ac:dyDescent="0.25">
      <c r="A1003" s="177" t="s">
        <v>4334</v>
      </c>
      <c r="B1003" t="s">
        <v>4335</v>
      </c>
      <c r="C1003" t="s">
        <v>217</v>
      </c>
      <c r="D1003" s="20" t="s">
        <v>1028</v>
      </c>
      <c r="E1003" s="26">
        <v>41518</v>
      </c>
      <c r="F1003">
        <v>3</v>
      </c>
      <c r="G1003">
        <v>3</v>
      </c>
      <c r="H1003">
        <v>1</v>
      </c>
      <c r="I1003">
        <v>12</v>
      </c>
      <c r="J1003">
        <v>15</v>
      </c>
      <c r="K1003">
        <v>0.8</v>
      </c>
      <c r="L1003">
        <v>15</v>
      </c>
      <c r="M1003">
        <v>1</v>
      </c>
      <c r="N1003">
        <v>12</v>
      </c>
      <c r="P1003">
        <v>0</v>
      </c>
      <c r="Q1003">
        <v>1</v>
      </c>
      <c r="R1003">
        <v>0</v>
      </c>
      <c r="S1003">
        <v>1</v>
      </c>
      <c r="T1003">
        <v>0.81945000000000001</v>
      </c>
    </row>
    <row r="1004" spans="1:20" x14ac:dyDescent="0.25">
      <c r="A1004" s="177" t="s">
        <v>4269</v>
      </c>
      <c r="B1004" t="s">
        <v>4270</v>
      </c>
      <c r="C1004" t="s">
        <v>895</v>
      </c>
      <c r="D1004" s="20" t="s">
        <v>1026</v>
      </c>
      <c r="E1004" s="26">
        <v>41518</v>
      </c>
      <c r="F1004">
        <v>0</v>
      </c>
      <c r="G1004">
        <v>0</v>
      </c>
      <c r="I1004">
        <v>0</v>
      </c>
      <c r="J1004">
        <v>0</v>
      </c>
      <c r="L1004">
        <v>0</v>
      </c>
      <c r="T1004">
        <v>1</v>
      </c>
    </row>
    <row r="1005" spans="1:20" x14ac:dyDescent="0.25">
      <c r="A1005" s="177" t="s">
        <v>4094</v>
      </c>
      <c r="B1005" t="s">
        <v>4095</v>
      </c>
      <c r="C1005" t="s">
        <v>218</v>
      </c>
      <c r="D1005" s="20" t="s">
        <v>1026</v>
      </c>
      <c r="E1005" s="26">
        <v>41518</v>
      </c>
      <c r="F1005">
        <v>3</v>
      </c>
      <c r="G1005">
        <v>3</v>
      </c>
      <c r="H1005">
        <v>1</v>
      </c>
      <c r="I1005">
        <v>12</v>
      </c>
      <c r="J1005">
        <v>15</v>
      </c>
      <c r="K1005">
        <v>0.8</v>
      </c>
      <c r="L1005">
        <v>15</v>
      </c>
      <c r="M1005">
        <v>1</v>
      </c>
      <c r="N1005">
        <v>12</v>
      </c>
      <c r="P1005">
        <v>0</v>
      </c>
      <c r="Q1005">
        <v>1</v>
      </c>
      <c r="R1005">
        <v>0</v>
      </c>
      <c r="S1005">
        <v>1</v>
      </c>
      <c r="T1005">
        <v>0.625</v>
      </c>
    </row>
    <row r="1006" spans="1:20" x14ac:dyDescent="0.25">
      <c r="A1006" s="177" t="s">
        <v>3919</v>
      </c>
      <c r="B1006" t="s">
        <v>3920</v>
      </c>
      <c r="C1006" t="s">
        <v>219</v>
      </c>
      <c r="D1006" s="20" t="s">
        <v>1026</v>
      </c>
      <c r="E1006" s="26">
        <v>41518</v>
      </c>
      <c r="T1006">
        <v>0.34947368421052627</v>
      </c>
    </row>
    <row r="1007" spans="1:20" x14ac:dyDescent="0.25">
      <c r="A1007" s="177" t="s">
        <v>3552</v>
      </c>
      <c r="B1007" t="s">
        <v>3553</v>
      </c>
      <c r="C1007" t="s">
        <v>220</v>
      </c>
      <c r="D1007" s="20" t="s">
        <v>1028</v>
      </c>
      <c r="E1007" s="26">
        <v>41518</v>
      </c>
      <c r="F1007">
        <v>14</v>
      </c>
      <c r="G1007">
        <v>20</v>
      </c>
      <c r="H1007">
        <v>0.7</v>
      </c>
      <c r="I1007">
        <v>41</v>
      </c>
      <c r="J1007">
        <v>42</v>
      </c>
      <c r="K1007">
        <v>0.97619047619047616</v>
      </c>
      <c r="L1007">
        <v>48</v>
      </c>
      <c r="M1007">
        <v>0.875</v>
      </c>
      <c r="N1007">
        <v>32</v>
      </c>
      <c r="P1007">
        <v>9</v>
      </c>
      <c r="Q1007">
        <v>10</v>
      </c>
      <c r="R1007">
        <v>0.9</v>
      </c>
      <c r="S1007">
        <v>9</v>
      </c>
      <c r="T1007">
        <v>0</v>
      </c>
    </row>
    <row r="1008" spans="1:20" x14ac:dyDescent="0.25">
      <c r="A1008" s="177" t="s">
        <v>3377</v>
      </c>
      <c r="B1008" t="s">
        <v>3378</v>
      </c>
      <c r="C1008" t="s">
        <v>221</v>
      </c>
      <c r="D1008" s="20" t="s">
        <v>1026</v>
      </c>
      <c r="E1008" s="26">
        <v>41518</v>
      </c>
      <c r="F1008">
        <v>11</v>
      </c>
      <c r="G1008">
        <v>15</v>
      </c>
      <c r="H1008">
        <v>0.73333333333333328</v>
      </c>
      <c r="I1008">
        <v>37</v>
      </c>
      <c r="J1008">
        <v>36</v>
      </c>
      <c r="K1008">
        <v>1.0277777777777777</v>
      </c>
      <c r="L1008">
        <v>40</v>
      </c>
      <c r="M1008">
        <v>0.9</v>
      </c>
      <c r="N1008">
        <v>28</v>
      </c>
      <c r="O1008">
        <v>0.77700000000000002</v>
      </c>
      <c r="P1008">
        <v>9</v>
      </c>
      <c r="Q1008">
        <v>10</v>
      </c>
      <c r="R1008">
        <v>0.9</v>
      </c>
      <c r="S1008">
        <v>9</v>
      </c>
      <c r="T1008">
        <v>0.81045140350877198</v>
      </c>
    </row>
    <row r="1009" spans="1:20" x14ac:dyDescent="0.25">
      <c r="A1009" s="177" t="s">
        <v>3202</v>
      </c>
      <c r="B1009" t="s">
        <v>3203</v>
      </c>
      <c r="C1009" t="s">
        <v>222</v>
      </c>
      <c r="D1009" s="20" t="s">
        <v>1026</v>
      </c>
      <c r="E1009" s="26">
        <v>41518</v>
      </c>
      <c r="F1009">
        <v>3</v>
      </c>
      <c r="G1009">
        <v>5</v>
      </c>
      <c r="H1009">
        <v>0.6</v>
      </c>
      <c r="I1009">
        <v>4</v>
      </c>
      <c r="J1009">
        <v>6</v>
      </c>
      <c r="K1009">
        <v>0.66666666666666663</v>
      </c>
      <c r="L1009">
        <v>8</v>
      </c>
      <c r="M1009">
        <v>0.75</v>
      </c>
      <c r="N1009">
        <v>4</v>
      </c>
      <c r="O1009">
        <v>0.89</v>
      </c>
      <c r="P1009">
        <v>0</v>
      </c>
      <c r="Q1009">
        <v>0</v>
      </c>
      <c r="R1009" t="e">
        <v>#DIV/0!</v>
      </c>
      <c r="S1009">
        <v>0</v>
      </c>
      <c r="T1009">
        <v>0.51538461538461533</v>
      </c>
    </row>
    <row r="1010" spans="1:20" x14ac:dyDescent="0.25">
      <c r="A1010" s="177" t="s">
        <v>11559</v>
      </c>
      <c r="B1010" t="s">
        <v>11560</v>
      </c>
      <c r="C1010" t="s">
        <v>198</v>
      </c>
      <c r="D1010" s="20" t="s">
        <v>1028</v>
      </c>
      <c r="E1010" s="26">
        <v>41548</v>
      </c>
      <c r="F1010">
        <v>4</v>
      </c>
      <c r="G1010">
        <v>5</v>
      </c>
      <c r="H1010">
        <v>0.8</v>
      </c>
      <c r="J1010">
        <v>17</v>
      </c>
      <c r="K1010">
        <v>0</v>
      </c>
      <c r="L1010">
        <v>17</v>
      </c>
      <c r="M1010">
        <v>1</v>
      </c>
      <c r="P1010">
        <v>0</v>
      </c>
      <c r="Q1010">
        <v>0</v>
      </c>
      <c r="R1010" t="e">
        <v>#DIV/0!</v>
      </c>
      <c r="T1010">
        <v>0.75</v>
      </c>
    </row>
    <row r="1011" spans="1:20" x14ac:dyDescent="0.25">
      <c r="A1011" s="177" t="s">
        <v>12038</v>
      </c>
      <c r="B1011" t="s">
        <v>12039</v>
      </c>
      <c r="C1011" s="20" t="s">
        <v>1077</v>
      </c>
      <c r="D1011" s="20" t="s">
        <v>1028</v>
      </c>
      <c r="E1011" s="26">
        <v>41548</v>
      </c>
      <c r="F1011">
        <v>4</v>
      </c>
      <c r="G1011">
        <v>5</v>
      </c>
      <c r="H1011">
        <v>0.8</v>
      </c>
      <c r="J1011">
        <v>17</v>
      </c>
      <c r="K1011">
        <v>0</v>
      </c>
      <c r="L1011">
        <v>17</v>
      </c>
      <c r="M1011">
        <v>1</v>
      </c>
      <c r="P1011">
        <v>0</v>
      </c>
      <c r="Q1011">
        <v>0</v>
      </c>
      <c r="R1011" t="e">
        <v>#DIV/0!</v>
      </c>
      <c r="T1011">
        <v>0.3</v>
      </c>
    </row>
    <row r="1012" spans="1:20" x14ac:dyDescent="0.25">
      <c r="A1012" s="177" t="s">
        <v>3029</v>
      </c>
      <c r="B1012" t="s">
        <v>3030</v>
      </c>
      <c r="C1012" t="s">
        <v>242</v>
      </c>
      <c r="D1012" s="20" t="s">
        <v>1026</v>
      </c>
      <c r="E1012" s="26">
        <v>41548</v>
      </c>
      <c r="F1012">
        <v>0</v>
      </c>
      <c r="G1012">
        <v>0</v>
      </c>
      <c r="H1012" t="e">
        <v>#DIV/0!</v>
      </c>
      <c r="I1012">
        <v>0</v>
      </c>
      <c r="J1012">
        <v>0</v>
      </c>
      <c r="K1012" t="e">
        <v>#DIV/0!</v>
      </c>
      <c r="L1012">
        <v>0</v>
      </c>
      <c r="M1012" t="e">
        <v>#DIV/0!</v>
      </c>
      <c r="N1012">
        <v>0</v>
      </c>
      <c r="P1012">
        <v>0</v>
      </c>
      <c r="Q1012">
        <v>0</v>
      </c>
      <c r="R1012" t="e">
        <v>#DIV/0!</v>
      </c>
      <c r="S1012">
        <v>0</v>
      </c>
    </row>
    <row r="1013" spans="1:20" x14ac:dyDescent="0.25">
      <c r="A1013" s="177" t="s">
        <v>2854</v>
      </c>
      <c r="B1013" t="s">
        <v>2855</v>
      </c>
      <c r="C1013" s="20" t="s">
        <v>2754</v>
      </c>
      <c r="D1013" s="20" t="s">
        <v>1026</v>
      </c>
      <c r="E1013" s="26">
        <v>41548</v>
      </c>
      <c r="F1013">
        <v>11</v>
      </c>
      <c r="G1013">
        <v>12</v>
      </c>
      <c r="H1013">
        <v>0.91666666666666663</v>
      </c>
      <c r="I1013">
        <v>0</v>
      </c>
      <c r="J1013">
        <v>61</v>
      </c>
      <c r="K1013">
        <v>0</v>
      </c>
      <c r="L1013">
        <v>61</v>
      </c>
      <c r="M1013">
        <v>1</v>
      </c>
      <c r="N1013">
        <v>0</v>
      </c>
      <c r="P1013">
        <v>0</v>
      </c>
      <c r="Q1013">
        <v>0</v>
      </c>
      <c r="R1013" t="e">
        <v>#DIV/0!</v>
      </c>
      <c r="S1013">
        <v>0</v>
      </c>
    </row>
    <row r="1014" spans="1:20" x14ac:dyDescent="0.25">
      <c r="A1014" s="177" t="s">
        <v>2609</v>
      </c>
      <c r="B1014" t="s">
        <v>2610</v>
      </c>
      <c r="C1014" t="s">
        <v>237</v>
      </c>
      <c r="D1014" s="20" t="s">
        <v>1026</v>
      </c>
      <c r="E1014" s="26">
        <v>41548</v>
      </c>
      <c r="F1014">
        <v>15</v>
      </c>
      <c r="G1014">
        <v>17</v>
      </c>
      <c r="H1014">
        <v>0.88235294117647056</v>
      </c>
      <c r="I1014">
        <v>77</v>
      </c>
      <c r="J1014">
        <v>134</v>
      </c>
      <c r="K1014">
        <v>0.57462686567164178</v>
      </c>
      <c r="L1014">
        <v>149</v>
      </c>
      <c r="M1014">
        <v>0.89932885906040272</v>
      </c>
      <c r="N1014">
        <v>62</v>
      </c>
      <c r="O1014">
        <v>0.94374999999999998</v>
      </c>
      <c r="P1014">
        <v>11</v>
      </c>
      <c r="Q1014">
        <v>15</v>
      </c>
      <c r="R1014">
        <v>0.73333333333333328</v>
      </c>
      <c r="S1014">
        <v>15</v>
      </c>
    </row>
    <row r="1015" spans="1:20" x14ac:dyDescent="0.25">
      <c r="A1015" s="177" t="s">
        <v>2434</v>
      </c>
      <c r="B1015" t="s">
        <v>2435</v>
      </c>
      <c r="C1015" t="s">
        <v>238</v>
      </c>
      <c r="D1015" s="20" t="s">
        <v>1026</v>
      </c>
      <c r="E1015" s="26">
        <v>41548</v>
      </c>
      <c r="F1015">
        <v>13</v>
      </c>
      <c r="G1015">
        <v>16</v>
      </c>
      <c r="H1015">
        <v>0.8125</v>
      </c>
      <c r="I1015">
        <v>37</v>
      </c>
      <c r="J1015">
        <v>37</v>
      </c>
      <c r="K1015">
        <v>1</v>
      </c>
      <c r="L1015">
        <v>40</v>
      </c>
      <c r="M1015">
        <v>0.92500000000000004</v>
      </c>
      <c r="N1015">
        <v>32</v>
      </c>
      <c r="O1015">
        <v>0.81945000000000001</v>
      </c>
      <c r="P1015">
        <v>6</v>
      </c>
      <c r="Q1015">
        <v>7</v>
      </c>
      <c r="R1015">
        <v>0.8571428571428571</v>
      </c>
      <c r="S1015">
        <v>5</v>
      </c>
      <c r="T1015">
        <v>1.2236842105263157</v>
      </c>
    </row>
    <row r="1016" spans="1:20" x14ac:dyDescent="0.25">
      <c r="A1016" s="177" t="s">
        <v>2261</v>
      </c>
      <c r="B1016" t="s">
        <v>2262</v>
      </c>
      <c r="C1016" t="s">
        <v>239</v>
      </c>
      <c r="D1016" s="20" t="s">
        <v>1026</v>
      </c>
      <c r="E1016" s="26">
        <v>41548</v>
      </c>
      <c r="F1016">
        <v>4</v>
      </c>
      <c r="G1016">
        <v>5</v>
      </c>
      <c r="H1016">
        <v>0.8</v>
      </c>
      <c r="I1016">
        <v>4</v>
      </c>
      <c r="J1016">
        <v>7</v>
      </c>
      <c r="K1016">
        <v>0.5714285714285714</v>
      </c>
      <c r="L1016">
        <v>8</v>
      </c>
      <c r="M1016">
        <v>0.875</v>
      </c>
      <c r="N1016">
        <v>3</v>
      </c>
      <c r="O1016">
        <v>1</v>
      </c>
      <c r="P1016">
        <v>0</v>
      </c>
      <c r="Q1016">
        <v>0</v>
      </c>
      <c r="R1016" t="e">
        <v>#DIV/0!</v>
      </c>
      <c r="S1016">
        <v>1</v>
      </c>
      <c r="T1016">
        <v>1.125</v>
      </c>
    </row>
    <row r="1017" spans="1:20" x14ac:dyDescent="0.25">
      <c r="A1017" s="177" t="s">
        <v>2086</v>
      </c>
      <c r="B1017" t="s">
        <v>2087</v>
      </c>
      <c r="C1017" s="20" t="s">
        <v>2018</v>
      </c>
      <c r="D1017" s="20" t="s">
        <v>1026</v>
      </c>
      <c r="E1017" s="26">
        <v>41548</v>
      </c>
      <c r="F1017">
        <v>7</v>
      </c>
      <c r="G1017">
        <v>7</v>
      </c>
      <c r="H1017">
        <v>1</v>
      </c>
      <c r="I1017">
        <v>16</v>
      </c>
      <c r="J1017">
        <v>35</v>
      </c>
      <c r="K1017">
        <v>0.45714285714285713</v>
      </c>
      <c r="L1017">
        <v>35</v>
      </c>
      <c r="M1017">
        <v>1</v>
      </c>
      <c r="N1017">
        <v>11</v>
      </c>
      <c r="P1017">
        <v>3</v>
      </c>
      <c r="Q1017">
        <v>7</v>
      </c>
      <c r="R1017">
        <v>0.42857142857142855</v>
      </c>
      <c r="S1017">
        <v>5</v>
      </c>
      <c r="T1017">
        <v>0.94736842105263153</v>
      </c>
    </row>
    <row r="1018" spans="1:20" x14ac:dyDescent="0.25">
      <c r="A1018" s="177" t="s">
        <v>1838</v>
      </c>
      <c r="B1018" t="s">
        <v>1839</v>
      </c>
      <c r="C1018" t="s">
        <v>240</v>
      </c>
      <c r="D1018" s="20" t="s">
        <v>1026</v>
      </c>
      <c r="E1018" s="26">
        <v>41548</v>
      </c>
      <c r="F1018">
        <v>19</v>
      </c>
      <c r="G1018">
        <v>26</v>
      </c>
      <c r="H1018">
        <v>0.73076923076923073</v>
      </c>
      <c r="I1018">
        <v>43</v>
      </c>
      <c r="J1018">
        <v>105</v>
      </c>
      <c r="K1018">
        <v>0.40952380952380951</v>
      </c>
      <c r="L1018">
        <v>130</v>
      </c>
      <c r="M1018">
        <v>0.80769230769230771</v>
      </c>
      <c r="N1018">
        <v>37</v>
      </c>
      <c r="P1018">
        <v>4</v>
      </c>
      <c r="Q1018">
        <v>4</v>
      </c>
      <c r="R1018">
        <v>1</v>
      </c>
      <c r="S1018">
        <v>7</v>
      </c>
    </row>
    <row r="1019" spans="1:20" x14ac:dyDescent="0.25">
      <c r="A1019" s="177" t="s">
        <v>1663</v>
      </c>
      <c r="B1019" t="s">
        <v>1664</v>
      </c>
      <c r="C1019" t="s">
        <v>241</v>
      </c>
      <c r="D1019" s="20" t="s">
        <v>1026</v>
      </c>
      <c r="E1019" s="26">
        <v>41548</v>
      </c>
      <c r="F1019">
        <v>0</v>
      </c>
      <c r="G1019">
        <v>0</v>
      </c>
      <c r="H1019" t="e">
        <v>#DIV/0!</v>
      </c>
      <c r="I1019">
        <v>0</v>
      </c>
      <c r="J1019">
        <v>0</v>
      </c>
      <c r="K1019" t="e">
        <v>#DIV/0!</v>
      </c>
      <c r="L1019">
        <v>0</v>
      </c>
      <c r="M1019" t="e">
        <v>#DIV/0!</v>
      </c>
      <c r="P1019">
        <v>0</v>
      </c>
      <c r="Q1019">
        <v>0</v>
      </c>
      <c r="R1019" t="e">
        <v>#DIV/0!</v>
      </c>
    </row>
    <row r="1020" spans="1:20" x14ac:dyDescent="0.25">
      <c r="A1020" s="177" t="s">
        <v>1107</v>
      </c>
      <c r="B1020" t="s">
        <v>1193</v>
      </c>
      <c r="C1020" t="s">
        <v>235</v>
      </c>
      <c r="D1020" s="20" t="s">
        <v>1028</v>
      </c>
      <c r="E1020" s="26">
        <v>41548</v>
      </c>
      <c r="F1020">
        <v>69</v>
      </c>
      <c r="G1020">
        <v>83</v>
      </c>
      <c r="H1020">
        <v>0.83132530120481929</v>
      </c>
      <c r="I1020">
        <v>177</v>
      </c>
      <c r="J1020">
        <v>379</v>
      </c>
      <c r="K1020">
        <v>0.46701846965699206</v>
      </c>
      <c r="L1020">
        <v>423</v>
      </c>
      <c r="M1020">
        <v>0.89598108747044913</v>
      </c>
      <c r="N1020">
        <v>145</v>
      </c>
      <c r="P1020">
        <v>24</v>
      </c>
      <c r="Q1020">
        <v>33</v>
      </c>
      <c r="R1020">
        <v>0.72727272727272729</v>
      </c>
      <c r="S1020">
        <v>33</v>
      </c>
    </row>
    <row r="1021" spans="1:20" x14ac:dyDescent="0.25">
      <c r="A1021" s="177" t="s">
        <v>11561</v>
      </c>
      <c r="B1021" t="s">
        <v>11562</v>
      </c>
      <c r="C1021" t="s">
        <v>199</v>
      </c>
      <c r="D1021" s="20" t="s">
        <v>1028</v>
      </c>
      <c r="E1021" s="26">
        <v>41548</v>
      </c>
      <c r="F1021">
        <v>13</v>
      </c>
      <c r="G1021">
        <v>13</v>
      </c>
      <c r="H1021">
        <v>1</v>
      </c>
      <c r="I1021">
        <v>22</v>
      </c>
      <c r="J1021">
        <v>85</v>
      </c>
      <c r="K1021">
        <v>0.25882352941176473</v>
      </c>
      <c r="L1021">
        <v>85</v>
      </c>
      <c r="M1021">
        <v>1</v>
      </c>
      <c r="N1021">
        <v>21</v>
      </c>
      <c r="P1021">
        <v>0</v>
      </c>
      <c r="Q1021">
        <v>0</v>
      </c>
      <c r="R1021" t="e">
        <v>#DIV/0!</v>
      </c>
      <c r="S1021">
        <v>1</v>
      </c>
    </row>
    <row r="1022" spans="1:20" x14ac:dyDescent="0.25">
      <c r="A1022" s="177" t="s">
        <v>11443</v>
      </c>
      <c r="B1022" t="s">
        <v>11444</v>
      </c>
      <c r="C1022" t="s">
        <v>201</v>
      </c>
      <c r="D1022" s="20" t="s">
        <v>1026</v>
      </c>
      <c r="E1022" s="26">
        <v>41548</v>
      </c>
      <c r="F1022">
        <v>4</v>
      </c>
      <c r="G1022">
        <v>4</v>
      </c>
      <c r="H1022">
        <v>1</v>
      </c>
      <c r="I1022">
        <v>12</v>
      </c>
      <c r="J1022">
        <v>40</v>
      </c>
      <c r="K1022">
        <v>0.3</v>
      </c>
      <c r="L1022">
        <v>40</v>
      </c>
      <c r="M1022">
        <v>1</v>
      </c>
      <c r="N1022">
        <v>11</v>
      </c>
      <c r="O1022">
        <v>0.75</v>
      </c>
      <c r="P1022">
        <v>0</v>
      </c>
      <c r="Q1022">
        <v>0</v>
      </c>
      <c r="R1022" t="e">
        <v>#DIV/0!</v>
      </c>
      <c r="S1022">
        <v>1</v>
      </c>
      <c r="T1022">
        <v>1.0666666666666667</v>
      </c>
    </row>
    <row r="1023" spans="1:20" x14ac:dyDescent="0.25">
      <c r="A1023" s="177" t="s">
        <v>12240</v>
      </c>
      <c r="B1023" t="s">
        <v>12241</v>
      </c>
      <c r="C1023" t="s">
        <v>200</v>
      </c>
      <c r="D1023" s="20" t="s">
        <v>1026</v>
      </c>
      <c r="E1023" s="26">
        <v>41548</v>
      </c>
      <c r="F1023">
        <v>9</v>
      </c>
      <c r="G1023">
        <v>9</v>
      </c>
      <c r="H1023">
        <v>1</v>
      </c>
      <c r="I1023">
        <v>10</v>
      </c>
      <c r="J1023">
        <v>45</v>
      </c>
      <c r="K1023">
        <v>0.22222222222222221</v>
      </c>
      <c r="L1023">
        <v>45</v>
      </c>
      <c r="M1023">
        <v>1</v>
      </c>
      <c r="N1023">
        <v>10</v>
      </c>
      <c r="P1023">
        <v>0</v>
      </c>
      <c r="Q1023">
        <v>0</v>
      </c>
      <c r="R1023">
        <v>0</v>
      </c>
      <c r="S1023">
        <v>0</v>
      </c>
    </row>
    <row r="1024" spans="1:20" x14ac:dyDescent="0.25">
      <c r="A1024" s="177" t="s">
        <v>12525</v>
      </c>
      <c r="B1024" t="s">
        <v>12526</v>
      </c>
      <c r="C1024" t="s">
        <v>202</v>
      </c>
      <c r="D1024" s="20" t="s">
        <v>1026</v>
      </c>
      <c r="E1024" s="26">
        <v>41548</v>
      </c>
      <c r="H1024" t="e">
        <v>#DIV/0!</v>
      </c>
      <c r="K1024" t="e">
        <v>#DIV/0!</v>
      </c>
      <c r="M1024" t="e">
        <v>#DIV/0!</v>
      </c>
      <c r="R1024" t="e">
        <v>#DIV/0!</v>
      </c>
      <c r="T1024">
        <v>1.2</v>
      </c>
    </row>
    <row r="1025" spans="1:20" x14ac:dyDescent="0.25">
      <c r="A1025" s="177" t="s">
        <v>11062</v>
      </c>
      <c r="B1025" t="s">
        <v>11063</v>
      </c>
      <c r="C1025" t="s">
        <v>228</v>
      </c>
      <c r="D1025" s="20" t="s">
        <v>1026</v>
      </c>
      <c r="E1025" s="26">
        <v>41548</v>
      </c>
      <c r="H1025" t="e">
        <v>#DIV/0!</v>
      </c>
      <c r="K1025" t="e">
        <v>#DIV/0!</v>
      </c>
      <c r="M1025" t="e">
        <v>#DIV/0!</v>
      </c>
      <c r="R1025" t="e">
        <v>#DIV/0!</v>
      </c>
    </row>
    <row r="1026" spans="1:20" x14ac:dyDescent="0.25">
      <c r="A1026" s="177" t="s">
        <v>10887</v>
      </c>
      <c r="B1026" t="s">
        <v>10888</v>
      </c>
      <c r="C1026" t="s">
        <v>227</v>
      </c>
      <c r="D1026" s="20" t="s">
        <v>1028</v>
      </c>
      <c r="E1026" s="26">
        <v>41548</v>
      </c>
      <c r="H1026" t="e">
        <v>#DIV/0!</v>
      </c>
      <c r="K1026" t="e">
        <v>#DIV/0!</v>
      </c>
      <c r="M1026" t="e">
        <v>#DIV/0!</v>
      </c>
      <c r="R1026" t="e">
        <v>#DIV/0!</v>
      </c>
    </row>
    <row r="1027" spans="1:20" x14ac:dyDescent="0.25">
      <c r="A1027" s="177" t="s">
        <v>10712</v>
      </c>
      <c r="B1027" t="s">
        <v>10713</v>
      </c>
      <c r="C1027" t="s">
        <v>203</v>
      </c>
      <c r="D1027" s="20" t="s">
        <v>1028</v>
      </c>
      <c r="E1027" s="26">
        <v>41548</v>
      </c>
      <c r="F1027">
        <v>8</v>
      </c>
      <c r="G1027">
        <v>11</v>
      </c>
      <c r="H1027">
        <v>0.72727272727272729</v>
      </c>
      <c r="I1027">
        <v>44</v>
      </c>
      <c r="J1027">
        <v>65</v>
      </c>
      <c r="K1027">
        <v>0.67692307692307696</v>
      </c>
      <c r="L1027">
        <v>75</v>
      </c>
      <c r="M1027">
        <v>0.8666666666666667</v>
      </c>
      <c r="N1027">
        <v>32</v>
      </c>
      <c r="P1027">
        <v>10</v>
      </c>
      <c r="Q1027">
        <v>10</v>
      </c>
      <c r="R1027">
        <v>1</v>
      </c>
      <c r="S1027">
        <v>12</v>
      </c>
    </row>
    <row r="1028" spans="1:20" x14ac:dyDescent="0.25">
      <c r="A1028" s="177" t="s">
        <v>10537</v>
      </c>
      <c r="B1028" t="s">
        <v>10538</v>
      </c>
      <c r="C1028" t="s">
        <v>205</v>
      </c>
      <c r="D1028" s="20" t="s">
        <v>1026</v>
      </c>
      <c r="E1028" s="26">
        <v>41548</v>
      </c>
      <c r="F1028">
        <v>4</v>
      </c>
      <c r="G1028">
        <v>5</v>
      </c>
      <c r="H1028">
        <v>0.8</v>
      </c>
      <c r="I1028">
        <v>25</v>
      </c>
      <c r="J1028">
        <v>35</v>
      </c>
      <c r="K1028">
        <v>0.7142857142857143</v>
      </c>
      <c r="L1028">
        <v>45</v>
      </c>
      <c r="M1028">
        <v>0.77777777777777779</v>
      </c>
      <c r="N1028">
        <v>19</v>
      </c>
      <c r="O1028">
        <v>1.125</v>
      </c>
      <c r="P1028">
        <v>6</v>
      </c>
      <c r="Q1028">
        <v>6</v>
      </c>
      <c r="R1028">
        <v>1</v>
      </c>
      <c r="S1028">
        <v>6</v>
      </c>
    </row>
    <row r="1029" spans="1:20" x14ac:dyDescent="0.25">
      <c r="A1029" s="177" t="s">
        <v>10361</v>
      </c>
      <c r="B1029" t="s">
        <v>10362</v>
      </c>
      <c r="C1029" t="s">
        <v>204</v>
      </c>
      <c r="D1029" s="20" t="s">
        <v>1026</v>
      </c>
      <c r="E1029" s="26">
        <v>41548</v>
      </c>
      <c r="F1029">
        <v>4</v>
      </c>
      <c r="G1029">
        <v>6</v>
      </c>
      <c r="H1029">
        <v>0.66666666666666663</v>
      </c>
      <c r="I1029">
        <v>19</v>
      </c>
      <c r="J1029">
        <v>30</v>
      </c>
      <c r="K1029">
        <v>0.6333333333333333</v>
      </c>
      <c r="L1029">
        <v>30</v>
      </c>
      <c r="M1029">
        <v>1</v>
      </c>
      <c r="N1029">
        <v>13</v>
      </c>
      <c r="P1029">
        <v>4</v>
      </c>
      <c r="Q1029">
        <v>4</v>
      </c>
      <c r="R1029">
        <v>1</v>
      </c>
      <c r="S1029">
        <v>6</v>
      </c>
    </row>
    <row r="1030" spans="1:20" x14ac:dyDescent="0.25">
      <c r="A1030" s="177" t="s">
        <v>10296</v>
      </c>
      <c r="B1030" t="s">
        <v>10297</v>
      </c>
      <c r="C1030" t="s">
        <v>206</v>
      </c>
      <c r="D1030" s="20" t="s">
        <v>1026</v>
      </c>
      <c r="E1030" s="26">
        <v>41548</v>
      </c>
      <c r="H1030" t="e">
        <v>#DIV/0!</v>
      </c>
      <c r="K1030" t="e">
        <v>#DIV/0!</v>
      </c>
      <c r="M1030" t="e">
        <v>#DIV/0!</v>
      </c>
      <c r="R1030" t="e">
        <v>#DIV/0!</v>
      </c>
    </row>
    <row r="1031" spans="1:20" x14ac:dyDescent="0.25">
      <c r="A1031" s="177" t="s">
        <v>9865</v>
      </c>
      <c r="B1031" t="s">
        <v>9866</v>
      </c>
      <c r="C1031" t="s">
        <v>223</v>
      </c>
      <c r="D1031" s="20" t="s">
        <v>1028</v>
      </c>
      <c r="E1031" s="26">
        <v>41548</v>
      </c>
      <c r="H1031" t="e">
        <v>#DIV/0!</v>
      </c>
      <c r="K1031" t="e">
        <v>#DIV/0!</v>
      </c>
      <c r="M1031" t="e">
        <v>#DIV/0!</v>
      </c>
      <c r="R1031" t="e">
        <v>#DIV/0!</v>
      </c>
      <c r="T1031">
        <v>1</v>
      </c>
    </row>
    <row r="1032" spans="1:20" x14ac:dyDescent="0.25">
      <c r="A1032" s="177" t="s">
        <v>9690</v>
      </c>
      <c r="B1032" t="s">
        <v>9691</v>
      </c>
      <c r="C1032" t="s">
        <v>224</v>
      </c>
      <c r="D1032" s="20" t="s">
        <v>1026</v>
      </c>
      <c r="E1032" s="26">
        <v>41548</v>
      </c>
      <c r="H1032" t="e">
        <v>#DIV/0!</v>
      </c>
      <c r="K1032" t="e">
        <v>#DIV/0!</v>
      </c>
      <c r="M1032" t="e">
        <v>#DIV/0!</v>
      </c>
      <c r="R1032" t="e">
        <v>#DIV/0!</v>
      </c>
      <c r="T1032">
        <v>1</v>
      </c>
    </row>
    <row r="1033" spans="1:20" x14ac:dyDescent="0.25">
      <c r="A1033" s="177" t="s">
        <v>9299</v>
      </c>
      <c r="B1033" t="s">
        <v>9300</v>
      </c>
      <c r="C1033" t="s">
        <v>211</v>
      </c>
      <c r="D1033" s="20" t="s">
        <v>1026</v>
      </c>
      <c r="E1033" s="26">
        <v>41548</v>
      </c>
      <c r="H1033" t="e">
        <v>#DIV/0!</v>
      </c>
      <c r="K1033" t="e">
        <v>#DIV/0!</v>
      </c>
      <c r="M1033" t="e">
        <v>#DIV/0!</v>
      </c>
      <c r="N1033">
        <v>0</v>
      </c>
      <c r="R1033" t="e">
        <v>#DIV/0!</v>
      </c>
    </row>
    <row r="1034" spans="1:20" x14ac:dyDescent="0.25">
      <c r="A1034" s="177" t="s">
        <v>9124</v>
      </c>
      <c r="B1034" t="s">
        <v>9125</v>
      </c>
      <c r="C1034" t="s">
        <v>207</v>
      </c>
      <c r="D1034" s="20" t="s">
        <v>1028</v>
      </c>
      <c r="E1034" s="26">
        <v>41548</v>
      </c>
      <c r="F1034">
        <v>6</v>
      </c>
      <c r="G1034">
        <v>9</v>
      </c>
      <c r="H1034">
        <v>0.66666666666666663</v>
      </c>
      <c r="I1034">
        <v>26</v>
      </c>
      <c r="J1034">
        <v>45</v>
      </c>
      <c r="K1034">
        <v>0.57777777777777772</v>
      </c>
      <c r="L1034">
        <v>60</v>
      </c>
      <c r="M1034">
        <v>0.75</v>
      </c>
      <c r="N1034">
        <v>22</v>
      </c>
      <c r="P1034">
        <v>2</v>
      </c>
      <c r="Q1034">
        <v>4</v>
      </c>
      <c r="R1034">
        <v>0.5</v>
      </c>
      <c r="S1034">
        <v>4</v>
      </c>
    </row>
    <row r="1035" spans="1:20" x14ac:dyDescent="0.25">
      <c r="A1035" s="177" t="s">
        <v>9059</v>
      </c>
      <c r="B1035" t="s">
        <v>9060</v>
      </c>
      <c r="C1035" t="s">
        <v>894</v>
      </c>
      <c r="D1035" s="20" t="s">
        <v>1026</v>
      </c>
      <c r="E1035" s="26">
        <v>41548</v>
      </c>
      <c r="T1035">
        <v>0.5</v>
      </c>
    </row>
    <row r="1036" spans="1:20" x14ac:dyDescent="0.25">
      <c r="A1036" s="177" t="s">
        <v>8884</v>
      </c>
      <c r="B1036" t="s">
        <v>8885</v>
      </c>
      <c r="C1036" t="s">
        <v>210</v>
      </c>
      <c r="D1036" s="20" t="s">
        <v>1026</v>
      </c>
      <c r="E1036" s="26">
        <v>41548</v>
      </c>
      <c r="F1036">
        <v>4</v>
      </c>
      <c r="G1036">
        <v>4</v>
      </c>
      <c r="H1036">
        <v>1</v>
      </c>
      <c r="I1036">
        <v>26</v>
      </c>
      <c r="J1036">
        <v>35</v>
      </c>
      <c r="K1036">
        <v>0.74285714285714288</v>
      </c>
      <c r="L1036">
        <v>35</v>
      </c>
      <c r="M1036">
        <v>1</v>
      </c>
      <c r="N1036">
        <v>22</v>
      </c>
      <c r="O1036">
        <v>1.2</v>
      </c>
      <c r="P1036">
        <v>2</v>
      </c>
      <c r="Q1036">
        <v>4</v>
      </c>
      <c r="R1036">
        <v>0.5</v>
      </c>
      <c r="S1036">
        <v>4</v>
      </c>
      <c r="T1036">
        <v>0.5</v>
      </c>
    </row>
    <row r="1037" spans="1:20" x14ac:dyDescent="0.25">
      <c r="A1037" s="177" t="s">
        <v>8709</v>
      </c>
      <c r="B1037" t="s">
        <v>8710</v>
      </c>
      <c r="C1037" t="s">
        <v>208</v>
      </c>
      <c r="D1037" s="20" t="s">
        <v>1026</v>
      </c>
      <c r="E1037" s="26">
        <v>41548</v>
      </c>
      <c r="F1037">
        <v>2</v>
      </c>
      <c r="G1037">
        <v>5</v>
      </c>
      <c r="H1037">
        <v>0.4</v>
      </c>
      <c r="J1037">
        <v>10</v>
      </c>
      <c r="K1037">
        <v>0</v>
      </c>
      <c r="L1037">
        <v>25</v>
      </c>
      <c r="M1037">
        <v>0.4</v>
      </c>
      <c r="R1037" t="e">
        <v>#DIV/0!</v>
      </c>
      <c r="T1037">
        <v>0.93333333333333324</v>
      </c>
    </row>
    <row r="1038" spans="1:20" x14ac:dyDescent="0.25">
      <c r="A1038" s="177" t="s">
        <v>8460</v>
      </c>
      <c r="B1038" t="s">
        <v>8461</v>
      </c>
      <c r="C1038" t="s">
        <v>213</v>
      </c>
      <c r="D1038" s="20" t="s">
        <v>1026</v>
      </c>
      <c r="E1038" s="26">
        <v>41548</v>
      </c>
      <c r="H1038" t="e">
        <v>#DIV/0!</v>
      </c>
      <c r="K1038" t="e">
        <v>#DIV/0!</v>
      </c>
      <c r="M1038" t="e">
        <v>#DIV/0!</v>
      </c>
      <c r="R1038" t="e">
        <v>#DIV/0!</v>
      </c>
      <c r="T1038">
        <v>0.7</v>
      </c>
    </row>
    <row r="1039" spans="1:20" x14ac:dyDescent="0.25">
      <c r="A1039" s="177" t="s">
        <v>8285</v>
      </c>
      <c r="B1039" t="s">
        <v>8286</v>
      </c>
      <c r="C1039" t="s">
        <v>212</v>
      </c>
      <c r="D1039" s="20" t="s">
        <v>1028</v>
      </c>
      <c r="E1039" s="26">
        <v>41548</v>
      </c>
      <c r="F1039">
        <v>1</v>
      </c>
      <c r="G1039">
        <v>1</v>
      </c>
      <c r="H1039">
        <v>1</v>
      </c>
      <c r="I1039">
        <v>0</v>
      </c>
      <c r="J1039">
        <v>4</v>
      </c>
      <c r="K1039">
        <v>0</v>
      </c>
      <c r="L1039">
        <v>17</v>
      </c>
      <c r="M1039">
        <v>0.23529411764705882</v>
      </c>
      <c r="N1039">
        <v>0</v>
      </c>
      <c r="P1039">
        <v>0</v>
      </c>
      <c r="Q1039">
        <v>0</v>
      </c>
      <c r="R1039" t="e">
        <v>#DIV/0!</v>
      </c>
      <c r="S1039">
        <v>0</v>
      </c>
    </row>
    <row r="1040" spans="1:20" x14ac:dyDescent="0.25">
      <c r="A1040" s="177" t="s">
        <v>8220</v>
      </c>
      <c r="B1040" t="s">
        <v>8221</v>
      </c>
      <c r="C1040" s="20" t="s">
        <v>8184</v>
      </c>
      <c r="D1040" s="20" t="s">
        <v>1026</v>
      </c>
      <c r="E1040" s="26">
        <v>41548</v>
      </c>
      <c r="F1040">
        <v>1</v>
      </c>
      <c r="G1040">
        <v>1</v>
      </c>
      <c r="H1040">
        <v>1</v>
      </c>
      <c r="J1040">
        <v>4</v>
      </c>
      <c r="K1040">
        <v>0</v>
      </c>
      <c r="L1040">
        <v>17</v>
      </c>
      <c r="M1040">
        <v>0.23529411764705882</v>
      </c>
      <c r="R1040" t="e">
        <v>#DIV/0!</v>
      </c>
      <c r="T1040">
        <v>0.11363636363636363</v>
      </c>
    </row>
    <row r="1041" spans="1:20" x14ac:dyDescent="0.25">
      <c r="A1041" s="177" t="s">
        <v>7984</v>
      </c>
      <c r="B1041" t="s">
        <v>7985</v>
      </c>
      <c r="C1041" t="s">
        <v>225</v>
      </c>
      <c r="D1041" s="20" t="s">
        <v>1028</v>
      </c>
      <c r="E1041" s="26">
        <v>41548</v>
      </c>
      <c r="H1041" t="e">
        <v>#DIV/0!</v>
      </c>
      <c r="K1041" t="e">
        <v>#DIV/0!</v>
      </c>
      <c r="M1041" t="e">
        <v>#DIV/0!</v>
      </c>
      <c r="R1041" t="e">
        <v>#DIV/0!</v>
      </c>
    </row>
    <row r="1042" spans="1:20" x14ac:dyDescent="0.25">
      <c r="A1042" s="177" t="s">
        <v>7783</v>
      </c>
      <c r="B1042" t="s">
        <v>7784</v>
      </c>
      <c r="C1042" t="s">
        <v>226</v>
      </c>
      <c r="D1042" s="20" t="s">
        <v>1026</v>
      </c>
      <c r="E1042" s="26">
        <v>41548</v>
      </c>
      <c r="H1042" t="e">
        <v>#DIV/0!</v>
      </c>
      <c r="K1042" t="e">
        <v>#DIV/0!</v>
      </c>
      <c r="M1042" t="e">
        <v>#DIV/0!</v>
      </c>
      <c r="R1042" t="e">
        <v>#DIV/0!</v>
      </c>
      <c r="T1042">
        <v>0.25</v>
      </c>
    </row>
    <row r="1043" spans="1:20" x14ac:dyDescent="0.25">
      <c r="A1043" s="177" t="s">
        <v>7596</v>
      </c>
      <c r="B1043" t="s">
        <v>7597</v>
      </c>
      <c r="C1043" s="20" t="s">
        <v>901</v>
      </c>
      <c r="D1043" s="20" t="s">
        <v>1026</v>
      </c>
      <c r="E1043" s="26">
        <v>41548</v>
      </c>
      <c r="F1043">
        <v>2</v>
      </c>
      <c r="G1043">
        <v>2</v>
      </c>
      <c r="H1043">
        <v>1</v>
      </c>
      <c r="I1043">
        <v>8</v>
      </c>
      <c r="J1043">
        <v>10</v>
      </c>
      <c r="K1043">
        <v>0.8</v>
      </c>
      <c r="L1043">
        <v>10</v>
      </c>
      <c r="M1043">
        <v>1</v>
      </c>
      <c r="N1043">
        <v>3</v>
      </c>
      <c r="P1043">
        <v>3</v>
      </c>
      <c r="Q1043">
        <v>6</v>
      </c>
      <c r="R1043">
        <v>0.5</v>
      </c>
      <c r="S1043">
        <v>5</v>
      </c>
    </row>
    <row r="1044" spans="1:20" x14ac:dyDescent="0.25">
      <c r="A1044" s="177" t="s">
        <v>7249</v>
      </c>
      <c r="B1044" t="s">
        <v>7250</v>
      </c>
      <c r="C1044" s="20" t="s">
        <v>1078</v>
      </c>
      <c r="D1044" s="20" t="s">
        <v>1026</v>
      </c>
      <c r="E1044" s="26">
        <v>41548</v>
      </c>
      <c r="F1044">
        <v>2</v>
      </c>
      <c r="G1044">
        <v>2</v>
      </c>
      <c r="H1044">
        <v>1</v>
      </c>
      <c r="I1044">
        <v>8</v>
      </c>
      <c r="J1044">
        <v>10</v>
      </c>
      <c r="K1044">
        <v>0.8</v>
      </c>
      <c r="L1044">
        <v>10</v>
      </c>
      <c r="M1044">
        <v>1</v>
      </c>
      <c r="N1044">
        <v>3</v>
      </c>
      <c r="P1044">
        <v>3</v>
      </c>
      <c r="Q1044">
        <v>6</v>
      </c>
      <c r="R1044">
        <v>0.5</v>
      </c>
      <c r="S1044">
        <v>5</v>
      </c>
    </row>
    <row r="1045" spans="1:20" x14ac:dyDescent="0.25">
      <c r="A1045" s="177" t="s">
        <v>7044</v>
      </c>
      <c r="B1045" t="s">
        <v>7045</v>
      </c>
      <c r="C1045" t="s">
        <v>232</v>
      </c>
      <c r="D1045" s="20" t="s">
        <v>1028</v>
      </c>
      <c r="E1045" s="26">
        <v>41548</v>
      </c>
      <c r="H1045" t="e">
        <v>#DIV/0!</v>
      </c>
      <c r="K1045" t="e">
        <v>#DIV/0!</v>
      </c>
      <c r="M1045" t="e">
        <v>#DIV/0!</v>
      </c>
      <c r="R1045" t="e">
        <v>#DIV/0!</v>
      </c>
    </row>
    <row r="1046" spans="1:20" x14ac:dyDescent="0.25">
      <c r="A1046" s="177" t="s">
        <v>6853</v>
      </c>
      <c r="B1046" t="s">
        <v>6854</v>
      </c>
      <c r="C1046" t="s">
        <v>231</v>
      </c>
      <c r="D1046" s="20" t="s">
        <v>1026</v>
      </c>
      <c r="E1046" s="26">
        <v>41548</v>
      </c>
      <c r="H1046" t="e">
        <v>#DIV/0!</v>
      </c>
      <c r="K1046" t="e">
        <v>#DIV/0!</v>
      </c>
      <c r="M1046" t="e">
        <v>#DIV/0!</v>
      </c>
      <c r="R1046" t="e">
        <v>#DIV/0!</v>
      </c>
    </row>
    <row r="1047" spans="1:20" x14ac:dyDescent="0.25">
      <c r="A1047" s="177" t="s">
        <v>6678</v>
      </c>
      <c r="B1047" t="s">
        <v>6679</v>
      </c>
      <c r="C1047" t="s">
        <v>317</v>
      </c>
      <c r="D1047" s="20" t="s">
        <v>1028</v>
      </c>
      <c r="E1047" s="26">
        <v>41548</v>
      </c>
      <c r="F1047">
        <v>3</v>
      </c>
      <c r="G1047">
        <v>3</v>
      </c>
      <c r="H1047">
        <v>1</v>
      </c>
      <c r="I1047">
        <v>2</v>
      </c>
      <c r="J1047">
        <v>15</v>
      </c>
      <c r="K1047">
        <v>0.13333333333333333</v>
      </c>
      <c r="L1047">
        <v>15</v>
      </c>
      <c r="M1047">
        <v>1</v>
      </c>
      <c r="N1047">
        <v>1</v>
      </c>
      <c r="P1047">
        <v>0</v>
      </c>
      <c r="Q1047">
        <v>0</v>
      </c>
      <c r="R1047" t="e">
        <v>#DIV/0!</v>
      </c>
      <c r="S1047">
        <v>1</v>
      </c>
      <c r="T1047">
        <v>0</v>
      </c>
    </row>
    <row r="1048" spans="1:20" x14ac:dyDescent="0.25">
      <c r="A1048" s="177" t="s">
        <v>6503</v>
      </c>
      <c r="B1048" t="s">
        <v>6504</v>
      </c>
      <c r="C1048" t="s">
        <v>316</v>
      </c>
      <c r="D1048" s="20" t="s">
        <v>1026</v>
      </c>
      <c r="E1048" s="26">
        <v>41548</v>
      </c>
      <c r="F1048">
        <v>3</v>
      </c>
      <c r="G1048">
        <v>3</v>
      </c>
      <c r="H1048">
        <v>1</v>
      </c>
      <c r="I1048">
        <v>2</v>
      </c>
      <c r="J1048">
        <v>15</v>
      </c>
      <c r="K1048">
        <v>0.13333333333333333</v>
      </c>
      <c r="L1048">
        <v>15</v>
      </c>
      <c r="M1048">
        <v>1</v>
      </c>
      <c r="N1048">
        <v>1</v>
      </c>
      <c r="P1048">
        <v>0</v>
      </c>
      <c r="Q1048">
        <v>0</v>
      </c>
      <c r="R1048" t="e">
        <v>#DIV/0!</v>
      </c>
      <c r="S1048">
        <v>1</v>
      </c>
    </row>
    <row r="1049" spans="1:20" x14ac:dyDescent="0.25">
      <c r="A1049" s="177" t="s">
        <v>6254</v>
      </c>
      <c r="B1049" t="s">
        <v>6255</v>
      </c>
      <c r="C1049" t="s">
        <v>214</v>
      </c>
      <c r="D1049" s="20" t="s">
        <v>1028</v>
      </c>
      <c r="E1049" s="26">
        <v>41548</v>
      </c>
      <c r="F1049">
        <v>3</v>
      </c>
      <c r="G1049">
        <v>4</v>
      </c>
      <c r="H1049">
        <v>0.75</v>
      </c>
      <c r="I1049">
        <v>14</v>
      </c>
      <c r="J1049">
        <v>24</v>
      </c>
      <c r="K1049">
        <v>0.58333333333333337</v>
      </c>
      <c r="L1049">
        <v>29</v>
      </c>
      <c r="M1049">
        <v>0.82758620689655171</v>
      </c>
      <c r="N1049">
        <v>10</v>
      </c>
      <c r="P1049">
        <v>3</v>
      </c>
      <c r="Q1049">
        <v>5</v>
      </c>
      <c r="R1049">
        <v>0.6</v>
      </c>
      <c r="S1049">
        <v>4</v>
      </c>
    </row>
    <row r="1050" spans="1:20" x14ac:dyDescent="0.25">
      <c r="A1050" s="177" t="s">
        <v>6079</v>
      </c>
      <c r="B1050" t="s">
        <v>6080</v>
      </c>
      <c r="C1050" t="s">
        <v>215</v>
      </c>
      <c r="D1050" s="20" t="s">
        <v>1026</v>
      </c>
      <c r="E1050" s="26">
        <v>41548</v>
      </c>
      <c r="F1050">
        <v>3</v>
      </c>
      <c r="G1050">
        <v>4</v>
      </c>
      <c r="H1050">
        <v>0.75</v>
      </c>
      <c r="I1050">
        <v>14</v>
      </c>
      <c r="J1050">
        <v>24</v>
      </c>
      <c r="K1050">
        <v>0.58333333333333337</v>
      </c>
      <c r="L1050">
        <v>29</v>
      </c>
      <c r="M1050">
        <v>0.82758620689655171</v>
      </c>
      <c r="N1050">
        <v>10</v>
      </c>
      <c r="O1050">
        <v>0.7</v>
      </c>
      <c r="P1050">
        <v>3</v>
      </c>
      <c r="Q1050">
        <v>5</v>
      </c>
      <c r="R1050">
        <v>0.6</v>
      </c>
      <c r="S1050">
        <v>4</v>
      </c>
    </row>
    <row r="1051" spans="1:20" x14ac:dyDescent="0.25">
      <c r="A1051" s="177" t="s">
        <v>5904</v>
      </c>
      <c r="B1051" t="s">
        <v>5905</v>
      </c>
      <c r="C1051" t="s">
        <v>216</v>
      </c>
      <c r="D1051" s="20" t="s">
        <v>1026</v>
      </c>
      <c r="E1051" s="26">
        <v>41548</v>
      </c>
      <c r="H1051" t="e">
        <v>#DIV/0!</v>
      </c>
      <c r="K1051" t="e">
        <v>#DIV/0!</v>
      </c>
      <c r="M1051" t="e">
        <v>#DIV/0!</v>
      </c>
      <c r="R1051" t="e">
        <v>#DIV/0!</v>
      </c>
      <c r="T1051">
        <v>0.86193235294117654</v>
      </c>
    </row>
    <row r="1052" spans="1:20" x14ac:dyDescent="0.25">
      <c r="A1052" s="177" t="s">
        <v>5476</v>
      </c>
      <c r="B1052" t="s">
        <v>5477</v>
      </c>
      <c r="C1052" s="20" t="s">
        <v>903</v>
      </c>
      <c r="D1052" s="20" t="s">
        <v>1026</v>
      </c>
      <c r="E1052" s="26">
        <v>41548</v>
      </c>
      <c r="F1052">
        <v>11</v>
      </c>
      <c r="G1052">
        <v>11</v>
      </c>
      <c r="H1052">
        <v>1</v>
      </c>
      <c r="I1052">
        <v>8</v>
      </c>
      <c r="J1052">
        <v>52</v>
      </c>
      <c r="K1052">
        <v>0.15384615384615385</v>
      </c>
      <c r="L1052">
        <v>52</v>
      </c>
      <c r="M1052">
        <v>1</v>
      </c>
      <c r="N1052">
        <v>8</v>
      </c>
      <c r="P1052">
        <v>0</v>
      </c>
      <c r="Q1052">
        <v>1</v>
      </c>
      <c r="R1052">
        <v>0</v>
      </c>
      <c r="S1052">
        <v>0</v>
      </c>
      <c r="T1052">
        <v>0.81945000000000001</v>
      </c>
    </row>
    <row r="1053" spans="1:20" x14ac:dyDescent="0.25">
      <c r="A1053" s="177" t="s">
        <v>5660</v>
      </c>
      <c r="B1053" t="s">
        <v>5661</v>
      </c>
      <c r="C1053" s="20" t="s">
        <v>1073</v>
      </c>
      <c r="D1053" s="20" t="s">
        <v>1026</v>
      </c>
      <c r="E1053" s="26">
        <v>41548</v>
      </c>
      <c r="F1053">
        <v>6</v>
      </c>
      <c r="G1053">
        <v>6</v>
      </c>
      <c r="H1053">
        <v>1</v>
      </c>
      <c r="J1053">
        <v>27</v>
      </c>
      <c r="K1053">
        <v>0</v>
      </c>
      <c r="L1053">
        <v>27</v>
      </c>
      <c r="M1053">
        <v>1</v>
      </c>
      <c r="R1053" t="e">
        <v>#DIV/0!</v>
      </c>
      <c r="T1053">
        <v>1</v>
      </c>
    </row>
    <row r="1054" spans="1:20" x14ac:dyDescent="0.25">
      <c r="A1054" s="177" t="s">
        <v>5241</v>
      </c>
      <c r="B1054" t="s">
        <v>5242</v>
      </c>
      <c r="C1054" s="20" t="s">
        <v>1079</v>
      </c>
      <c r="D1054" s="20" t="s">
        <v>1026</v>
      </c>
      <c r="E1054" s="26">
        <v>41548</v>
      </c>
      <c r="F1054">
        <v>5</v>
      </c>
      <c r="G1054">
        <v>5</v>
      </c>
      <c r="H1054">
        <v>1</v>
      </c>
      <c r="I1054">
        <v>8</v>
      </c>
      <c r="J1054">
        <v>25</v>
      </c>
      <c r="K1054">
        <v>0.32</v>
      </c>
      <c r="L1054">
        <v>25</v>
      </c>
      <c r="M1054">
        <v>1</v>
      </c>
      <c r="N1054">
        <v>8</v>
      </c>
      <c r="P1054">
        <v>0</v>
      </c>
      <c r="Q1054">
        <v>1</v>
      </c>
      <c r="R1054">
        <v>0</v>
      </c>
      <c r="S1054">
        <v>0</v>
      </c>
    </row>
    <row r="1055" spans="1:20" x14ac:dyDescent="0.25">
      <c r="A1055" s="177" t="s">
        <v>5036</v>
      </c>
      <c r="B1055" t="s">
        <v>5037</v>
      </c>
      <c r="C1055" t="s">
        <v>229</v>
      </c>
      <c r="D1055" s="20" t="s">
        <v>1026</v>
      </c>
      <c r="E1055" s="26">
        <v>41548</v>
      </c>
      <c r="H1055" t="e">
        <v>#DIV/0!</v>
      </c>
      <c r="K1055" t="e">
        <v>#DIV/0!</v>
      </c>
      <c r="M1055" t="e">
        <v>#DIV/0!</v>
      </c>
      <c r="R1055" t="e">
        <v>#DIV/0!</v>
      </c>
    </row>
    <row r="1056" spans="1:20" x14ac:dyDescent="0.25">
      <c r="A1056" s="177" t="s">
        <v>4861</v>
      </c>
      <c r="B1056" t="s">
        <v>4862</v>
      </c>
      <c r="C1056" t="s">
        <v>230</v>
      </c>
      <c r="D1056" s="20" t="s">
        <v>1028</v>
      </c>
      <c r="E1056" s="26">
        <v>41548</v>
      </c>
      <c r="H1056" t="e">
        <v>#DIV/0!</v>
      </c>
      <c r="K1056" t="e">
        <v>#DIV/0!</v>
      </c>
      <c r="M1056" t="e">
        <v>#DIV/0!</v>
      </c>
      <c r="R1056" t="e">
        <v>#DIV/0!</v>
      </c>
      <c r="T1056">
        <v>0</v>
      </c>
    </row>
    <row r="1057" spans="1:20" x14ac:dyDescent="0.25">
      <c r="A1057" s="177" t="s">
        <v>4686</v>
      </c>
      <c r="B1057" t="s">
        <v>4687</v>
      </c>
      <c r="C1057" t="s">
        <v>234</v>
      </c>
      <c r="D1057" s="20" t="s">
        <v>1028</v>
      </c>
      <c r="E1057" s="26">
        <v>41548</v>
      </c>
      <c r="H1057" t="e">
        <v>#DIV/0!</v>
      </c>
      <c r="K1057" t="e">
        <v>#DIV/0!</v>
      </c>
      <c r="M1057" t="e">
        <v>#DIV/0!</v>
      </c>
      <c r="R1057" t="e">
        <v>#DIV/0!</v>
      </c>
      <c r="T1057">
        <v>0</v>
      </c>
    </row>
    <row r="1058" spans="1:20" x14ac:dyDescent="0.25">
      <c r="A1058" s="177" t="s">
        <v>4511</v>
      </c>
      <c r="B1058" t="s">
        <v>4512</v>
      </c>
      <c r="C1058" t="s">
        <v>233</v>
      </c>
      <c r="D1058" s="20" t="s">
        <v>1026</v>
      </c>
      <c r="E1058" s="26">
        <v>41548</v>
      </c>
      <c r="H1058" t="e">
        <v>#DIV/0!</v>
      </c>
      <c r="K1058" t="e">
        <v>#DIV/0!</v>
      </c>
      <c r="M1058" t="e">
        <v>#DIV/0!</v>
      </c>
      <c r="R1058" t="e">
        <v>#DIV/0!</v>
      </c>
      <c r="T1058">
        <v>1.003125</v>
      </c>
    </row>
    <row r="1059" spans="1:20" x14ac:dyDescent="0.25">
      <c r="A1059" s="177" t="s">
        <v>4336</v>
      </c>
      <c r="B1059" t="s">
        <v>4337</v>
      </c>
      <c r="C1059" t="s">
        <v>217</v>
      </c>
      <c r="D1059" s="20" t="s">
        <v>1028</v>
      </c>
      <c r="E1059" s="26">
        <v>41548</v>
      </c>
      <c r="F1059">
        <v>1</v>
      </c>
      <c r="G1059">
        <v>3</v>
      </c>
      <c r="H1059">
        <v>0.33333333333333331</v>
      </c>
      <c r="I1059">
        <v>12</v>
      </c>
      <c r="J1059">
        <v>5</v>
      </c>
      <c r="K1059">
        <v>2.4</v>
      </c>
      <c r="L1059">
        <v>15</v>
      </c>
      <c r="M1059">
        <v>0.33333333333333331</v>
      </c>
      <c r="N1059">
        <v>13</v>
      </c>
      <c r="P1059">
        <v>0</v>
      </c>
      <c r="Q1059">
        <v>0</v>
      </c>
      <c r="R1059" t="e">
        <v>#DIV/0!</v>
      </c>
      <c r="S1059">
        <v>0</v>
      </c>
      <c r="T1059">
        <v>0.78498999999999997</v>
      </c>
    </row>
    <row r="1060" spans="1:20" x14ac:dyDescent="0.25">
      <c r="A1060" s="177" t="s">
        <v>4271</v>
      </c>
      <c r="B1060" t="s">
        <v>4272</v>
      </c>
      <c r="C1060" t="s">
        <v>895</v>
      </c>
      <c r="D1060" s="20" t="s">
        <v>1026</v>
      </c>
      <c r="E1060" s="26">
        <v>41548</v>
      </c>
      <c r="F1060">
        <v>0</v>
      </c>
      <c r="G1060">
        <v>0</v>
      </c>
      <c r="I1060">
        <v>0</v>
      </c>
      <c r="J1060">
        <v>0</v>
      </c>
      <c r="L1060">
        <v>0</v>
      </c>
      <c r="M1060" t="e">
        <v>#DIV/0!</v>
      </c>
      <c r="R1060" t="e">
        <v>#DIV/0!</v>
      </c>
      <c r="T1060">
        <v>0.97599999999999998</v>
      </c>
    </row>
    <row r="1061" spans="1:20" x14ac:dyDescent="0.25">
      <c r="A1061" s="177" t="s">
        <v>4096</v>
      </c>
      <c r="B1061" t="s">
        <v>4097</v>
      </c>
      <c r="C1061" t="s">
        <v>218</v>
      </c>
      <c r="D1061" s="20" t="s">
        <v>1026</v>
      </c>
      <c r="E1061" s="26">
        <v>41548</v>
      </c>
      <c r="F1061">
        <v>1</v>
      </c>
      <c r="G1061">
        <v>3</v>
      </c>
      <c r="H1061">
        <v>0.33333333333333331</v>
      </c>
      <c r="I1061">
        <v>12</v>
      </c>
      <c r="J1061">
        <v>5</v>
      </c>
      <c r="K1061">
        <v>2.4</v>
      </c>
      <c r="L1061">
        <v>15</v>
      </c>
      <c r="M1061">
        <v>0.33333333333333331</v>
      </c>
      <c r="N1061">
        <v>13</v>
      </c>
      <c r="P1061">
        <v>0</v>
      </c>
      <c r="Q1061">
        <v>0</v>
      </c>
      <c r="R1061" t="e">
        <v>#DIV/0!</v>
      </c>
      <c r="S1061">
        <v>0</v>
      </c>
      <c r="T1061">
        <v>0.625</v>
      </c>
    </row>
    <row r="1062" spans="1:20" x14ac:dyDescent="0.25">
      <c r="A1062" s="177" t="s">
        <v>3921</v>
      </c>
      <c r="B1062" t="s">
        <v>3922</v>
      </c>
      <c r="C1062" t="s">
        <v>219</v>
      </c>
      <c r="D1062" s="20" t="s">
        <v>1026</v>
      </c>
      <c r="E1062" s="26">
        <v>41548</v>
      </c>
      <c r="H1062" t="e">
        <v>#DIV/0!</v>
      </c>
      <c r="K1062" t="e">
        <v>#DIV/0!</v>
      </c>
      <c r="M1062" t="e">
        <v>#DIV/0!</v>
      </c>
      <c r="R1062" t="e">
        <v>#DIV/0!</v>
      </c>
      <c r="T1062">
        <v>0.34659090909090906</v>
      </c>
    </row>
    <row r="1063" spans="1:20" x14ac:dyDescent="0.25">
      <c r="A1063" s="177" t="s">
        <v>3554</v>
      </c>
      <c r="B1063" t="s">
        <v>3555</v>
      </c>
      <c r="C1063" t="s">
        <v>220</v>
      </c>
      <c r="D1063" s="20" t="s">
        <v>1028</v>
      </c>
      <c r="E1063" s="26">
        <v>41548</v>
      </c>
      <c r="F1063">
        <v>17</v>
      </c>
      <c r="G1063">
        <v>21</v>
      </c>
      <c r="H1063">
        <v>0.80952380952380953</v>
      </c>
      <c r="I1063">
        <v>41</v>
      </c>
      <c r="J1063">
        <v>44</v>
      </c>
      <c r="K1063">
        <v>0.93181818181818177</v>
      </c>
      <c r="L1063">
        <v>48</v>
      </c>
      <c r="M1063">
        <v>0.91666666666666663</v>
      </c>
      <c r="N1063">
        <v>35</v>
      </c>
      <c r="P1063">
        <v>6</v>
      </c>
      <c r="Q1063">
        <v>7</v>
      </c>
      <c r="R1063">
        <v>0.8571428571428571</v>
      </c>
      <c r="S1063">
        <v>6</v>
      </c>
      <c r="T1063">
        <v>0</v>
      </c>
    </row>
    <row r="1064" spans="1:20" x14ac:dyDescent="0.25">
      <c r="A1064" s="177" t="s">
        <v>3379</v>
      </c>
      <c r="B1064" t="s">
        <v>3380</v>
      </c>
      <c r="C1064" t="s">
        <v>221</v>
      </c>
      <c r="D1064" s="20" t="s">
        <v>1026</v>
      </c>
      <c r="E1064" s="26">
        <v>41548</v>
      </c>
      <c r="F1064">
        <v>13</v>
      </c>
      <c r="G1064">
        <v>16</v>
      </c>
      <c r="H1064">
        <v>0.8125</v>
      </c>
      <c r="I1064">
        <v>37</v>
      </c>
      <c r="J1064">
        <v>37</v>
      </c>
      <c r="K1064">
        <v>1</v>
      </c>
      <c r="L1064">
        <v>40</v>
      </c>
      <c r="M1064">
        <v>0.92500000000000004</v>
      </c>
      <c r="N1064">
        <v>32</v>
      </c>
      <c r="O1064">
        <v>0.81945000000000001</v>
      </c>
      <c r="P1064">
        <v>6</v>
      </c>
      <c r="Q1064">
        <v>7</v>
      </c>
      <c r="R1064">
        <v>0.8571428571428571</v>
      </c>
      <c r="S1064">
        <v>5</v>
      </c>
      <c r="T1064">
        <v>0.81401618181818181</v>
      </c>
    </row>
    <row r="1065" spans="1:20" x14ac:dyDescent="0.25">
      <c r="A1065" s="177" t="s">
        <v>3204</v>
      </c>
      <c r="B1065" t="s">
        <v>3205</v>
      </c>
      <c r="C1065" t="s">
        <v>222</v>
      </c>
      <c r="D1065" s="20" t="s">
        <v>1026</v>
      </c>
      <c r="E1065" s="26">
        <v>41548</v>
      </c>
      <c r="F1065">
        <v>4</v>
      </c>
      <c r="G1065">
        <v>5</v>
      </c>
      <c r="H1065">
        <v>0.8</v>
      </c>
      <c r="I1065">
        <v>4</v>
      </c>
      <c r="J1065">
        <v>7</v>
      </c>
      <c r="K1065">
        <v>0.5714285714285714</v>
      </c>
      <c r="L1065">
        <v>8</v>
      </c>
      <c r="M1065">
        <v>0.875</v>
      </c>
      <c r="N1065">
        <v>3</v>
      </c>
      <c r="O1065">
        <v>1</v>
      </c>
      <c r="P1065">
        <v>0</v>
      </c>
      <c r="Q1065">
        <v>0</v>
      </c>
      <c r="R1065" t="e">
        <v>#DIV/0!</v>
      </c>
      <c r="S1065">
        <v>1</v>
      </c>
      <c r="T1065">
        <v>0.86225895316804402</v>
      </c>
    </row>
    <row r="1066" spans="1:20" x14ac:dyDescent="0.25">
      <c r="A1066" s="177" t="s">
        <v>11563</v>
      </c>
      <c r="B1066" t="s">
        <v>11564</v>
      </c>
      <c r="C1066" t="s">
        <v>198</v>
      </c>
      <c r="D1066" s="20" t="s">
        <v>1028</v>
      </c>
      <c r="E1066" s="26">
        <v>41579</v>
      </c>
      <c r="F1066">
        <v>4</v>
      </c>
      <c r="G1066">
        <v>5</v>
      </c>
      <c r="H1066">
        <v>0.8</v>
      </c>
      <c r="J1066">
        <v>17</v>
      </c>
      <c r="K1066">
        <v>0</v>
      </c>
      <c r="L1066">
        <v>17</v>
      </c>
      <c r="M1066">
        <v>1</v>
      </c>
      <c r="P1066">
        <v>0</v>
      </c>
      <c r="Q1066">
        <v>0</v>
      </c>
      <c r="R1066" t="e">
        <v>#DIV/0!</v>
      </c>
      <c r="T1066">
        <v>1.0625</v>
      </c>
    </row>
    <row r="1067" spans="1:20" x14ac:dyDescent="0.25">
      <c r="A1067" s="177" t="s">
        <v>12040</v>
      </c>
      <c r="B1067" t="s">
        <v>12041</v>
      </c>
      <c r="C1067" s="20" t="s">
        <v>1077</v>
      </c>
      <c r="D1067" s="20" t="s">
        <v>1028</v>
      </c>
      <c r="E1067" s="26">
        <v>41579</v>
      </c>
      <c r="F1067">
        <v>4</v>
      </c>
      <c r="G1067">
        <v>5</v>
      </c>
      <c r="H1067">
        <v>0.8</v>
      </c>
      <c r="J1067">
        <v>17</v>
      </c>
      <c r="K1067">
        <v>0</v>
      </c>
      <c r="L1067">
        <v>17</v>
      </c>
      <c r="M1067">
        <v>1</v>
      </c>
      <c r="P1067">
        <v>0</v>
      </c>
      <c r="Q1067">
        <v>0</v>
      </c>
      <c r="R1067" t="e">
        <v>#DIV/0!</v>
      </c>
      <c r="T1067">
        <v>0.54545454545454541</v>
      </c>
    </row>
    <row r="1068" spans="1:20" x14ac:dyDescent="0.25">
      <c r="A1068" s="177" t="s">
        <v>3031</v>
      </c>
      <c r="B1068" t="s">
        <v>3032</v>
      </c>
      <c r="C1068" t="s">
        <v>242</v>
      </c>
      <c r="D1068" s="20" t="s">
        <v>1026</v>
      </c>
      <c r="E1068" s="26">
        <v>41579</v>
      </c>
      <c r="F1068">
        <v>0</v>
      </c>
      <c r="G1068">
        <v>0</v>
      </c>
      <c r="H1068" t="e">
        <v>#DIV/0!</v>
      </c>
      <c r="I1068">
        <v>0</v>
      </c>
      <c r="J1068">
        <v>0</v>
      </c>
      <c r="K1068" t="e">
        <v>#DIV/0!</v>
      </c>
      <c r="L1068">
        <v>0</v>
      </c>
      <c r="M1068" t="e">
        <v>#DIV/0!</v>
      </c>
      <c r="N1068">
        <v>0</v>
      </c>
      <c r="P1068">
        <v>0</v>
      </c>
      <c r="Q1068">
        <v>0</v>
      </c>
      <c r="R1068" t="e">
        <v>#DIV/0!</v>
      </c>
      <c r="S1068">
        <v>0</v>
      </c>
    </row>
    <row r="1069" spans="1:20" x14ac:dyDescent="0.25">
      <c r="A1069" s="177" t="s">
        <v>2856</v>
      </c>
      <c r="B1069" t="s">
        <v>2857</v>
      </c>
      <c r="C1069" s="20" t="s">
        <v>2754</v>
      </c>
      <c r="D1069" s="20" t="s">
        <v>1026</v>
      </c>
      <c r="E1069" s="26">
        <v>41579</v>
      </c>
      <c r="F1069">
        <v>12</v>
      </c>
      <c r="G1069">
        <v>15</v>
      </c>
      <c r="H1069">
        <v>0.8</v>
      </c>
      <c r="I1069">
        <v>0</v>
      </c>
      <c r="J1069">
        <v>61</v>
      </c>
      <c r="K1069">
        <v>0</v>
      </c>
      <c r="L1069">
        <v>61</v>
      </c>
      <c r="M1069">
        <v>1</v>
      </c>
      <c r="N1069">
        <v>0</v>
      </c>
      <c r="P1069">
        <v>0</v>
      </c>
      <c r="Q1069">
        <v>0</v>
      </c>
      <c r="R1069" t="e">
        <v>#DIV/0!</v>
      </c>
      <c r="S1069">
        <v>0</v>
      </c>
    </row>
    <row r="1070" spans="1:20" x14ac:dyDescent="0.25">
      <c r="A1070" s="177" t="s">
        <v>2611</v>
      </c>
      <c r="B1070" t="s">
        <v>2612</v>
      </c>
      <c r="C1070" t="s">
        <v>237</v>
      </c>
      <c r="D1070" s="20" t="s">
        <v>1026</v>
      </c>
      <c r="E1070" s="26">
        <v>41579</v>
      </c>
      <c r="F1070">
        <v>17</v>
      </c>
      <c r="G1070">
        <v>17</v>
      </c>
      <c r="H1070">
        <v>1</v>
      </c>
      <c r="I1070">
        <v>74</v>
      </c>
      <c r="J1070">
        <v>149</v>
      </c>
      <c r="K1070">
        <v>0.49664429530201343</v>
      </c>
      <c r="L1070">
        <v>149</v>
      </c>
      <c r="M1070">
        <v>1</v>
      </c>
      <c r="N1070">
        <v>55</v>
      </c>
      <c r="O1070">
        <v>1.003125</v>
      </c>
      <c r="P1070">
        <v>13</v>
      </c>
      <c r="Q1070">
        <v>19</v>
      </c>
      <c r="R1070">
        <v>0.68421052631578949</v>
      </c>
      <c r="S1070">
        <v>19</v>
      </c>
    </row>
    <row r="1071" spans="1:20" x14ac:dyDescent="0.25">
      <c r="A1071" s="177" t="s">
        <v>2436</v>
      </c>
      <c r="B1071" t="s">
        <v>2437</v>
      </c>
      <c r="C1071" t="s">
        <v>238</v>
      </c>
      <c r="D1071" s="20" t="s">
        <v>1026</v>
      </c>
      <c r="E1071" s="26">
        <v>41579</v>
      </c>
      <c r="F1071">
        <v>10</v>
      </c>
      <c r="G1071">
        <v>14</v>
      </c>
      <c r="H1071">
        <v>0.7142857142857143</v>
      </c>
      <c r="I1071">
        <v>29</v>
      </c>
      <c r="J1071">
        <v>34</v>
      </c>
      <c r="K1071">
        <v>0.8529411764705882</v>
      </c>
      <c r="L1071">
        <v>40</v>
      </c>
      <c r="M1071">
        <v>0.85</v>
      </c>
      <c r="N1071">
        <v>29</v>
      </c>
      <c r="O1071">
        <v>0.78498999999999997</v>
      </c>
      <c r="P1071">
        <v>8</v>
      </c>
      <c r="Q1071">
        <v>11</v>
      </c>
      <c r="R1071">
        <v>0.72727272727272729</v>
      </c>
      <c r="S1071">
        <v>0</v>
      </c>
      <c r="T1071">
        <v>0.94374999999999998</v>
      </c>
    </row>
    <row r="1072" spans="1:20" x14ac:dyDescent="0.25">
      <c r="A1072" s="177" t="s">
        <v>2263</v>
      </c>
      <c r="B1072" t="s">
        <v>2264</v>
      </c>
      <c r="C1072" t="s">
        <v>239</v>
      </c>
      <c r="D1072" s="20" t="s">
        <v>1026</v>
      </c>
      <c r="E1072" s="26">
        <v>41579</v>
      </c>
      <c r="F1072">
        <v>3</v>
      </c>
      <c r="G1072">
        <v>4</v>
      </c>
      <c r="H1072">
        <v>0.75</v>
      </c>
      <c r="I1072">
        <v>1</v>
      </c>
      <c r="J1072">
        <v>6</v>
      </c>
      <c r="K1072">
        <v>0.16666666666666666</v>
      </c>
      <c r="L1072">
        <v>8</v>
      </c>
      <c r="M1072">
        <v>0.75</v>
      </c>
      <c r="N1072">
        <v>1</v>
      </c>
      <c r="O1072">
        <v>0.97599999999999998</v>
      </c>
      <c r="P1072">
        <v>1</v>
      </c>
      <c r="Q1072">
        <v>1</v>
      </c>
      <c r="R1072">
        <v>1</v>
      </c>
      <c r="S1072">
        <v>0</v>
      </c>
      <c r="T1072">
        <v>0.89999999999999991</v>
      </c>
    </row>
    <row r="1073" spans="1:20" x14ac:dyDescent="0.25">
      <c r="A1073" s="177" t="s">
        <v>2088</v>
      </c>
      <c r="B1073" t="s">
        <v>2089</v>
      </c>
      <c r="C1073" s="20" t="s">
        <v>2018</v>
      </c>
      <c r="D1073" s="20" t="s">
        <v>1026</v>
      </c>
      <c r="E1073" s="26">
        <v>41579</v>
      </c>
      <c r="F1073">
        <v>7</v>
      </c>
      <c r="G1073">
        <v>7</v>
      </c>
      <c r="H1073">
        <v>1</v>
      </c>
      <c r="I1073">
        <v>17</v>
      </c>
      <c r="J1073">
        <v>35</v>
      </c>
      <c r="K1073">
        <v>0.48571428571428571</v>
      </c>
      <c r="L1073">
        <v>35</v>
      </c>
      <c r="M1073">
        <v>1</v>
      </c>
      <c r="N1073">
        <v>11</v>
      </c>
      <c r="P1073">
        <v>2</v>
      </c>
      <c r="Q1073">
        <v>5</v>
      </c>
      <c r="R1073">
        <v>0.4</v>
      </c>
      <c r="S1073">
        <v>6</v>
      </c>
      <c r="T1073">
        <v>0.6875</v>
      </c>
    </row>
    <row r="1074" spans="1:20" x14ac:dyDescent="0.25">
      <c r="A1074" s="177" t="s">
        <v>1840</v>
      </c>
      <c r="B1074" t="s">
        <v>1841</v>
      </c>
      <c r="C1074" t="s">
        <v>240</v>
      </c>
      <c r="D1074" s="20" t="s">
        <v>1026</v>
      </c>
      <c r="E1074" s="26">
        <v>41579</v>
      </c>
      <c r="F1074">
        <v>18</v>
      </c>
      <c r="G1074">
        <v>23</v>
      </c>
      <c r="H1074">
        <v>0.78260869565217395</v>
      </c>
      <c r="I1074">
        <v>27</v>
      </c>
      <c r="J1074">
        <v>90</v>
      </c>
      <c r="K1074">
        <v>0.3</v>
      </c>
      <c r="L1074">
        <v>115</v>
      </c>
      <c r="M1074">
        <v>0.78260869565217395</v>
      </c>
      <c r="N1074">
        <v>35</v>
      </c>
      <c r="P1074">
        <v>2</v>
      </c>
      <c r="Q1074">
        <v>4</v>
      </c>
      <c r="R1074">
        <v>0.5</v>
      </c>
      <c r="S1074">
        <v>5</v>
      </c>
    </row>
    <row r="1075" spans="1:20" x14ac:dyDescent="0.25">
      <c r="A1075" s="177" t="s">
        <v>1665</v>
      </c>
      <c r="B1075" t="s">
        <v>1666</v>
      </c>
      <c r="C1075" t="s">
        <v>241</v>
      </c>
      <c r="D1075" s="20" t="s">
        <v>1026</v>
      </c>
      <c r="E1075" s="26">
        <v>41579</v>
      </c>
      <c r="F1075">
        <v>0</v>
      </c>
      <c r="G1075">
        <v>0</v>
      </c>
      <c r="H1075" t="e">
        <v>#DIV/0!</v>
      </c>
      <c r="I1075">
        <v>0</v>
      </c>
      <c r="J1075">
        <v>0</v>
      </c>
      <c r="K1075" t="e">
        <v>#DIV/0!</v>
      </c>
      <c r="L1075">
        <v>0</v>
      </c>
      <c r="M1075" t="e">
        <v>#DIV/0!</v>
      </c>
      <c r="P1075">
        <v>0</v>
      </c>
      <c r="Q1075">
        <v>0</v>
      </c>
      <c r="R1075" t="e">
        <v>#DIV/0!</v>
      </c>
    </row>
    <row r="1076" spans="1:20" x14ac:dyDescent="0.25">
      <c r="A1076" s="177" t="s">
        <v>1108</v>
      </c>
      <c r="B1076" t="s">
        <v>1194</v>
      </c>
      <c r="C1076" t="s">
        <v>235</v>
      </c>
      <c r="D1076" s="20" t="s">
        <v>1028</v>
      </c>
      <c r="E1076" s="26">
        <v>41579</v>
      </c>
      <c r="F1076">
        <v>67</v>
      </c>
      <c r="G1076">
        <v>80</v>
      </c>
      <c r="H1076">
        <v>0.83750000000000002</v>
      </c>
      <c r="I1076">
        <v>148</v>
      </c>
      <c r="J1076">
        <v>375</v>
      </c>
      <c r="K1076">
        <v>0.39466666666666667</v>
      </c>
      <c r="L1076">
        <v>408</v>
      </c>
      <c r="M1076">
        <v>0.91911764705882348</v>
      </c>
      <c r="N1076">
        <v>131</v>
      </c>
      <c r="P1076">
        <v>26</v>
      </c>
      <c r="Q1076">
        <v>40</v>
      </c>
      <c r="R1076">
        <v>0.65</v>
      </c>
      <c r="S1076">
        <v>30</v>
      </c>
    </row>
    <row r="1077" spans="1:20" x14ac:dyDescent="0.25">
      <c r="A1077" s="177" t="s">
        <v>11565</v>
      </c>
      <c r="B1077" t="s">
        <v>11566</v>
      </c>
      <c r="C1077" t="s">
        <v>199</v>
      </c>
      <c r="D1077" s="20" t="s">
        <v>1028</v>
      </c>
      <c r="E1077" s="26">
        <v>41579</v>
      </c>
      <c r="F1077">
        <v>11</v>
      </c>
      <c r="G1077">
        <v>11</v>
      </c>
      <c r="H1077">
        <v>1</v>
      </c>
      <c r="I1077">
        <v>22</v>
      </c>
      <c r="J1077">
        <v>75</v>
      </c>
      <c r="K1077">
        <v>0.29333333333333333</v>
      </c>
      <c r="L1077">
        <v>75</v>
      </c>
      <c r="M1077">
        <v>1</v>
      </c>
      <c r="N1077">
        <v>20</v>
      </c>
      <c r="P1077">
        <v>0</v>
      </c>
      <c r="Q1077">
        <v>0</v>
      </c>
      <c r="R1077" t="e">
        <v>#DIV/0!</v>
      </c>
      <c r="S1077">
        <v>2</v>
      </c>
    </row>
    <row r="1078" spans="1:20" x14ac:dyDescent="0.25">
      <c r="A1078" s="177" t="s">
        <v>11445</v>
      </c>
      <c r="B1078" t="s">
        <v>11446</v>
      </c>
      <c r="C1078" t="s">
        <v>201</v>
      </c>
      <c r="D1078" s="20" t="s">
        <v>1026</v>
      </c>
      <c r="E1078" s="26">
        <v>41579</v>
      </c>
      <c r="F1078">
        <v>4</v>
      </c>
      <c r="G1078">
        <v>4</v>
      </c>
      <c r="H1078">
        <v>1</v>
      </c>
      <c r="I1078">
        <v>11</v>
      </c>
      <c r="J1078">
        <v>40</v>
      </c>
      <c r="K1078">
        <v>0.27500000000000002</v>
      </c>
      <c r="L1078">
        <v>40</v>
      </c>
      <c r="M1078">
        <v>1</v>
      </c>
      <c r="N1078">
        <v>11</v>
      </c>
      <c r="O1078">
        <v>1.0625</v>
      </c>
      <c r="P1078">
        <v>0</v>
      </c>
      <c r="Q1078">
        <v>0</v>
      </c>
      <c r="R1078" t="e">
        <v>#DIV/0!</v>
      </c>
      <c r="S1078">
        <v>0</v>
      </c>
      <c r="T1078">
        <v>1.1904761904761905</v>
      </c>
    </row>
    <row r="1079" spans="1:20" x14ac:dyDescent="0.25">
      <c r="A1079" s="177" t="s">
        <v>12242</v>
      </c>
      <c r="B1079" t="s">
        <v>12243</v>
      </c>
      <c r="C1079" t="s">
        <v>200</v>
      </c>
      <c r="D1079" s="20" t="s">
        <v>1026</v>
      </c>
      <c r="E1079" s="26">
        <v>41579</v>
      </c>
      <c r="F1079">
        <v>7</v>
      </c>
      <c r="G1079">
        <v>7</v>
      </c>
      <c r="H1079">
        <v>1</v>
      </c>
      <c r="I1079">
        <v>11</v>
      </c>
      <c r="J1079">
        <v>35</v>
      </c>
      <c r="K1079">
        <v>0.31428571428571428</v>
      </c>
      <c r="L1079">
        <v>35</v>
      </c>
      <c r="M1079">
        <v>1</v>
      </c>
      <c r="N1079">
        <v>9</v>
      </c>
      <c r="P1079">
        <v>0</v>
      </c>
      <c r="Q1079">
        <v>0</v>
      </c>
      <c r="R1079">
        <v>0</v>
      </c>
      <c r="S1079">
        <v>2</v>
      </c>
    </row>
    <row r="1080" spans="1:20" x14ac:dyDescent="0.25">
      <c r="A1080" s="177" t="s">
        <v>12527</v>
      </c>
      <c r="B1080" t="s">
        <v>12528</v>
      </c>
      <c r="C1080" t="s">
        <v>202</v>
      </c>
      <c r="D1080" s="20" t="s">
        <v>1026</v>
      </c>
      <c r="E1080" s="26">
        <v>41579</v>
      </c>
      <c r="H1080" t="e">
        <v>#DIV/0!</v>
      </c>
      <c r="K1080" t="e">
        <v>#DIV/0!</v>
      </c>
      <c r="M1080" t="e">
        <v>#DIV/0!</v>
      </c>
      <c r="R1080" t="e">
        <v>#DIV/0!</v>
      </c>
      <c r="T1080">
        <v>1.25</v>
      </c>
    </row>
    <row r="1081" spans="1:20" x14ac:dyDescent="0.25">
      <c r="A1081" s="177" t="s">
        <v>11064</v>
      </c>
      <c r="B1081" t="s">
        <v>11065</v>
      </c>
      <c r="C1081" t="s">
        <v>228</v>
      </c>
      <c r="D1081" s="20" t="s">
        <v>1026</v>
      </c>
      <c r="E1081" s="26">
        <v>41579</v>
      </c>
      <c r="H1081" t="e">
        <v>#DIV/0!</v>
      </c>
      <c r="K1081" t="e">
        <v>#DIV/0!</v>
      </c>
      <c r="M1081" t="e">
        <v>#DIV/0!</v>
      </c>
      <c r="R1081" t="e">
        <v>#DIV/0!</v>
      </c>
    </row>
    <row r="1082" spans="1:20" x14ac:dyDescent="0.25">
      <c r="A1082" s="177" t="s">
        <v>10889</v>
      </c>
      <c r="B1082" t="s">
        <v>10890</v>
      </c>
      <c r="C1082" t="s">
        <v>227</v>
      </c>
      <c r="D1082" s="20" t="s">
        <v>1028</v>
      </c>
      <c r="E1082" s="26">
        <v>41579</v>
      </c>
      <c r="H1082" t="e">
        <v>#DIV/0!</v>
      </c>
      <c r="K1082" t="e">
        <v>#DIV/0!</v>
      </c>
      <c r="M1082" t="e">
        <v>#DIV/0!</v>
      </c>
      <c r="R1082" t="e">
        <v>#DIV/0!</v>
      </c>
    </row>
    <row r="1083" spans="1:20" x14ac:dyDescent="0.25">
      <c r="A1083" s="177" t="s">
        <v>10714</v>
      </c>
      <c r="B1083" t="s">
        <v>10715</v>
      </c>
      <c r="C1083" t="s">
        <v>203</v>
      </c>
      <c r="D1083" s="20" t="s">
        <v>1028</v>
      </c>
      <c r="E1083" s="26">
        <v>41579</v>
      </c>
      <c r="F1083">
        <v>10</v>
      </c>
      <c r="G1083">
        <v>10</v>
      </c>
      <c r="H1083">
        <v>1</v>
      </c>
      <c r="I1083">
        <v>42</v>
      </c>
      <c r="J1083">
        <v>70</v>
      </c>
      <c r="K1083">
        <v>0.6</v>
      </c>
      <c r="L1083">
        <v>70</v>
      </c>
      <c r="M1083">
        <v>1</v>
      </c>
      <c r="N1083">
        <v>27</v>
      </c>
      <c r="P1083">
        <v>9</v>
      </c>
      <c r="Q1083">
        <v>12</v>
      </c>
      <c r="R1083">
        <v>0.75</v>
      </c>
      <c r="S1083">
        <v>15</v>
      </c>
    </row>
    <row r="1084" spans="1:20" x14ac:dyDescent="0.25">
      <c r="A1084" s="177" t="s">
        <v>10539</v>
      </c>
      <c r="B1084" t="s">
        <v>10540</v>
      </c>
      <c r="C1084" t="s">
        <v>205</v>
      </c>
      <c r="D1084" s="20" t="s">
        <v>1026</v>
      </c>
      <c r="E1084" s="26">
        <v>41579</v>
      </c>
      <c r="F1084">
        <v>5</v>
      </c>
      <c r="G1084">
        <v>5</v>
      </c>
      <c r="H1084">
        <v>1</v>
      </c>
      <c r="I1084">
        <v>28</v>
      </c>
      <c r="J1084">
        <v>45</v>
      </c>
      <c r="K1084">
        <v>0.62222222222222223</v>
      </c>
      <c r="L1084">
        <v>45</v>
      </c>
      <c r="M1084">
        <v>1</v>
      </c>
      <c r="N1084">
        <v>16</v>
      </c>
      <c r="O1084">
        <v>0.89999999999999991</v>
      </c>
      <c r="P1084">
        <v>7</v>
      </c>
      <c r="Q1084">
        <v>9</v>
      </c>
      <c r="R1084">
        <v>0.77777777777777779</v>
      </c>
      <c r="S1084">
        <v>12</v>
      </c>
    </row>
    <row r="1085" spans="1:20" x14ac:dyDescent="0.25">
      <c r="A1085" s="177" t="s">
        <v>10363</v>
      </c>
      <c r="B1085" t="s">
        <v>10364</v>
      </c>
      <c r="C1085" t="s">
        <v>204</v>
      </c>
      <c r="D1085" s="20" t="s">
        <v>1026</v>
      </c>
      <c r="E1085" s="26">
        <v>41579</v>
      </c>
      <c r="F1085">
        <v>5</v>
      </c>
      <c r="G1085">
        <v>5</v>
      </c>
      <c r="H1085">
        <v>1</v>
      </c>
      <c r="I1085">
        <v>14</v>
      </c>
      <c r="J1085">
        <v>25</v>
      </c>
      <c r="K1085">
        <v>0.56000000000000005</v>
      </c>
      <c r="L1085">
        <v>25</v>
      </c>
      <c r="M1085">
        <v>1</v>
      </c>
      <c r="N1085">
        <v>11</v>
      </c>
      <c r="P1085">
        <v>2</v>
      </c>
      <c r="Q1085">
        <v>3</v>
      </c>
      <c r="R1085">
        <v>0.66666666666666663</v>
      </c>
      <c r="S1085">
        <v>3</v>
      </c>
    </row>
    <row r="1086" spans="1:20" x14ac:dyDescent="0.25">
      <c r="A1086" s="177" t="s">
        <v>10298</v>
      </c>
      <c r="B1086" t="s">
        <v>10299</v>
      </c>
      <c r="C1086" t="s">
        <v>206</v>
      </c>
      <c r="D1086" s="20" t="s">
        <v>1026</v>
      </c>
      <c r="E1086" s="26">
        <v>41579</v>
      </c>
      <c r="H1086" t="e">
        <v>#DIV/0!</v>
      </c>
      <c r="K1086" t="e">
        <v>#DIV/0!</v>
      </c>
      <c r="M1086" t="e">
        <v>#DIV/0!</v>
      </c>
      <c r="R1086" t="e">
        <v>#DIV/0!</v>
      </c>
    </row>
    <row r="1087" spans="1:20" x14ac:dyDescent="0.25">
      <c r="A1087" s="177" t="s">
        <v>9867</v>
      </c>
      <c r="B1087" t="s">
        <v>9868</v>
      </c>
      <c r="C1087" t="s">
        <v>223</v>
      </c>
      <c r="D1087" s="20" t="s">
        <v>1028</v>
      </c>
      <c r="E1087" s="26">
        <v>41579</v>
      </c>
      <c r="H1087" t="e">
        <v>#DIV/0!</v>
      </c>
      <c r="K1087" t="e">
        <v>#DIV/0!</v>
      </c>
      <c r="M1087" t="e">
        <v>#DIV/0!</v>
      </c>
      <c r="R1087" t="e">
        <v>#DIV/0!</v>
      </c>
      <c r="T1087">
        <v>1</v>
      </c>
    </row>
    <row r="1088" spans="1:20" x14ac:dyDescent="0.25">
      <c r="A1088" s="177" t="s">
        <v>9692</v>
      </c>
      <c r="B1088" t="s">
        <v>9693</v>
      </c>
      <c r="C1088" t="s">
        <v>224</v>
      </c>
      <c r="D1088" s="20" t="s">
        <v>1026</v>
      </c>
      <c r="E1088" s="26">
        <v>41579</v>
      </c>
      <c r="H1088" t="e">
        <v>#DIV/0!</v>
      </c>
      <c r="K1088" t="e">
        <v>#DIV/0!</v>
      </c>
      <c r="M1088" t="e">
        <v>#DIV/0!</v>
      </c>
      <c r="R1088" t="e">
        <v>#DIV/0!</v>
      </c>
      <c r="T1088">
        <v>1</v>
      </c>
    </row>
    <row r="1089" spans="1:20" x14ac:dyDescent="0.25">
      <c r="A1089" s="177" t="s">
        <v>9301</v>
      </c>
      <c r="B1089" t="s">
        <v>9302</v>
      </c>
      <c r="C1089" t="s">
        <v>211</v>
      </c>
      <c r="D1089" s="20" t="s">
        <v>1026</v>
      </c>
      <c r="E1089" s="26">
        <v>41579</v>
      </c>
      <c r="H1089" t="e">
        <v>#DIV/0!</v>
      </c>
      <c r="K1089" t="e">
        <v>#DIV/0!</v>
      </c>
      <c r="M1089" t="e">
        <v>#DIV/0!</v>
      </c>
      <c r="N1089">
        <v>0</v>
      </c>
      <c r="R1089" t="e">
        <v>#DIV/0!</v>
      </c>
    </row>
    <row r="1090" spans="1:20" x14ac:dyDescent="0.25">
      <c r="A1090" s="177" t="s">
        <v>9126</v>
      </c>
      <c r="B1090" t="s">
        <v>9127</v>
      </c>
      <c r="C1090" t="s">
        <v>207</v>
      </c>
      <c r="D1090" s="20" t="s">
        <v>1028</v>
      </c>
      <c r="E1090" s="26">
        <v>41579</v>
      </c>
      <c r="F1090">
        <v>7</v>
      </c>
      <c r="G1090">
        <v>9</v>
      </c>
      <c r="H1090">
        <v>0.77777777777777779</v>
      </c>
      <c r="I1090">
        <v>23</v>
      </c>
      <c r="J1090">
        <v>50</v>
      </c>
      <c r="K1090">
        <v>0.46</v>
      </c>
      <c r="L1090">
        <v>60</v>
      </c>
      <c r="M1090">
        <v>0.83333333333333337</v>
      </c>
      <c r="N1090">
        <v>18</v>
      </c>
      <c r="P1090">
        <v>5</v>
      </c>
      <c r="Q1090">
        <v>6</v>
      </c>
      <c r="R1090">
        <v>0.83333333333333337</v>
      </c>
      <c r="S1090">
        <v>5</v>
      </c>
    </row>
    <row r="1091" spans="1:20" x14ac:dyDescent="0.25">
      <c r="A1091" s="177" t="s">
        <v>9061</v>
      </c>
      <c r="B1091" t="s">
        <v>9062</v>
      </c>
      <c r="C1091" t="s">
        <v>894</v>
      </c>
      <c r="D1091" s="20" t="s">
        <v>1026</v>
      </c>
      <c r="E1091" s="26">
        <v>41579</v>
      </c>
      <c r="H1091" t="e">
        <v>#DIV/0!</v>
      </c>
      <c r="K1091" t="e">
        <v>#DIV/0!</v>
      </c>
      <c r="M1091" t="e">
        <v>#DIV/0!</v>
      </c>
      <c r="R1091" t="e">
        <v>#DIV/0!</v>
      </c>
      <c r="T1091">
        <v>0.5</v>
      </c>
    </row>
    <row r="1092" spans="1:20" x14ac:dyDescent="0.25">
      <c r="A1092" s="177" t="s">
        <v>8886</v>
      </c>
      <c r="B1092" t="s">
        <v>8887</v>
      </c>
      <c r="C1092" t="s">
        <v>210</v>
      </c>
      <c r="D1092" s="20" t="s">
        <v>1026</v>
      </c>
      <c r="E1092" s="26">
        <v>41579</v>
      </c>
      <c r="F1092">
        <v>5</v>
      </c>
      <c r="G1092">
        <v>4</v>
      </c>
      <c r="H1092">
        <v>1.25</v>
      </c>
      <c r="I1092">
        <v>23</v>
      </c>
      <c r="J1092">
        <v>40</v>
      </c>
      <c r="K1092">
        <v>0.57499999999999996</v>
      </c>
      <c r="L1092">
        <v>35</v>
      </c>
      <c r="M1092">
        <v>1.1428571428571428</v>
      </c>
      <c r="N1092">
        <v>18</v>
      </c>
      <c r="O1092">
        <v>1.25</v>
      </c>
      <c r="P1092">
        <v>5</v>
      </c>
      <c r="Q1092">
        <v>6</v>
      </c>
      <c r="R1092">
        <v>0.83333333333333337</v>
      </c>
      <c r="S1092">
        <v>5</v>
      </c>
      <c r="T1092">
        <v>0.5</v>
      </c>
    </row>
    <row r="1093" spans="1:20" x14ac:dyDescent="0.25">
      <c r="A1093" s="177" t="s">
        <v>8711</v>
      </c>
      <c r="B1093" t="s">
        <v>8712</v>
      </c>
      <c r="C1093" t="s">
        <v>208</v>
      </c>
      <c r="D1093" s="20" t="s">
        <v>1026</v>
      </c>
      <c r="E1093" s="26">
        <v>41579</v>
      </c>
      <c r="F1093">
        <v>2</v>
      </c>
      <c r="G1093">
        <v>5</v>
      </c>
      <c r="H1093">
        <v>0.4</v>
      </c>
      <c r="J1093">
        <v>10</v>
      </c>
      <c r="K1093">
        <v>0</v>
      </c>
      <c r="L1093">
        <v>25</v>
      </c>
      <c r="M1093">
        <v>0.4</v>
      </c>
      <c r="R1093" t="e">
        <v>#DIV/0!</v>
      </c>
      <c r="T1093">
        <v>1.0666666666666667</v>
      </c>
    </row>
    <row r="1094" spans="1:20" x14ac:dyDescent="0.25">
      <c r="A1094" s="177" t="s">
        <v>8462</v>
      </c>
      <c r="B1094" t="s">
        <v>8463</v>
      </c>
      <c r="C1094" t="s">
        <v>213</v>
      </c>
      <c r="D1094" s="20" t="s">
        <v>1026</v>
      </c>
      <c r="E1094" s="26">
        <v>41579</v>
      </c>
      <c r="H1094" t="e">
        <v>#DIV/0!</v>
      </c>
      <c r="K1094" t="e">
        <v>#DIV/0!</v>
      </c>
      <c r="M1094" t="e">
        <v>#DIV/0!</v>
      </c>
      <c r="R1094" t="e">
        <v>#DIV/0!</v>
      </c>
      <c r="T1094">
        <v>0.8</v>
      </c>
    </row>
    <row r="1095" spans="1:20" x14ac:dyDescent="0.25">
      <c r="A1095" s="177" t="s">
        <v>8287</v>
      </c>
      <c r="B1095" t="s">
        <v>8288</v>
      </c>
      <c r="C1095" t="s">
        <v>212</v>
      </c>
      <c r="D1095" s="20" t="s">
        <v>1028</v>
      </c>
      <c r="E1095" s="26">
        <v>41579</v>
      </c>
      <c r="F1095">
        <v>2</v>
      </c>
      <c r="G1095">
        <v>4</v>
      </c>
      <c r="H1095">
        <v>0.5</v>
      </c>
      <c r="I1095">
        <v>0</v>
      </c>
      <c r="J1095">
        <v>7</v>
      </c>
      <c r="K1095">
        <v>0</v>
      </c>
      <c r="L1095">
        <v>17</v>
      </c>
      <c r="M1095">
        <v>0.41176470588235292</v>
      </c>
      <c r="N1095">
        <v>0</v>
      </c>
      <c r="P1095">
        <v>0</v>
      </c>
      <c r="Q1095">
        <v>0</v>
      </c>
      <c r="R1095" t="e">
        <v>#DIV/0!</v>
      </c>
      <c r="S1095">
        <v>0</v>
      </c>
    </row>
    <row r="1096" spans="1:20" x14ac:dyDescent="0.25">
      <c r="A1096" s="177" t="s">
        <v>8222</v>
      </c>
      <c r="B1096" t="s">
        <v>8223</v>
      </c>
      <c r="C1096" s="20" t="s">
        <v>8184</v>
      </c>
      <c r="D1096" s="20" t="s">
        <v>1026</v>
      </c>
      <c r="E1096" s="26">
        <v>41579</v>
      </c>
      <c r="F1096">
        <v>2</v>
      </c>
      <c r="G1096">
        <v>4</v>
      </c>
      <c r="H1096">
        <v>0.5</v>
      </c>
      <c r="J1096">
        <v>7</v>
      </c>
      <c r="K1096">
        <v>0</v>
      </c>
      <c r="L1096">
        <v>17</v>
      </c>
      <c r="M1096">
        <v>0.41176470588235292</v>
      </c>
      <c r="R1096" t="e">
        <v>#DIV/0!</v>
      </c>
      <c r="T1096">
        <v>0.11363636363636363</v>
      </c>
    </row>
    <row r="1097" spans="1:20" x14ac:dyDescent="0.25">
      <c r="A1097" s="177" t="s">
        <v>7986</v>
      </c>
      <c r="B1097" t="s">
        <v>7987</v>
      </c>
      <c r="C1097" t="s">
        <v>225</v>
      </c>
      <c r="D1097" s="20" t="s">
        <v>1028</v>
      </c>
      <c r="E1097" s="26">
        <v>41579</v>
      </c>
      <c r="H1097" t="e">
        <v>#DIV/0!</v>
      </c>
      <c r="K1097" t="e">
        <v>#DIV/0!</v>
      </c>
      <c r="M1097" t="e">
        <v>#DIV/0!</v>
      </c>
      <c r="R1097" t="e">
        <v>#DIV/0!</v>
      </c>
    </row>
    <row r="1098" spans="1:20" x14ac:dyDescent="0.25">
      <c r="A1098" s="177" t="s">
        <v>7785</v>
      </c>
      <c r="B1098" t="s">
        <v>7786</v>
      </c>
      <c r="C1098" t="s">
        <v>226</v>
      </c>
      <c r="D1098" s="20" t="s">
        <v>1026</v>
      </c>
      <c r="E1098" s="26">
        <v>41579</v>
      </c>
      <c r="H1098" t="e">
        <v>#DIV/0!</v>
      </c>
      <c r="K1098" t="e">
        <v>#DIV/0!</v>
      </c>
      <c r="M1098" t="e">
        <v>#DIV/0!</v>
      </c>
      <c r="R1098" t="e">
        <v>#DIV/0!</v>
      </c>
      <c r="T1098">
        <v>0.25</v>
      </c>
    </row>
    <row r="1099" spans="1:20" x14ac:dyDescent="0.25">
      <c r="A1099" s="177" t="s">
        <v>7598</v>
      </c>
      <c r="B1099" t="s">
        <v>7599</v>
      </c>
      <c r="C1099" s="20" t="s">
        <v>901</v>
      </c>
      <c r="D1099" s="20" t="s">
        <v>1026</v>
      </c>
      <c r="E1099" s="26">
        <v>41579</v>
      </c>
      <c r="F1099">
        <v>2</v>
      </c>
      <c r="G1099">
        <v>2</v>
      </c>
      <c r="H1099">
        <v>1</v>
      </c>
      <c r="I1099">
        <v>9</v>
      </c>
      <c r="J1099">
        <v>10</v>
      </c>
      <c r="K1099">
        <v>0.9</v>
      </c>
      <c r="L1099">
        <v>10</v>
      </c>
      <c r="M1099">
        <v>1</v>
      </c>
      <c r="N1099">
        <v>7</v>
      </c>
      <c r="P1099">
        <v>0</v>
      </c>
      <c r="Q1099">
        <v>1</v>
      </c>
      <c r="R1099">
        <v>0</v>
      </c>
      <c r="S1099">
        <v>2</v>
      </c>
    </row>
    <row r="1100" spans="1:20" x14ac:dyDescent="0.25">
      <c r="A1100" s="177" t="s">
        <v>7251</v>
      </c>
      <c r="B1100" t="s">
        <v>7252</v>
      </c>
      <c r="C1100" s="20" t="s">
        <v>1078</v>
      </c>
      <c r="D1100" s="20" t="s">
        <v>1026</v>
      </c>
      <c r="E1100" s="26">
        <v>41579</v>
      </c>
      <c r="F1100">
        <v>2</v>
      </c>
      <c r="G1100">
        <v>2</v>
      </c>
      <c r="H1100">
        <v>1</v>
      </c>
      <c r="I1100">
        <v>9</v>
      </c>
      <c r="J1100">
        <v>10</v>
      </c>
      <c r="K1100">
        <v>0.9</v>
      </c>
      <c r="L1100">
        <v>10</v>
      </c>
      <c r="M1100">
        <v>1</v>
      </c>
      <c r="N1100">
        <v>7</v>
      </c>
      <c r="P1100">
        <v>0</v>
      </c>
      <c r="Q1100">
        <v>1</v>
      </c>
      <c r="R1100">
        <v>0</v>
      </c>
      <c r="S1100">
        <v>2</v>
      </c>
    </row>
    <row r="1101" spans="1:20" x14ac:dyDescent="0.25">
      <c r="A1101" s="177" t="s">
        <v>7046</v>
      </c>
      <c r="B1101" t="s">
        <v>7047</v>
      </c>
      <c r="C1101" t="s">
        <v>232</v>
      </c>
      <c r="D1101" s="20" t="s">
        <v>1028</v>
      </c>
      <c r="E1101" s="26">
        <v>41579</v>
      </c>
      <c r="H1101" t="e">
        <v>#DIV/0!</v>
      </c>
      <c r="K1101" t="e">
        <v>#DIV/0!</v>
      </c>
      <c r="M1101" t="e">
        <v>#DIV/0!</v>
      </c>
      <c r="R1101" t="e">
        <v>#DIV/0!</v>
      </c>
    </row>
    <row r="1102" spans="1:20" x14ac:dyDescent="0.25">
      <c r="A1102" s="177" t="s">
        <v>6855</v>
      </c>
      <c r="B1102" t="s">
        <v>6856</v>
      </c>
      <c r="C1102" t="s">
        <v>231</v>
      </c>
      <c r="D1102" s="20" t="s">
        <v>1026</v>
      </c>
      <c r="E1102" s="26">
        <v>41579</v>
      </c>
      <c r="H1102" t="e">
        <v>#DIV/0!</v>
      </c>
      <c r="K1102" t="e">
        <v>#DIV/0!</v>
      </c>
      <c r="M1102" t="e">
        <v>#DIV/0!</v>
      </c>
      <c r="R1102" t="e">
        <v>#DIV/0!</v>
      </c>
    </row>
    <row r="1103" spans="1:20" x14ac:dyDescent="0.25">
      <c r="A1103" s="177" t="s">
        <v>6680</v>
      </c>
      <c r="B1103" t="s">
        <v>6681</v>
      </c>
      <c r="C1103" t="s">
        <v>317</v>
      </c>
      <c r="D1103" s="20" t="s">
        <v>1028</v>
      </c>
      <c r="E1103" s="26">
        <v>41579</v>
      </c>
      <c r="F1103">
        <v>3</v>
      </c>
      <c r="G1103">
        <v>3</v>
      </c>
      <c r="H1103">
        <v>1</v>
      </c>
      <c r="I1103">
        <v>2</v>
      </c>
      <c r="J1103">
        <v>15</v>
      </c>
      <c r="K1103">
        <v>0.13333333333333333</v>
      </c>
      <c r="L1103">
        <v>15</v>
      </c>
      <c r="M1103">
        <v>1</v>
      </c>
      <c r="N1103">
        <v>2</v>
      </c>
      <c r="P1103">
        <v>0</v>
      </c>
      <c r="Q1103">
        <v>0</v>
      </c>
      <c r="R1103" t="e">
        <v>#DIV/0!</v>
      </c>
      <c r="S1103">
        <v>0</v>
      </c>
      <c r="T1103">
        <v>0</v>
      </c>
    </row>
    <row r="1104" spans="1:20" x14ac:dyDescent="0.25">
      <c r="A1104" s="177" t="s">
        <v>6505</v>
      </c>
      <c r="B1104" t="s">
        <v>6506</v>
      </c>
      <c r="C1104" t="s">
        <v>316</v>
      </c>
      <c r="D1104" s="20" t="s">
        <v>1026</v>
      </c>
      <c r="E1104" s="26">
        <v>41579</v>
      </c>
      <c r="F1104">
        <v>3</v>
      </c>
      <c r="G1104">
        <v>3</v>
      </c>
      <c r="H1104">
        <v>1</v>
      </c>
      <c r="I1104">
        <v>2</v>
      </c>
      <c r="J1104">
        <v>15</v>
      </c>
      <c r="K1104">
        <v>0.13333333333333333</v>
      </c>
      <c r="L1104">
        <v>15</v>
      </c>
      <c r="M1104">
        <v>1</v>
      </c>
      <c r="N1104">
        <v>2</v>
      </c>
      <c r="P1104">
        <v>0</v>
      </c>
      <c r="Q1104">
        <v>0</v>
      </c>
      <c r="R1104" t="e">
        <v>#DIV/0!</v>
      </c>
      <c r="S1104">
        <v>0</v>
      </c>
    </row>
    <row r="1105" spans="1:20" x14ac:dyDescent="0.25">
      <c r="A1105" s="177" t="s">
        <v>6256</v>
      </c>
      <c r="B1105" t="s">
        <v>6257</v>
      </c>
      <c r="C1105" t="s">
        <v>214</v>
      </c>
      <c r="D1105" s="20" t="s">
        <v>1028</v>
      </c>
      <c r="E1105" s="26">
        <v>41579</v>
      </c>
      <c r="F1105">
        <v>3</v>
      </c>
      <c r="G1105">
        <v>4</v>
      </c>
      <c r="H1105">
        <v>0.75</v>
      </c>
      <c r="I1105">
        <v>12</v>
      </c>
      <c r="J1105">
        <v>24</v>
      </c>
      <c r="K1105">
        <v>0.5</v>
      </c>
      <c r="L1105">
        <v>29</v>
      </c>
      <c r="M1105">
        <v>0.82758620689655171</v>
      </c>
      <c r="N1105">
        <v>10</v>
      </c>
      <c r="P1105">
        <v>1</v>
      </c>
      <c r="Q1105">
        <v>4</v>
      </c>
      <c r="R1105">
        <v>0.25</v>
      </c>
      <c r="S1105">
        <v>2</v>
      </c>
    </row>
    <row r="1106" spans="1:20" x14ac:dyDescent="0.25">
      <c r="A1106" s="177" t="s">
        <v>6081</v>
      </c>
      <c r="B1106" t="s">
        <v>6082</v>
      </c>
      <c r="C1106" t="s">
        <v>215</v>
      </c>
      <c r="D1106" s="20" t="s">
        <v>1026</v>
      </c>
      <c r="E1106" s="26">
        <v>41579</v>
      </c>
      <c r="F1106">
        <v>3</v>
      </c>
      <c r="G1106">
        <v>4</v>
      </c>
      <c r="H1106">
        <v>0.75</v>
      </c>
      <c r="I1106">
        <v>12</v>
      </c>
      <c r="J1106">
        <v>24</v>
      </c>
      <c r="K1106">
        <v>0.5</v>
      </c>
      <c r="L1106">
        <v>29</v>
      </c>
      <c r="M1106">
        <v>0.82758620689655171</v>
      </c>
      <c r="N1106">
        <v>10</v>
      </c>
      <c r="O1106">
        <v>0.8</v>
      </c>
      <c r="P1106">
        <v>1</v>
      </c>
      <c r="Q1106">
        <v>4</v>
      </c>
      <c r="R1106">
        <v>0.25</v>
      </c>
      <c r="S1106">
        <v>2</v>
      </c>
    </row>
    <row r="1107" spans="1:20" x14ac:dyDescent="0.25">
      <c r="A1107" s="177" t="s">
        <v>5906</v>
      </c>
      <c r="B1107" t="s">
        <v>5907</v>
      </c>
      <c r="C1107" t="s">
        <v>216</v>
      </c>
      <c r="D1107" s="20" t="s">
        <v>1026</v>
      </c>
      <c r="E1107" s="26">
        <v>41579</v>
      </c>
      <c r="H1107" t="e">
        <v>#DIV/0!</v>
      </c>
      <c r="K1107" t="e">
        <v>#DIV/0!</v>
      </c>
      <c r="M1107" t="e">
        <v>#DIV/0!</v>
      </c>
      <c r="R1107" t="e">
        <v>#DIV/0!</v>
      </c>
      <c r="T1107">
        <v>0.82906923076923067</v>
      </c>
    </row>
    <row r="1108" spans="1:20" x14ac:dyDescent="0.25">
      <c r="A1108" s="177" t="s">
        <v>5478</v>
      </c>
      <c r="B1108" t="s">
        <v>5479</v>
      </c>
      <c r="C1108" s="20" t="s">
        <v>903</v>
      </c>
      <c r="D1108" s="20" t="s">
        <v>1026</v>
      </c>
      <c r="E1108" s="26">
        <v>41579</v>
      </c>
      <c r="F1108">
        <v>11</v>
      </c>
      <c r="G1108">
        <v>11</v>
      </c>
      <c r="H1108">
        <v>1</v>
      </c>
      <c r="I1108">
        <v>8</v>
      </c>
      <c r="J1108">
        <v>52</v>
      </c>
      <c r="K1108">
        <v>0.15384615384615385</v>
      </c>
      <c r="L1108">
        <v>52</v>
      </c>
      <c r="M1108">
        <v>1</v>
      </c>
      <c r="N1108">
        <v>4</v>
      </c>
      <c r="P1108">
        <v>2</v>
      </c>
      <c r="Q1108">
        <v>4</v>
      </c>
      <c r="R1108">
        <v>0.5</v>
      </c>
      <c r="S1108">
        <v>4</v>
      </c>
      <c r="T1108">
        <v>0.78498999999999997</v>
      </c>
    </row>
    <row r="1109" spans="1:20" x14ac:dyDescent="0.25">
      <c r="A1109" s="177" t="s">
        <v>5662</v>
      </c>
      <c r="B1109" t="s">
        <v>5663</v>
      </c>
      <c r="C1109" s="20" t="s">
        <v>1073</v>
      </c>
      <c r="D1109" s="20" t="s">
        <v>1026</v>
      </c>
      <c r="E1109" s="26">
        <v>41579</v>
      </c>
      <c r="F1109">
        <v>6</v>
      </c>
      <c r="G1109">
        <v>6</v>
      </c>
      <c r="H1109">
        <v>1</v>
      </c>
      <c r="J1109">
        <v>27</v>
      </c>
      <c r="K1109">
        <v>0</v>
      </c>
      <c r="L1109">
        <v>27</v>
      </c>
      <c r="M1109">
        <v>1</v>
      </c>
      <c r="R1109" t="e">
        <v>#DIV/0!</v>
      </c>
      <c r="T1109">
        <v>0.97599999999999998</v>
      </c>
    </row>
    <row r="1110" spans="1:20" x14ac:dyDescent="0.25">
      <c r="A1110" s="177" t="s">
        <v>5243</v>
      </c>
      <c r="B1110" t="s">
        <v>5244</v>
      </c>
      <c r="C1110" s="20" t="s">
        <v>1079</v>
      </c>
      <c r="D1110" s="20" t="s">
        <v>1026</v>
      </c>
      <c r="E1110" s="26">
        <v>41579</v>
      </c>
      <c r="F1110">
        <v>5</v>
      </c>
      <c r="G1110">
        <v>5</v>
      </c>
      <c r="H1110">
        <v>1</v>
      </c>
      <c r="I1110">
        <v>8</v>
      </c>
      <c r="J1110">
        <v>25</v>
      </c>
      <c r="K1110">
        <v>0.32</v>
      </c>
      <c r="L1110">
        <v>25</v>
      </c>
      <c r="M1110">
        <v>1</v>
      </c>
      <c r="N1110">
        <v>4</v>
      </c>
      <c r="P1110">
        <v>2</v>
      </c>
      <c r="Q1110">
        <v>4</v>
      </c>
      <c r="R1110">
        <v>0.5</v>
      </c>
      <c r="S1110">
        <v>4</v>
      </c>
    </row>
    <row r="1111" spans="1:20" x14ac:dyDescent="0.25">
      <c r="A1111" s="177" t="s">
        <v>5038</v>
      </c>
      <c r="B1111" t="s">
        <v>5039</v>
      </c>
      <c r="C1111" t="s">
        <v>229</v>
      </c>
      <c r="D1111" s="20" t="s">
        <v>1026</v>
      </c>
      <c r="E1111" s="26">
        <v>41579</v>
      </c>
      <c r="H1111" t="e">
        <v>#DIV/0!</v>
      </c>
      <c r="K1111" t="e">
        <v>#DIV/0!</v>
      </c>
      <c r="M1111" t="e">
        <v>#DIV/0!</v>
      </c>
      <c r="R1111" t="e">
        <v>#DIV/0!</v>
      </c>
    </row>
    <row r="1112" spans="1:20" x14ac:dyDescent="0.25">
      <c r="A1112" s="177" t="s">
        <v>4863</v>
      </c>
      <c r="B1112" t="s">
        <v>4864</v>
      </c>
      <c r="C1112" t="s">
        <v>230</v>
      </c>
      <c r="D1112" s="20" t="s">
        <v>1028</v>
      </c>
      <c r="E1112" s="26">
        <v>41579</v>
      </c>
      <c r="H1112" t="e">
        <v>#DIV/0!</v>
      </c>
      <c r="K1112" t="e">
        <v>#DIV/0!</v>
      </c>
      <c r="M1112" t="e">
        <v>#DIV/0!</v>
      </c>
      <c r="R1112" t="e">
        <v>#DIV/0!</v>
      </c>
      <c r="T1112">
        <v>0</v>
      </c>
    </row>
    <row r="1113" spans="1:20" x14ac:dyDescent="0.25">
      <c r="A1113" s="177" t="s">
        <v>4688</v>
      </c>
      <c r="B1113" t="s">
        <v>4689</v>
      </c>
      <c r="C1113" t="s">
        <v>234</v>
      </c>
      <c r="D1113" s="20" t="s">
        <v>1028</v>
      </c>
      <c r="E1113" s="26">
        <v>41579</v>
      </c>
      <c r="H1113" t="e">
        <v>#DIV/0!</v>
      </c>
      <c r="K1113" t="e">
        <v>#DIV/0!</v>
      </c>
      <c r="M1113" t="e">
        <v>#DIV/0!</v>
      </c>
      <c r="R1113" t="e">
        <v>#DIV/0!</v>
      </c>
      <c r="T1113">
        <v>0</v>
      </c>
    </row>
    <row r="1114" spans="1:20" x14ac:dyDescent="0.25">
      <c r="A1114" s="177" t="s">
        <v>4513</v>
      </c>
      <c r="B1114" t="s">
        <v>4514</v>
      </c>
      <c r="C1114" t="s">
        <v>233</v>
      </c>
      <c r="D1114" s="20" t="s">
        <v>1026</v>
      </c>
      <c r="E1114" s="26">
        <v>41579</v>
      </c>
      <c r="H1114" t="e">
        <v>#DIV/0!</v>
      </c>
      <c r="K1114" t="e">
        <v>#DIV/0!</v>
      </c>
      <c r="M1114" t="e">
        <v>#DIV/0!</v>
      </c>
      <c r="R1114" t="e">
        <v>#DIV/0!</v>
      </c>
      <c r="T1114">
        <v>0.95937500000000009</v>
      </c>
    </row>
    <row r="1115" spans="1:20" x14ac:dyDescent="0.25">
      <c r="A1115" s="177" t="s">
        <v>4338</v>
      </c>
      <c r="B1115" t="s">
        <v>4339</v>
      </c>
      <c r="C1115" t="s">
        <v>217</v>
      </c>
      <c r="D1115" s="20" t="s">
        <v>1028</v>
      </c>
      <c r="E1115" s="26">
        <v>41579</v>
      </c>
      <c r="F1115">
        <v>1</v>
      </c>
      <c r="G1115">
        <v>3</v>
      </c>
      <c r="H1115">
        <v>0.33333333333333331</v>
      </c>
      <c r="I1115">
        <v>0</v>
      </c>
      <c r="J1115">
        <v>5</v>
      </c>
      <c r="K1115">
        <v>0</v>
      </c>
      <c r="L1115">
        <v>15</v>
      </c>
      <c r="M1115">
        <v>0.33333333333333331</v>
      </c>
      <c r="N1115">
        <v>13</v>
      </c>
      <c r="P1115">
        <v>0</v>
      </c>
      <c r="Q1115">
        <v>1</v>
      </c>
      <c r="R1115">
        <v>0</v>
      </c>
      <c r="S1115">
        <v>0</v>
      </c>
      <c r="T1115">
        <v>0.79347999999999996</v>
      </c>
    </row>
    <row r="1116" spans="1:20" x14ac:dyDescent="0.25">
      <c r="A1116" s="177" t="s">
        <v>4273</v>
      </c>
      <c r="B1116" t="s">
        <v>4274</v>
      </c>
      <c r="C1116" t="s">
        <v>895</v>
      </c>
      <c r="D1116" s="20" t="s">
        <v>1026</v>
      </c>
      <c r="E1116" s="26">
        <v>41579</v>
      </c>
      <c r="F1116">
        <v>0</v>
      </c>
      <c r="G1116">
        <v>0</v>
      </c>
      <c r="H1116" t="e">
        <v>#DIV/0!</v>
      </c>
      <c r="I1116">
        <v>0</v>
      </c>
      <c r="J1116">
        <v>0</v>
      </c>
      <c r="K1116" t="e">
        <v>#DIV/0!</v>
      </c>
      <c r="L1116">
        <v>0</v>
      </c>
      <c r="M1116" t="e">
        <v>#DIV/0!</v>
      </c>
      <c r="R1116" t="e">
        <v>#DIV/0!</v>
      </c>
      <c r="T1116">
        <v>0.98599999999999999</v>
      </c>
    </row>
    <row r="1117" spans="1:20" x14ac:dyDescent="0.25">
      <c r="A1117" s="177" t="s">
        <v>4098</v>
      </c>
      <c r="B1117" t="s">
        <v>4099</v>
      </c>
      <c r="C1117" t="s">
        <v>218</v>
      </c>
      <c r="D1117" s="20" t="s">
        <v>1026</v>
      </c>
      <c r="E1117" s="26">
        <v>41579</v>
      </c>
      <c r="F1117">
        <v>1</v>
      </c>
      <c r="G1117">
        <v>3</v>
      </c>
      <c r="H1117">
        <v>0.33333333333333331</v>
      </c>
      <c r="I1117">
        <v>0</v>
      </c>
      <c r="J1117">
        <v>5</v>
      </c>
      <c r="K1117">
        <v>0</v>
      </c>
      <c r="L1117">
        <v>15</v>
      </c>
      <c r="M1117">
        <v>0.33333333333333331</v>
      </c>
      <c r="N1117">
        <v>13</v>
      </c>
      <c r="P1117">
        <v>0</v>
      </c>
      <c r="Q1117">
        <v>1</v>
      </c>
      <c r="R1117">
        <v>0</v>
      </c>
      <c r="S1117">
        <v>0</v>
      </c>
      <c r="T1117">
        <v>0.625</v>
      </c>
    </row>
    <row r="1118" spans="1:20" x14ac:dyDescent="0.25">
      <c r="A1118" s="177" t="s">
        <v>3923</v>
      </c>
      <c r="B1118" t="s">
        <v>3924</v>
      </c>
      <c r="C1118" t="s">
        <v>219</v>
      </c>
      <c r="D1118" s="20" t="s">
        <v>1026</v>
      </c>
      <c r="E1118" s="26">
        <v>41579</v>
      </c>
      <c r="H1118" t="e">
        <v>#DIV/0!</v>
      </c>
      <c r="K1118" t="e">
        <v>#DIV/0!</v>
      </c>
      <c r="M1118" t="e">
        <v>#DIV/0!</v>
      </c>
      <c r="R1118" t="e">
        <v>#DIV/0!</v>
      </c>
      <c r="T1118">
        <v>0.41363636363636369</v>
      </c>
    </row>
    <row r="1119" spans="1:20" x14ac:dyDescent="0.25">
      <c r="A1119" s="177" t="s">
        <v>3556</v>
      </c>
      <c r="B1119" t="s">
        <v>3557</v>
      </c>
      <c r="C1119" t="s">
        <v>220</v>
      </c>
      <c r="D1119" s="20" t="s">
        <v>1028</v>
      </c>
      <c r="E1119" s="26">
        <v>41579</v>
      </c>
      <c r="F1119">
        <v>13</v>
      </c>
      <c r="G1119">
        <v>18</v>
      </c>
      <c r="H1119">
        <v>0.72222222222222221</v>
      </c>
      <c r="I1119">
        <v>30</v>
      </c>
      <c r="J1119">
        <v>40</v>
      </c>
      <c r="K1119">
        <v>0.75</v>
      </c>
      <c r="L1119">
        <v>48</v>
      </c>
      <c r="M1119">
        <v>0.83333333333333337</v>
      </c>
      <c r="N1119">
        <v>30</v>
      </c>
      <c r="P1119">
        <v>9</v>
      </c>
      <c r="Q1119">
        <v>12</v>
      </c>
      <c r="R1119">
        <v>0.75</v>
      </c>
      <c r="S1119">
        <v>0</v>
      </c>
      <c r="T1119">
        <v>0</v>
      </c>
    </row>
    <row r="1120" spans="1:20" x14ac:dyDescent="0.25">
      <c r="A1120" s="177" t="s">
        <v>3381</v>
      </c>
      <c r="B1120" t="s">
        <v>3382</v>
      </c>
      <c r="C1120" t="s">
        <v>221</v>
      </c>
      <c r="D1120" s="20" t="s">
        <v>1026</v>
      </c>
      <c r="E1120" s="26">
        <v>41579</v>
      </c>
      <c r="F1120">
        <v>10</v>
      </c>
      <c r="G1120">
        <v>14</v>
      </c>
      <c r="H1120">
        <v>0.7142857142857143</v>
      </c>
      <c r="I1120">
        <v>29</v>
      </c>
      <c r="J1120">
        <v>34</v>
      </c>
      <c r="K1120">
        <v>0.8529411764705882</v>
      </c>
      <c r="L1120">
        <v>40</v>
      </c>
      <c r="M1120">
        <v>0.85</v>
      </c>
      <c r="N1120">
        <v>29</v>
      </c>
      <c r="O1120">
        <v>0.78498999999999997</v>
      </c>
      <c r="P1120">
        <v>8</v>
      </c>
      <c r="Q1120">
        <v>11</v>
      </c>
      <c r="R1120">
        <v>0.72727272727272729</v>
      </c>
      <c r="T1120">
        <v>0.77782075757575753</v>
      </c>
    </row>
    <row r="1121" spans="1:20" x14ac:dyDescent="0.25">
      <c r="A1121" s="177" t="s">
        <v>3206</v>
      </c>
      <c r="B1121" t="s">
        <v>3207</v>
      </c>
      <c r="C1121" t="s">
        <v>222</v>
      </c>
      <c r="D1121" s="20" t="s">
        <v>1026</v>
      </c>
      <c r="E1121" s="26">
        <v>41579</v>
      </c>
      <c r="F1121">
        <v>3</v>
      </c>
      <c r="G1121">
        <v>4</v>
      </c>
      <c r="H1121">
        <v>0.75</v>
      </c>
      <c r="I1121">
        <v>1</v>
      </c>
      <c r="J1121">
        <v>6</v>
      </c>
      <c r="K1121">
        <v>0.16666666666666666</v>
      </c>
      <c r="L1121">
        <v>8</v>
      </c>
      <c r="M1121">
        <v>0.75</v>
      </c>
      <c r="N1121">
        <v>1</v>
      </c>
      <c r="O1121">
        <v>0.97599999999999998</v>
      </c>
      <c r="P1121">
        <v>1</v>
      </c>
      <c r="Q1121">
        <v>1</v>
      </c>
      <c r="R1121">
        <v>1</v>
      </c>
      <c r="S1121">
        <v>0</v>
      </c>
      <c r="T1121">
        <v>0.95316804407713496</v>
      </c>
    </row>
    <row r="1122" spans="1:20" x14ac:dyDescent="0.25">
      <c r="A1122" s="177" t="s">
        <v>11567</v>
      </c>
      <c r="B1122" t="s">
        <v>11568</v>
      </c>
      <c r="C1122" t="s">
        <v>198</v>
      </c>
      <c r="D1122" s="20" t="s">
        <v>1028</v>
      </c>
      <c r="E1122" s="26">
        <v>41609</v>
      </c>
      <c r="F1122">
        <v>2</v>
      </c>
      <c r="G1122">
        <v>3</v>
      </c>
      <c r="H1122">
        <v>0.66666666666666663</v>
      </c>
      <c r="J1122">
        <v>15</v>
      </c>
      <c r="K1122">
        <v>0</v>
      </c>
      <c r="L1122">
        <v>15</v>
      </c>
      <c r="M1122">
        <v>1</v>
      </c>
      <c r="P1122">
        <v>0</v>
      </c>
      <c r="Q1122">
        <v>0</v>
      </c>
      <c r="R1122" t="e">
        <v>#DIV/0!</v>
      </c>
      <c r="T1122">
        <v>1.25</v>
      </c>
    </row>
    <row r="1123" spans="1:20" x14ac:dyDescent="0.25">
      <c r="A1123" s="177" t="s">
        <v>12042</v>
      </c>
      <c r="B1123" t="s">
        <v>12043</v>
      </c>
      <c r="C1123" s="20" t="s">
        <v>1077</v>
      </c>
      <c r="D1123" s="20" t="s">
        <v>1028</v>
      </c>
      <c r="E1123" s="26">
        <v>41609</v>
      </c>
      <c r="F1123">
        <v>2</v>
      </c>
      <c r="G1123">
        <v>3</v>
      </c>
      <c r="H1123">
        <v>0.66666666666666663</v>
      </c>
      <c r="J1123">
        <v>15</v>
      </c>
      <c r="K1123">
        <v>0</v>
      </c>
      <c r="L1123">
        <v>15</v>
      </c>
      <c r="M1123">
        <v>1</v>
      </c>
      <c r="P1123">
        <v>0</v>
      </c>
      <c r="Q1123">
        <v>0</v>
      </c>
      <c r="R1123" t="e">
        <v>#DIV/0!</v>
      </c>
      <c r="T1123">
        <v>0.54545454545454541</v>
      </c>
    </row>
    <row r="1124" spans="1:20" x14ac:dyDescent="0.25">
      <c r="A1124" s="177" t="s">
        <v>3033</v>
      </c>
      <c r="B1124" t="s">
        <v>3034</v>
      </c>
      <c r="C1124" t="s">
        <v>242</v>
      </c>
      <c r="D1124" s="20" t="s">
        <v>1026</v>
      </c>
      <c r="E1124" s="26">
        <v>41609</v>
      </c>
      <c r="F1124">
        <v>0</v>
      </c>
      <c r="G1124">
        <v>0</v>
      </c>
      <c r="H1124" t="e">
        <v>#DIV/0!</v>
      </c>
      <c r="I1124">
        <v>0</v>
      </c>
      <c r="J1124">
        <v>0</v>
      </c>
      <c r="K1124" t="e">
        <v>#DIV/0!</v>
      </c>
      <c r="L1124">
        <v>0</v>
      </c>
      <c r="M1124" t="e">
        <v>#DIV/0!</v>
      </c>
      <c r="N1124">
        <v>0</v>
      </c>
      <c r="P1124">
        <v>0</v>
      </c>
      <c r="Q1124">
        <v>0</v>
      </c>
      <c r="R1124" t="e">
        <v>#DIV/0!</v>
      </c>
      <c r="S1124">
        <v>0</v>
      </c>
    </row>
    <row r="1125" spans="1:20" x14ac:dyDescent="0.25">
      <c r="A1125" s="177" t="s">
        <v>2858</v>
      </c>
      <c r="B1125" t="s">
        <v>2859</v>
      </c>
      <c r="C1125" s="20" t="s">
        <v>2754</v>
      </c>
      <c r="D1125" s="20" t="s">
        <v>1026</v>
      </c>
      <c r="E1125" s="26">
        <v>41609</v>
      </c>
      <c r="F1125">
        <v>10</v>
      </c>
      <c r="G1125">
        <v>13</v>
      </c>
      <c r="H1125">
        <v>0.76923076923076927</v>
      </c>
      <c r="I1125">
        <v>0</v>
      </c>
      <c r="J1125">
        <v>59</v>
      </c>
      <c r="K1125">
        <v>0</v>
      </c>
      <c r="L1125">
        <v>59</v>
      </c>
      <c r="M1125">
        <v>1</v>
      </c>
      <c r="N1125">
        <v>0</v>
      </c>
      <c r="P1125">
        <v>0</v>
      </c>
      <c r="Q1125">
        <v>0</v>
      </c>
      <c r="R1125" t="e">
        <v>#DIV/0!</v>
      </c>
      <c r="S1125">
        <v>0</v>
      </c>
    </row>
    <row r="1126" spans="1:20" x14ac:dyDescent="0.25">
      <c r="A1126" s="177" t="s">
        <v>2613</v>
      </c>
      <c r="B1126" t="s">
        <v>2614</v>
      </c>
      <c r="C1126" t="s">
        <v>237</v>
      </c>
      <c r="D1126" s="20" t="s">
        <v>1026</v>
      </c>
      <c r="E1126" s="26">
        <v>41609</v>
      </c>
      <c r="F1126">
        <v>18</v>
      </c>
      <c r="G1126">
        <v>17</v>
      </c>
      <c r="H1126">
        <v>1.0588235294117647</v>
      </c>
      <c r="I1126">
        <v>83</v>
      </c>
      <c r="J1126">
        <v>154</v>
      </c>
      <c r="K1126">
        <v>0.53896103896103897</v>
      </c>
      <c r="L1126">
        <v>149</v>
      </c>
      <c r="M1126">
        <v>1.0335570469798658</v>
      </c>
      <c r="N1126">
        <v>64</v>
      </c>
      <c r="O1126">
        <v>0.95937500000000009</v>
      </c>
      <c r="P1126">
        <v>6</v>
      </c>
      <c r="Q1126">
        <v>9</v>
      </c>
      <c r="R1126">
        <v>0.66666666666666663</v>
      </c>
      <c r="S1126">
        <v>19</v>
      </c>
    </row>
    <row r="1127" spans="1:20" x14ac:dyDescent="0.25">
      <c r="A1127" s="177" t="s">
        <v>2438</v>
      </c>
      <c r="B1127" t="s">
        <v>2439</v>
      </c>
      <c r="C1127" t="s">
        <v>238</v>
      </c>
      <c r="D1127" s="20" t="s">
        <v>1026</v>
      </c>
      <c r="E1127" s="26">
        <v>41609</v>
      </c>
      <c r="F1127">
        <v>10</v>
      </c>
      <c r="G1127">
        <v>14</v>
      </c>
      <c r="H1127">
        <v>0.7142857142857143</v>
      </c>
      <c r="I1127">
        <v>29</v>
      </c>
      <c r="J1127">
        <v>34</v>
      </c>
      <c r="K1127">
        <v>0.8529411764705882</v>
      </c>
      <c r="L1127">
        <v>40</v>
      </c>
      <c r="M1127">
        <v>0.85</v>
      </c>
      <c r="N1127">
        <v>27</v>
      </c>
      <c r="O1127">
        <v>0.79347999999999996</v>
      </c>
      <c r="P1127">
        <v>6</v>
      </c>
      <c r="Q1127">
        <v>8</v>
      </c>
      <c r="R1127">
        <v>0.75</v>
      </c>
      <c r="S1127">
        <v>2</v>
      </c>
      <c r="T1127">
        <v>0.96969696969696972</v>
      </c>
    </row>
    <row r="1128" spans="1:20" x14ac:dyDescent="0.25">
      <c r="A1128" s="177" t="s">
        <v>2265</v>
      </c>
      <c r="B1128" t="s">
        <v>2266</v>
      </c>
      <c r="C1128" t="s">
        <v>239</v>
      </c>
      <c r="D1128" s="20" t="s">
        <v>1026</v>
      </c>
      <c r="E1128" s="26">
        <v>41609</v>
      </c>
      <c r="F1128">
        <v>3</v>
      </c>
      <c r="G1128">
        <v>5</v>
      </c>
      <c r="H1128">
        <v>0.6</v>
      </c>
      <c r="I1128">
        <v>0</v>
      </c>
      <c r="J1128">
        <v>6</v>
      </c>
      <c r="K1128">
        <v>0</v>
      </c>
      <c r="L1128">
        <v>8</v>
      </c>
      <c r="M1128">
        <v>0.75</v>
      </c>
      <c r="N1128">
        <v>0</v>
      </c>
      <c r="O1128">
        <v>0.98599999999999999</v>
      </c>
      <c r="P1128">
        <v>0</v>
      </c>
      <c r="Q1128">
        <v>0</v>
      </c>
      <c r="R1128" t="e">
        <v>#DIV/0!</v>
      </c>
      <c r="S1128">
        <v>0</v>
      </c>
      <c r="T1128">
        <v>0.875</v>
      </c>
    </row>
    <row r="1129" spans="1:20" x14ac:dyDescent="0.25">
      <c r="A1129" s="177" t="s">
        <v>2090</v>
      </c>
      <c r="B1129" t="s">
        <v>2091</v>
      </c>
      <c r="C1129" s="20" t="s">
        <v>2018</v>
      </c>
      <c r="D1129" s="20" t="s">
        <v>1026</v>
      </c>
      <c r="E1129" s="26">
        <v>41609</v>
      </c>
      <c r="F1129">
        <v>7</v>
      </c>
      <c r="G1129">
        <v>7</v>
      </c>
      <c r="H1129">
        <v>1</v>
      </c>
      <c r="I1129">
        <v>17</v>
      </c>
      <c r="J1129">
        <v>35</v>
      </c>
      <c r="K1129">
        <v>0.48571428571428571</v>
      </c>
      <c r="L1129">
        <v>35</v>
      </c>
      <c r="M1129">
        <v>1</v>
      </c>
      <c r="N1129">
        <v>17</v>
      </c>
      <c r="P1129">
        <v>0</v>
      </c>
      <c r="Q1129">
        <v>0</v>
      </c>
      <c r="R1129" t="e">
        <v>#DIV/0!</v>
      </c>
      <c r="S1129">
        <v>0</v>
      </c>
      <c r="T1129">
        <v>0.77272727272727271</v>
      </c>
    </row>
    <row r="1130" spans="1:20" x14ac:dyDescent="0.25">
      <c r="A1130" s="177" t="s">
        <v>1842</v>
      </c>
      <c r="B1130" t="s">
        <v>1843</v>
      </c>
      <c r="C1130" t="s">
        <v>240</v>
      </c>
      <c r="D1130" s="20" t="s">
        <v>1026</v>
      </c>
      <c r="E1130" s="26">
        <v>41609</v>
      </c>
      <c r="F1130">
        <v>20</v>
      </c>
      <c r="G1130">
        <v>23</v>
      </c>
      <c r="H1130">
        <v>0.86956521739130432</v>
      </c>
      <c r="I1130">
        <v>36</v>
      </c>
      <c r="J1130">
        <v>100</v>
      </c>
      <c r="K1130">
        <v>0.36</v>
      </c>
      <c r="L1130">
        <v>115</v>
      </c>
      <c r="M1130">
        <v>0.86956521739130432</v>
      </c>
      <c r="N1130">
        <v>37</v>
      </c>
      <c r="P1130">
        <v>3</v>
      </c>
      <c r="Q1130">
        <v>4</v>
      </c>
      <c r="R1130">
        <v>0.75</v>
      </c>
      <c r="S1130">
        <v>11</v>
      </c>
    </row>
    <row r="1131" spans="1:20" x14ac:dyDescent="0.25">
      <c r="A1131" s="177" t="s">
        <v>1667</v>
      </c>
      <c r="B1131" t="s">
        <v>1668</v>
      </c>
      <c r="C1131" t="s">
        <v>241</v>
      </c>
      <c r="D1131" s="20" t="s">
        <v>1026</v>
      </c>
      <c r="E1131" s="26">
        <v>41609</v>
      </c>
      <c r="F1131">
        <v>0</v>
      </c>
      <c r="G1131">
        <v>0</v>
      </c>
      <c r="H1131" t="e">
        <v>#DIV/0!</v>
      </c>
      <c r="I1131">
        <v>0</v>
      </c>
      <c r="J1131">
        <v>0</v>
      </c>
      <c r="K1131" t="e">
        <v>#DIV/0!</v>
      </c>
      <c r="L1131">
        <v>0</v>
      </c>
      <c r="M1131" t="e">
        <v>#DIV/0!</v>
      </c>
      <c r="P1131">
        <v>0</v>
      </c>
      <c r="Q1131">
        <v>0</v>
      </c>
      <c r="R1131" t="e">
        <v>#DIV/0!</v>
      </c>
    </row>
    <row r="1132" spans="1:20" x14ac:dyDescent="0.25">
      <c r="A1132" s="177" t="s">
        <v>1109</v>
      </c>
      <c r="B1132" t="s">
        <v>1195</v>
      </c>
      <c r="C1132" t="s">
        <v>235</v>
      </c>
      <c r="D1132" s="20" t="s">
        <v>1028</v>
      </c>
      <c r="E1132" s="26">
        <v>41609</v>
      </c>
      <c r="F1132">
        <v>68</v>
      </c>
      <c r="G1132">
        <v>79</v>
      </c>
      <c r="H1132">
        <v>0.86075949367088611</v>
      </c>
      <c r="I1132">
        <v>165</v>
      </c>
      <c r="J1132">
        <v>388</v>
      </c>
      <c r="K1132">
        <v>0.42525773195876287</v>
      </c>
      <c r="L1132">
        <v>406</v>
      </c>
      <c r="M1132">
        <v>0.95566502463054193</v>
      </c>
      <c r="N1132">
        <v>145</v>
      </c>
      <c r="P1132">
        <v>15</v>
      </c>
      <c r="Q1132">
        <v>21</v>
      </c>
      <c r="R1132">
        <v>0.7142857142857143</v>
      </c>
      <c r="S1132">
        <v>32</v>
      </c>
    </row>
    <row r="1133" spans="1:20" x14ac:dyDescent="0.25">
      <c r="A1133" s="177" t="s">
        <v>11569</v>
      </c>
      <c r="B1133" t="s">
        <v>11570</v>
      </c>
      <c r="C1133" t="s">
        <v>199</v>
      </c>
      <c r="D1133" s="20" t="s">
        <v>1028</v>
      </c>
      <c r="E1133" s="26">
        <v>41609</v>
      </c>
      <c r="F1133">
        <v>11</v>
      </c>
      <c r="G1133">
        <v>11</v>
      </c>
      <c r="H1133">
        <v>1</v>
      </c>
      <c r="I1133">
        <v>22</v>
      </c>
      <c r="J1133">
        <v>75</v>
      </c>
      <c r="K1133">
        <v>0.29333333333333333</v>
      </c>
      <c r="L1133">
        <v>75</v>
      </c>
      <c r="M1133">
        <v>1</v>
      </c>
      <c r="N1133">
        <v>21</v>
      </c>
      <c r="P1133">
        <v>0</v>
      </c>
      <c r="Q1133">
        <v>0</v>
      </c>
      <c r="R1133" t="e">
        <v>#DIV/0!</v>
      </c>
      <c r="S1133">
        <v>1</v>
      </c>
    </row>
    <row r="1134" spans="1:20" x14ac:dyDescent="0.25">
      <c r="A1134" s="177" t="s">
        <v>11447</v>
      </c>
      <c r="B1134" t="s">
        <v>11448</v>
      </c>
      <c r="C1134" t="s">
        <v>201</v>
      </c>
      <c r="D1134" s="20" t="s">
        <v>1026</v>
      </c>
      <c r="E1134" s="26">
        <v>41609</v>
      </c>
      <c r="F1134">
        <v>4</v>
      </c>
      <c r="G1134">
        <v>4</v>
      </c>
      <c r="H1134">
        <v>1</v>
      </c>
      <c r="I1134">
        <v>11</v>
      </c>
      <c r="J1134">
        <v>40</v>
      </c>
      <c r="K1134">
        <v>0.27500000000000002</v>
      </c>
      <c r="L1134">
        <v>40</v>
      </c>
      <c r="M1134">
        <v>1</v>
      </c>
      <c r="N1134">
        <v>11</v>
      </c>
      <c r="O1134">
        <v>1.25</v>
      </c>
      <c r="P1134">
        <v>0</v>
      </c>
      <c r="Q1134">
        <v>0</v>
      </c>
      <c r="R1134" t="e">
        <v>#DIV/0!</v>
      </c>
      <c r="S1134">
        <v>0</v>
      </c>
      <c r="T1134">
        <v>1.0119047619047621</v>
      </c>
    </row>
    <row r="1135" spans="1:20" x14ac:dyDescent="0.25">
      <c r="A1135" s="177" t="s">
        <v>12244</v>
      </c>
      <c r="B1135" t="s">
        <v>12245</v>
      </c>
      <c r="C1135" t="s">
        <v>200</v>
      </c>
      <c r="D1135" s="20" t="s">
        <v>1026</v>
      </c>
      <c r="E1135" s="26">
        <v>41609</v>
      </c>
      <c r="F1135">
        <v>7</v>
      </c>
      <c r="G1135">
        <v>7</v>
      </c>
      <c r="H1135">
        <v>1</v>
      </c>
      <c r="I1135">
        <v>11</v>
      </c>
      <c r="J1135">
        <v>35</v>
      </c>
      <c r="K1135">
        <v>0.31428571428571428</v>
      </c>
      <c r="L1135">
        <v>35</v>
      </c>
      <c r="M1135">
        <v>1</v>
      </c>
      <c r="N1135">
        <v>10</v>
      </c>
      <c r="P1135">
        <v>0</v>
      </c>
      <c r="Q1135">
        <v>0</v>
      </c>
      <c r="R1135">
        <v>0</v>
      </c>
      <c r="S1135">
        <v>1</v>
      </c>
    </row>
    <row r="1136" spans="1:20" x14ac:dyDescent="0.25">
      <c r="A1136" s="177" t="s">
        <v>12529</v>
      </c>
      <c r="B1136" t="s">
        <v>12530</v>
      </c>
      <c r="C1136" t="s">
        <v>202</v>
      </c>
      <c r="D1136" s="20" t="s">
        <v>1026</v>
      </c>
      <c r="E1136" s="26">
        <v>41609</v>
      </c>
      <c r="H1136" t="e">
        <v>#DIV/0!</v>
      </c>
      <c r="K1136" t="e">
        <v>#DIV/0!</v>
      </c>
      <c r="M1136" t="e">
        <v>#DIV/0!</v>
      </c>
      <c r="R1136" t="e">
        <v>#DIV/0!</v>
      </c>
      <c r="T1136">
        <v>1.0625</v>
      </c>
    </row>
    <row r="1137" spans="1:20" x14ac:dyDescent="0.25">
      <c r="A1137" s="177" t="s">
        <v>11066</v>
      </c>
      <c r="B1137" t="s">
        <v>11067</v>
      </c>
      <c r="C1137" t="s">
        <v>228</v>
      </c>
      <c r="D1137" s="20" t="s">
        <v>1026</v>
      </c>
      <c r="E1137" s="26">
        <v>41609</v>
      </c>
      <c r="H1137" t="e">
        <v>#DIV/0!</v>
      </c>
      <c r="K1137" t="e">
        <v>#DIV/0!</v>
      </c>
      <c r="M1137" t="e">
        <v>#DIV/0!</v>
      </c>
      <c r="R1137" t="e">
        <v>#DIV/0!</v>
      </c>
    </row>
    <row r="1138" spans="1:20" x14ac:dyDescent="0.25">
      <c r="A1138" s="177" t="s">
        <v>10891</v>
      </c>
      <c r="B1138" t="s">
        <v>10892</v>
      </c>
      <c r="C1138" t="s">
        <v>227</v>
      </c>
      <c r="D1138" s="20" t="s">
        <v>1028</v>
      </c>
      <c r="E1138" s="26">
        <v>41609</v>
      </c>
      <c r="H1138" t="e">
        <v>#DIV/0!</v>
      </c>
      <c r="K1138" t="e">
        <v>#DIV/0!</v>
      </c>
      <c r="M1138" t="e">
        <v>#DIV/0!</v>
      </c>
      <c r="R1138" t="e">
        <v>#DIV/0!</v>
      </c>
    </row>
    <row r="1139" spans="1:20" x14ac:dyDescent="0.25">
      <c r="A1139" s="177" t="s">
        <v>10716</v>
      </c>
      <c r="B1139" t="s">
        <v>10717</v>
      </c>
      <c r="C1139" t="s">
        <v>203</v>
      </c>
      <c r="D1139" s="20" t="s">
        <v>1028</v>
      </c>
      <c r="E1139" s="26">
        <v>41609</v>
      </c>
      <c r="F1139">
        <v>10</v>
      </c>
      <c r="G1139">
        <v>10</v>
      </c>
      <c r="H1139">
        <v>1</v>
      </c>
      <c r="I1139">
        <v>55</v>
      </c>
      <c r="J1139">
        <v>70</v>
      </c>
      <c r="K1139">
        <v>0.7857142857142857</v>
      </c>
      <c r="L1139">
        <v>70</v>
      </c>
      <c r="M1139">
        <v>1</v>
      </c>
      <c r="N1139">
        <v>39</v>
      </c>
      <c r="P1139">
        <v>5</v>
      </c>
      <c r="Q1139">
        <v>7</v>
      </c>
      <c r="R1139">
        <v>0.7142857142857143</v>
      </c>
      <c r="S1139">
        <v>16</v>
      </c>
    </row>
    <row r="1140" spans="1:20" x14ac:dyDescent="0.25">
      <c r="A1140" s="177" t="s">
        <v>10541</v>
      </c>
      <c r="B1140" t="s">
        <v>10542</v>
      </c>
      <c r="C1140" t="s">
        <v>205</v>
      </c>
      <c r="D1140" s="20" t="s">
        <v>1026</v>
      </c>
      <c r="E1140" s="26">
        <v>41609</v>
      </c>
      <c r="F1140">
        <v>5</v>
      </c>
      <c r="G1140">
        <v>5</v>
      </c>
      <c r="H1140">
        <v>1</v>
      </c>
      <c r="I1140">
        <v>33</v>
      </c>
      <c r="J1140">
        <v>45</v>
      </c>
      <c r="K1140">
        <v>0.73333333333333328</v>
      </c>
      <c r="L1140">
        <v>45</v>
      </c>
      <c r="M1140">
        <v>1</v>
      </c>
      <c r="N1140">
        <v>25</v>
      </c>
      <c r="O1140">
        <v>0.875</v>
      </c>
      <c r="P1140">
        <v>3</v>
      </c>
      <c r="Q1140">
        <v>4</v>
      </c>
      <c r="R1140">
        <v>0.75</v>
      </c>
      <c r="S1140">
        <v>8</v>
      </c>
    </row>
    <row r="1141" spans="1:20" x14ac:dyDescent="0.25">
      <c r="A1141" s="177" t="s">
        <v>10365</v>
      </c>
      <c r="B1141" t="s">
        <v>10366</v>
      </c>
      <c r="C1141" t="s">
        <v>204</v>
      </c>
      <c r="D1141" s="20" t="s">
        <v>1026</v>
      </c>
      <c r="E1141" s="26">
        <v>41609</v>
      </c>
      <c r="F1141">
        <v>5</v>
      </c>
      <c r="G1141">
        <v>5</v>
      </c>
      <c r="H1141">
        <v>1</v>
      </c>
      <c r="I1141">
        <v>22</v>
      </c>
      <c r="J1141">
        <v>25</v>
      </c>
      <c r="K1141">
        <v>0.88</v>
      </c>
      <c r="L1141">
        <v>25</v>
      </c>
      <c r="M1141">
        <v>1</v>
      </c>
      <c r="N1141">
        <v>14</v>
      </c>
      <c r="P1141">
        <v>2</v>
      </c>
      <c r="Q1141">
        <v>3</v>
      </c>
      <c r="R1141">
        <v>0.66666666666666663</v>
      </c>
      <c r="S1141">
        <v>8</v>
      </c>
    </row>
    <row r="1142" spans="1:20" x14ac:dyDescent="0.25">
      <c r="A1142" s="177" t="s">
        <v>10300</v>
      </c>
      <c r="B1142" t="s">
        <v>10301</v>
      </c>
      <c r="C1142" t="s">
        <v>206</v>
      </c>
      <c r="D1142" s="20" t="s">
        <v>1026</v>
      </c>
      <c r="E1142" s="26">
        <v>41609</v>
      </c>
      <c r="H1142" t="e">
        <v>#DIV/0!</v>
      </c>
      <c r="K1142" t="e">
        <v>#DIV/0!</v>
      </c>
      <c r="M1142" t="e">
        <v>#DIV/0!</v>
      </c>
      <c r="R1142" t="e">
        <v>#DIV/0!</v>
      </c>
    </row>
    <row r="1143" spans="1:20" x14ac:dyDescent="0.25">
      <c r="A1143" s="177" t="s">
        <v>9869</v>
      </c>
      <c r="B1143" t="s">
        <v>9870</v>
      </c>
      <c r="C1143" t="s">
        <v>223</v>
      </c>
      <c r="D1143" s="20" t="s">
        <v>1028</v>
      </c>
      <c r="E1143" s="26">
        <v>41609</v>
      </c>
      <c r="H1143" t="e">
        <v>#DIV/0!</v>
      </c>
      <c r="K1143" t="e">
        <v>#DIV/0!</v>
      </c>
      <c r="M1143" t="e">
        <v>#DIV/0!</v>
      </c>
      <c r="R1143" t="e">
        <v>#DIV/0!</v>
      </c>
      <c r="T1143">
        <v>1</v>
      </c>
    </row>
    <row r="1144" spans="1:20" x14ac:dyDescent="0.25">
      <c r="A1144" s="177" t="s">
        <v>9694</v>
      </c>
      <c r="B1144" t="s">
        <v>9695</v>
      </c>
      <c r="C1144" t="s">
        <v>224</v>
      </c>
      <c r="D1144" s="20" t="s">
        <v>1026</v>
      </c>
      <c r="E1144" s="26">
        <v>41609</v>
      </c>
      <c r="H1144" t="e">
        <v>#DIV/0!</v>
      </c>
      <c r="K1144" t="e">
        <v>#DIV/0!</v>
      </c>
      <c r="M1144" t="e">
        <v>#DIV/0!</v>
      </c>
      <c r="R1144" t="e">
        <v>#DIV/0!</v>
      </c>
      <c r="T1144">
        <v>1</v>
      </c>
    </row>
    <row r="1145" spans="1:20" x14ac:dyDescent="0.25">
      <c r="A1145" s="177" t="s">
        <v>9303</v>
      </c>
      <c r="B1145" t="s">
        <v>9304</v>
      </c>
      <c r="C1145" t="s">
        <v>211</v>
      </c>
      <c r="D1145" s="20" t="s">
        <v>1026</v>
      </c>
      <c r="E1145" s="26">
        <v>41609</v>
      </c>
      <c r="H1145" t="e">
        <v>#DIV/0!</v>
      </c>
      <c r="K1145" t="e">
        <v>#DIV/0!</v>
      </c>
      <c r="M1145" t="e">
        <v>#DIV/0!</v>
      </c>
      <c r="N1145">
        <v>0</v>
      </c>
      <c r="R1145" t="e">
        <v>#DIV/0!</v>
      </c>
    </row>
    <row r="1146" spans="1:20" x14ac:dyDescent="0.25">
      <c r="A1146" s="177" t="s">
        <v>9128</v>
      </c>
      <c r="B1146" t="s">
        <v>9129</v>
      </c>
      <c r="C1146" t="s">
        <v>207</v>
      </c>
      <c r="D1146" s="20" t="s">
        <v>1028</v>
      </c>
      <c r="E1146" s="26">
        <v>41609</v>
      </c>
      <c r="F1146">
        <v>7</v>
      </c>
      <c r="G1146">
        <v>9</v>
      </c>
      <c r="H1146">
        <v>0.77777777777777779</v>
      </c>
      <c r="I1146">
        <v>21</v>
      </c>
      <c r="J1146">
        <v>50</v>
      </c>
      <c r="K1146">
        <v>0.42</v>
      </c>
      <c r="L1146">
        <v>60</v>
      </c>
      <c r="M1146">
        <v>0.83333333333333337</v>
      </c>
      <c r="N1146">
        <v>17</v>
      </c>
      <c r="P1146">
        <v>3</v>
      </c>
      <c r="Q1146">
        <v>4</v>
      </c>
      <c r="R1146">
        <v>0.75</v>
      </c>
      <c r="S1146">
        <v>4</v>
      </c>
    </row>
    <row r="1147" spans="1:20" x14ac:dyDescent="0.25">
      <c r="A1147" s="177" t="s">
        <v>9063</v>
      </c>
      <c r="B1147" t="s">
        <v>9064</v>
      </c>
      <c r="C1147" t="s">
        <v>894</v>
      </c>
      <c r="D1147" s="20" t="s">
        <v>1026</v>
      </c>
      <c r="E1147" s="26">
        <v>41609</v>
      </c>
      <c r="H1147" t="e">
        <v>#DIV/0!</v>
      </c>
      <c r="K1147" t="e">
        <v>#DIV/0!</v>
      </c>
      <c r="M1147" t="e">
        <v>#DIV/0!</v>
      </c>
      <c r="P1147">
        <v>0</v>
      </c>
      <c r="Q1147">
        <v>0</v>
      </c>
      <c r="R1147" t="e">
        <v>#DIV/0!</v>
      </c>
      <c r="T1147">
        <v>0.75</v>
      </c>
    </row>
    <row r="1148" spans="1:20" x14ac:dyDescent="0.25">
      <c r="A1148" s="177" t="s">
        <v>8888</v>
      </c>
      <c r="B1148" t="s">
        <v>8889</v>
      </c>
      <c r="C1148" t="s">
        <v>210</v>
      </c>
      <c r="D1148" s="20" t="s">
        <v>1026</v>
      </c>
      <c r="E1148" s="26">
        <v>41609</v>
      </c>
      <c r="F1148">
        <v>5</v>
      </c>
      <c r="G1148">
        <v>4</v>
      </c>
      <c r="H1148">
        <v>1.25</v>
      </c>
      <c r="I1148">
        <v>21</v>
      </c>
      <c r="J1148">
        <v>40</v>
      </c>
      <c r="K1148">
        <v>0.52500000000000002</v>
      </c>
      <c r="L1148">
        <v>35</v>
      </c>
      <c r="M1148">
        <v>1.1428571428571428</v>
      </c>
      <c r="N1148">
        <v>17</v>
      </c>
      <c r="O1148">
        <v>1.0625</v>
      </c>
      <c r="P1148">
        <v>3</v>
      </c>
      <c r="Q1148">
        <v>4</v>
      </c>
      <c r="R1148">
        <v>0.75</v>
      </c>
      <c r="S1148">
        <v>4</v>
      </c>
      <c r="T1148">
        <v>0.75</v>
      </c>
    </row>
    <row r="1149" spans="1:20" x14ac:dyDescent="0.25">
      <c r="A1149" s="177" t="s">
        <v>8713</v>
      </c>
      <c r="B1149" t="s">
        <v>8714</v>
      </c>
      <c r="C1149" t="s">
        <v>208</v>
      </c>
      <c r="D1149" s="20" t="s">
        <v>1026</v>
      </c>
      <c r="E1149" s="26">
        <v>41609</v>
      </c>
      <c r="F1149">
        <v>2</v>
      </c>
      <c r="G1149">
        <v>5</v>
      </c>
      <c r="H1149">
        <v>0.4</v>
      </c>
      <c r="J1149">
        <v>10</v>
      </c>
      <c r="K1149">
        <v>0</v>
      </c>
      <c r="L1149">
        <v>25</v>
      </c>
      <c r="M1149">
        <v>0.4</v>
      </c>
      <c r="P1149">
        <v>0</v>
      </c>
      <c r="Q1149">
        <v>0</v>
      </c>
      <c r="R1149" t="e">
        <v>#DIV/0!</v>
      </c>
      <c r="T1149">
        <v>0.8666666666666667</v>
      </c>
    </row>
    <row r="1150" spans="1:20" x14ac:dyDescent="0.25">
      <c r="A1150" s="177" t="s">
        <v>8464</v>
      </c>
      <c r="B1150" t="s">
        <v>8465</v>
      </c>
      <c r="C1150" t="s">
        <v>213</v>
      </c>
      <c r="D1150" s="20" t="s">
        <v>1026</v>
      </c>
      <c r="E1150" s="26">
        <v>41609</v>
      </c>
      <c r="H1150" t="e">
        <v>#DIV/0!</v>
      </c>
      <c r="K1150" t="e">
        <v>#DIV/0!</v>
      </c>
      <c r="M1150" t="e">
        <v>#DIV/0!</v>
      </c>
      <c r="P1150">
        <v>0</v>
      </c>
      <c r="Q1150">
        <v>0</v>
      </c>
      <c r="R1150" t="e">
        <v>#DIV/0!</v>
      </c>
      <c r="T1150">
        <v>0.65</v>
      </c>
    </row>
    <row r="1151" spans="1:20" x14ac:dyDescent="0.25">
      <c r="A1151" s="177" t="s">
        <v>8289</v>
      </c>
      <c r="B1151" t="s">
        <v>8290</v>
      </c>
      <c r="C1151" t="s">
        <v>212</v>
      </c>
      <c r="D1151" s="20" t="s">
        <v>1028</v>
      </c>
      <c r="E1151" s="26">
        <v>41609</v>
      </c>
      <c r="F1151">
        <v>2</v>
      </c>
      <c r="G1151">
        <v>4</v>
      </c>
      <c r="H1151">
        <v>0.5</v>
      </c>
      <c r="I1151">
        <v>0</v>
      </c>
      <c r="J1151">
        <v>7</v>
      </c>
      <c r="K1151">
        <v>0</v>
      </c>
      <c r="L1151">
        <v>17</v>
      </c>
      <c r="M1151">
        <v>0.41176470588235292</v>
      </c>
      <c r="N1151">
        <v>0</v>
      </c>
      <c r="P1151">
        <v>0</v>
      </c>
      <c r="Q1151">
        <v>0</v>
      </c>
      <c r="R1151" t="e">
        <v>#DIV/0!</v>
      </c>
      <c r="S1151">
        <v>0</v>
      </c>
    </row>
    <row r="1152" spans="1:20" x14ac:dyDescent="0.25">
      <c r="A1152" s="177" t="s">
        <v>8224</v>
      </c>
      <c r="B1152" t="s">
        <v>8225</v>
      </c>
      <c r="C1152" s="20" t="s">
        <v>8184</v>
      </c>
      <c r="D1152" s="20" t="s">
        <v>1026</v>
      </c>
      <c r="E1152" s="26">
        <v>41609</v>
      </c>
      <c r="F1152">
        <v>2</v>
      </c>
      <c r="G1152">
        <v>4</v>
      </c>
      <c r="H1152">
        <v>0.5</v>
      </c>
      <c r="J1152">
        <v>7</v>
      </c>
      <c r="K1152">
        <v>0</v>
      </c>
      <c r="L1152">
        <v>17</v>
      </c>
      <c r="M1152">
        <v>0.41176470588235292</v>
      </c>
      <c r="P1152">
        <v>0</v>
      </c>
      <c r="Q1152">
        <v>0</v>
      </c>
      <c r="R1152" t="e">
        <v>#DIV/0!</v>
      </c>
      <c r="T1152">
        <v>0.11363636363636363</v>
      </c>
    </row>
    <row r="1153" spans="1:20" x14ac:dyDescent="0.25">
      <c r="A1153" s="177" t="s">
        <v>7988</v>
      </c>
      <c r="B1153" t="s">
        <v>7989</v>
      </c>
      <c r="C1153" t="s">
        <v>225</v>
      </c>
      <c r="D1153" s="20" t="s">
        <v>1028</v>
      </c>
      <c r="E1153" s="26">
        <v>41609</v>
      </c>
      <c r="H1153" t="e">
        <v>#DIV/0!</v>
      </c>
      <c r="K1153" t="e">
        <v>#DIV/0!</v>
      </c>
      <c r="M1153" t="e">
        <v>#DIV/0!</v>
      </c>
      <c r="R1153" t="e">
        <v>#DIV/0!</v>
      </c>
    </row>
    <row r="1154" spans="1:20" x14ac:dyDescent="0.25">
      <c r="A1154" s="177" t="s">
        <v>7787</v>
      </c>
      <c r="B1154" t="s">
        <v>7788</v>
      </c>
      <c r="C1154" t="s">
        <v>226</v>
      </c>
      <c r="D1154" s="20" t="s">
        <v>1026</v>
      </c>
      <c r="E1154" s="26">
        <v>41609</v>
      </c>
      <c r="H1154" t="e">
        <v>#DIV/0!</v>
      </c>
      <c r="K1154" t="e">
        <v>#DIV/0!</v>
      </c>
      <c r="M1154" t="e">
        <v>#DIV/0!</v>
      </c>
      <c r="R1154" t="e">
        <v>#DIV/0!</v>
      </c>
      <c r="T1154">
        <v>0.25</v>
      </c>
    </row>
    <row r="1155" spans="1:20" x14ac:dyDescent="0.25">
      <c r="A1155" s="177" t="s">
        <v>7600</v>
      </c>
      <c r="B1155" t="s">
        <v>7601</v>
      </c>
      <c r="C1155" s="20" t="s">
        <v>901</v>
      </c>
      <c r="D1155" s="20" t="s">
        <v>1026</v>
      </c>
      <c r="E1155" s="26">
        <v>41609</v>
      </c>
      <c r="F1155">
        <v>2</v>
      </c>
      <c r="G1155">
        <v>2</v>
      </c>
      <c r="H1155">
        <v>1</v>
      </c>
      <c r="I1155">
        <v>9</v>
      </c>
      <c r="J1155">
        <v>10</v>
      </c>
      <c r="K1155">
        <v>0.9</v>
      </c>
      <c r="L1155">
        <v>10</v>
      </c>
      <c r="M1155">
        <v>1</v>
      </c>
      <c r="N1155">
        <v>9</v>
      </c>
      <c r="P1155">
        <v>0</v>
      </c>
      <c r="Q1155">
        <v>0</v>
      </c>
      <c r="R1155" t="e">
        <v>#DIV/0!</v>
      </c>
      <c r="S1155">
        <v>0</v>
      </c>
    </row>
    <row r="1156" spans="1:20" x14ac:dyDescent="0.25">
      <c r="A1156" s="177" t="s">
        <v>7253</v>
      </c>
      <c r="B1156" t="s">
        <v>7254</v>
      </c>
      <c r="C1156" s="20" t="s">
        <v>1078</v>
      </c>
      <c r="D1156" s="20" t="s">
        <v>1026</v>
      </c>
      <c r="E1156" s="26">
        <v>41609</v>
      </c>
      <c r="F1156">
        <v>2</v>
      </c>
      <c r="G1156">
        <v>2</v>
      </c>
      <c r="H1156">
        <v>1</v>
      </c>
      <c r="I1156">
        <v>9</v>
      </c>
      <c r="J1156">
        <v>10</v>
      </c>
      <c r="K1156">
        <v>0.9</v>
      </c>
      <c r="L1156">
        <v>10</v>
      </c>
      <c r="M1156">
        <v>1</v>
      </c>
      <c r="N1156">
        <v>9</v>
      </c>
      <c r="P1156">
        <v>0</v>
      </c>
      <c r="Q1156">
        <v>0</v>
      </c>
      <c r="R1156" t="e">
        <v>#DIV/0!</v>
      </c>
      <c r="S1156">
        <v>0</v>
      </c>
    </row>
    <row r="1157" spans="1:20" x14ac:dyDescent="0.25">
      <c r="A1157" s="177" t="s">
        <v>7048</v>
      </c>
      <c r="B1157" t="s">
        <v>7049</v>
      </c>
      <c r="C1157" t="s">
        <v>232</v>
      </c>
      <c r="D1157" s="20" t="s">
        <v>1028</v>
      </c>
      <c r="E1157" s="26">
        <v>41609</v>
      </c>
      <c r="H1157" t="e">
        <v>#DIV/0!</v>
      </c>
      <c r="K1157" t="e">
        <v>#DIV/0!</v>
      </c>
      <c r="M1157" t="e">
        <v>#DIV/0!</v>
      </c>
      <c r="R1157" t="e">
        <v>#DIV/0!</v>
      </c>
    </row>
    <row r="1158" spans="1:20" x14ac:dyDescent="0.25">
      <c r="A1158" s="177" t="s">
        <v>6857</v>
      </c>
      <c r="B1158" t="s">
        <v>6858</v>
      </c>
      <c r="C1158" t="s">
        <v>231</v>
      </c>
      <c r="D1158" s="20" t="s">
        <v>1026</v>
      </c>
      <c r="E1158" s="26">
        <v>41609</v>
      </c>
      <c r="H1158" t="e">
        <v>#DIV/0!</v>
      </c>
      <c r="K1158" t="e">
        <v>#DIV/0!</v>
      </c>
      <c r="M1158" t="e">
        <v>#DIV/0!</v>
      </c>
      <c r="R1158" t="e">
        <v>#DIV/0!</v>
      </c>
    </row>
    <row r="1159" spans="1:20" x14ac:dyDescent="0.25">
      <c r="A1159" s="177" t="s">
        <v>6682</v>
      </c>
      <c r="B1159" t="s">
        <v>6683</v>
      </c>
      <c r="C1159" t="s">
        <v>317</v>
      </c>
      <c r="D1159" s="20" t="s">
        <v>1028</v>
      </c>
      <c r="E1159" s="26">
        <v>41609</v>
      </c>
      <c r="F1159">
        <v>3</v>
      </c>
      <c r="G1159">
        <v>3</v>
      </c>
      <c r="H1159">
        <v>1</v>
      </c>
      <c r="I1159">
        <v>3</v>
      </c>
      <c r="J1159">
        <v>15</v>
      </c>
      <c r="K1159">
        <v>0.2</v>
      </c>
      <c r="L1159">
        <v>15</v>
      </c>
      <c r="M1159">
        <v>1</v>
      </c>
      <c r="N1159">
        <v>1</v>
      </c>
      <c r="P1159">
        <v>1</v>
      </c>
      <c r="Q1159">
        <v>1</v>
      </c>
      <c r="R1159">
        <v>1</v>
      </c>
      <c r="S1159">
        <v>2</v>
      </c>
      <c r="T1159">
        <v>0</v>
      </c>
    </row>
    <row r="1160" spans="1:20" x14ac:dyDescent="0.25">
      <c r="A1160" s="177" t="s">
        <v>6507</v>
      </c>
      <c r="B1160" t="s">
        <v>6508</v>
      </c>
      <c r="C1160" t="s">
        <v>316</v>
      </c>
      <c r="D1160" s="20" t="s">
        <v>1026</v>
      </c>
      <c r="E1160" s="26">
        <v>41609</v>
      </c>
      <c r="F1160">
        <v>3</v>
      </c>
      <c r="G1160">
        <v>3</v>
      </c>
      <c r="H1160">
        <v>1</v>
      </c>
      <c r="I1160">
        <v>3</v>
      </c>
      <c r="J1160">
        <v>15</v>
      </c>
      <c r="K1160">
        <v>0.2</v>
      </c>
      <c r="L1160">
        <v>15</v>
      </c>
      <c r="M1160">
        <v>1</v>
      </c>
      <c r="N1160">
        <v>1</v>
      </c>
      <c r="P1160">
        <v>1</v>
      </c>
      <c r="Q1160">
        <v>1</v>
      </c>
      <c r="R1160">
        <v>1</v>
      </c>
      <c r="S1160">
        <v>2</v>
      </c>
    </row>
    <row r="1161" spans="1:20" x14ac:dyDescent="0.25">
      <c r="A1161" s="177" t="s">
        <v>6258</v>
      </c>
      <c r="B1161" t="s">
        <v>6259</v>
      </c>
      <c r="C1161" t="s">
        <v>214</v>
      </c>
      <c r="D1161" s="20" t="s">
        <v>1028</v>
      </c>
      <c r="E1161" s="26">
        <v>41609</v>
      </c>
      <c r="F1161">
        <v>4</v>
      </c>
      <c r="G1161">
        <v>4</v>
      </c>
      <c r="H1161">
        <v>1</v>
      </c>
      <c r="I1161">
        <v>18</v>
      </c>
      <c r="J1161">
        <v>29</v>
      </c>
      <c r="K1161">
        <v>0.62068965517241381</v>
      </c>
      <c r="L1161">
        <v>29</v>
      </c>
      <c r="M1161">
        <v>1</v>
      </c>
      <c r="N1161">
        <v>11</v>
      </c>
      <c r="P1161">
        <v>0</v>
      </c>
      <c r="Q1161">
        <v>1</v>
      </c>
      <c r="R1161">
        <v>0</v>
      </c>
      <c r="S1161">
        <v>7</v>
      </c>
    </row>
    <row r="1162" spans="1:20" x14ac:dyDescent="0.25">
      <c r="A1162" s="177" t="s">
        <v>6083</v>
      </c>
      <c r="B1162" t="s">
        <v>6084</v>
      </c>
      <c r="C1162" t="s">
        <v>215</v>
      </c>
      <c r="D1162" s="20" t="s">
        <v>1026</v>
      </c>
      <c r="E1162" s="26">
        <v>41609</v>
      </c>
      <c r="F1162">
        <v>4</v>
      </c>
      <c r="G1162">
        <v>4</v>
      </c>
      <c r="H1162">
        <v>1</v>
      </c>
      <c r="I1162">
        <v>18</v>
      </c>
      <c r="J1162">
        <v>29</v>
      </c>
      <c r="K1162">
        <v>0.62068965517241381</v>
      </c>
      <c r="L1162">
        <v>29</v>
      </c>
      <c r="M1162">
        <v>1</v>
      </c>
      <c r="N1162">
        <v>11</v>
      </c>
      <c r="O1162">
        <v>0.65</v>
      </c>
      <c r="P1162">
        <v>0</v>
      </c>
      <c r="Q1162">
        <v>1</v>
      </c>
      <c r="R1162">
        <v>0</v>
      </c>
      <c r="S1162">
        <v>7</v>
      </c>
    </row>
    <row r="1163" spans="1:20" x14ac:dyDescent="0.25">
      <c r="A1163" s="177" t="s">
        <v>5908</v>
      </c>
      <c r="B1163" t="s">
        <v>5909</v>
      </c>
      <c r="C1163" t="s">
        <v>216</v>
      </c>
      <c r="D1163" s="20" t="s">
        <v>1026</v>
      </c>
      <c r="E1163" s="26">
        <v>41609</v>
      </c>
      <c r="H1163" t="e">
        <v>#DIV/0!</v>
      </c>
      <c r="K1163" t="e">
        <v>#DIV/0!</v>
      </c>
      <c r="M1163" t="e">
        <v>#DIV/0!</v>
      </c>
      <c r="R1163" t="e">
        <v>#DIV/0!</v>
      </c>
      <c r="T1163">
        <v>0.83790769230769224</v>
      </c>
    </row>
    <row r="1164" spans="1:20" x14ac:dyDescent="0.25">
      <c r="A1164" s="177" t="s">
        <v>5480</v>
      </c>
      <c r="B1164" t="s">
        <v>5481</v>
      </c>
      <c r="C1164" s="20" t="s">
        <v>903</v>
      </c>
      <c r="D1164" s="20" t="s">
        <v>1026</v>
      </c>
      <c r="E1164" s="26">
        <v>41609</v>
      </c>
      <c r="F1164">
        <v>11</v>
      </c>
      <c r="G1164">
        <v>11</v>
      </c>
      <c r="H1164">
        <v>1</v>
      </c>
      <c r="I1164">
        <v>8</v>
      </c>
      <c r="J1164">
        <v>52</v>
      </c>
      <c r="K1164">
        <v>0.15384615384615385</v>
      </c>
      <c r="L1164">
        <v>52</v>
      </c>
      <c r="M1164">
        <v>1</v>
      </c>
      <c r="N1164">
        <v>8</v>
      </c>
      <c r="P1164">
        <v>0</v>
      </c>
      <c r="Q1164">
        <v>0</v>
      </c>
      <c r="R1164" t="e">
        <v>#DIV/0!</v>
      </c>
      <c r="S1164">
        <v>0</v>
      </c>
      <c r="T1164">
        <v>0.79347999999999996</v>
      </c>
    </row>
    <row r="1165" spans="1:20" x14ac:dyDescent="0.25">
      <c r="A1165" s="177" t="s">
        <v>5664</v>
      </c>
      <c r="B1165" t="s">
        <v>5665</v>
      </c>
      <c r="C1165" s="20" t="s">
        <v>1073</v>
      </c>
      <c r="D1165" s="20" t="s">
        <v>1026</v>
      </c>
      <c r="E1165" s="26">
        <v>41609</v>
      </c>
      <c r="F1165">
        <v>6</v>
      </c>
      <c r="G1165">
        <v>6</v>
      </c>
      <c r="H1165">
        <v>1</v>
      </c>
      <c r="J1165">
        <v>27</v>
      </c>
      <c r="K1165">
        <v>0</v>
      </c>
      <c r="L1165">
        <v>27</v>
      </c>
      <c r="M1165">
        <v>1</v>
      </c>
      <c r="P1165">
        <v>0</v>
      </c>
      <c r="Q1165">
        <v>0</v>
      </c>
      <c r="R1165" t="e">
        <v>#DIV/0!</v>
      </c>
      <c r="T1165">
        <v>0.98599999999999999</v>
      </c>
    </row>
    <row r="1166" spans="1:20" x14ac:dyDescent="0.25">
      <c r="A1166" s="177" t="s">
        <v>5245</v>
      </c>
      <c r="B1166" t="s">
        <v>5246</v>
      </c>
      <c r="C1166" s="20" t="s">
        <v>1079</v>
      </c>
      <c r="D1166" s="20" t="s">
        <v>1026</v>
      </c>
      <c r="E1166" s="26">
        <v>41609</v>
      </c>
      <c r="F1166">
        <v>5</v>
      </c>
      <c r="G1166">
        <v>5</v>
      </c>
      <c r="H1166">
        <v>1</v>
      </c>
      <c r="I1166">
        <v>8</v>
      </c>
      <c r="J1166">
        <v>25</v>
      </c>
      <c r="K1166">
        <v>0.32</v>
      </c>
      <c r="L1166">
        <v>25</v>
      </c>
      <c r="M1166">
        <v>1</v>
      </c>
      <c r="N1166">
        <v>8</v>
      </c>
      <c r="P1166">
        <v>0</v>
      </c>
      <c r="Q1166">
        <v>0</v>
      </c>
      <c r="R1166" t="e">
        <v>#DIV/0!</v>
      </c>
      <c r="S1166">
        <v>0</v>
      </c>
    </row>
    <row r="1167" spans="1:20" x14ac:dyDescent="0.25">
      <c r="A1167" s="177" t="s">
        <v>5040</v>
      </c>
      <c r="B1167" t="s">
        <v>5041</v>
      </c>
      <c r="C1167" t="s">
        <v>229</v>
      </c>
      <c r="D1167" s="20" t="s">
        <v>1026</v>
      </c>
      <c r="E1167" s="26">
        <v>41609</v>
      </c>
      <c r="H1167" t="e">
        <v>#DIV/0!</v>
      </c>
      <c r="K1167" t="e">
        <v>#DIV/0!</v>
      </c>
      <c r="M1167" t="e">
        <v>#DIV/0!</v>
      </c>
      <c r="R1167" t="e">
        <v>#DIV/0!</v>
      </c>
    </row>
    <row r="1168" spans="1:20" x14ac:dyDescent="0.25">
      <c r="A1168" s="177" t="s">
        <v>4865</v>
      </c>
      <c r="B1168" t="s">
        <v>4866</v>
      </c>
      <c r="C1168" t="s">
        <v>230</v>
      </c>
      <c r="D1168" s="20" t="s">
        <v>1028</v>
      </c>
      <c r="E1168" s="26">
        <v>41609</v>
      </c>
      <c r="H1168" t="e">
        <v>#DIV/0!</v>
      </c>
      <c r="K1168" t="e">
        <v>#DIV/0!</v>
      </c>
      <c r="M1168" t="e">
        <v>#DIV/0!</v>
      </c>
      <c r="R1168" t="e">
        <v>#DIV/0!</v>
      </c>
      <c r="T1168">
        <v>0</v>
      </c>
    </row>
    <row r="1169" spans="1:20" x14ac:dyDescent="0.25">
      <c r="A1169" s="177" t="s">
        <v>4690</v>
      </c>
      <c r="B1169" t="s">
        <v>4691</v>
      </c>
      <c r="C1169" t="s">
        <v>234</v>
      </c>
      <c r="D1169" s="20" t="s">
        <v>1028</v>
      </c>
      <c r="E1169" s="26">
        <v>41609</v>
      </c>
      <c r="H1169" t="e">
        <v>#DIV/0!</v>
      </c>
      <c r="K1169" t="e">
        <v>#DIV/0!</v>
      </c>
      <c r="M1169" t="e">
        <v>#DIV/0!</v>
      </c>
      <c r="R1169" t="e">
        <v>#DIV/0!</v>
      </c>
      <c r="T1169">
        <v>0</v>
      </c>
    </row>
    <row r="1170" spans="1:20" x14ac:dyDescent="0.25">
      <c r="A1170" s="177" t="s">
        <v>4515</v>
      </c>
      <c r="B1170" t="s">
        <v>4516</v>
      </c>
      <c r="C1170" t="s">
        <v>233</v>
      </c>
      <c r="D1170" s="20" t="s">
        <v>1026</v>
      </c>
      <c r="E1170" s="26">
        <v>41609</v>
      </c>
      <c r="H1170" t="e">
        <v>#DIV/0!</v>
      </c>
      <c r="K1170" t="e">
        <v>#DIV/0!</v>
      </c>
      <c r="M1170" t="e">
        <v>#DIV/0!</v>
      </c>
      <c r="R1170" t="e">
        <v>#DIV/0!</v>
      </c>
      <c r="T1170">
        <v>1.0499999999999998</v>
      </c>
    </row>
    <row r="1171" spans="1:20" x14ac:dyDescent="0.25">
      <c r="A1171" s="177" t="s">
        <v>4340</v>
      </c>
      <c r="B1171" t="s">
        <v>4341</v>
      </c>
      <c r="C1171" t="s">
        <v>217</v>
      </c>
      <c r="D1171" s="20" t="s">
        <v>1028</v>
      </c>
      <c r="E1171" s="26">
        <v>41609</v>
      </c>
      <c r="F1171">
        <v>3</v>
      </c>
      <c r="G1171">
        <v>3</v>
      </c>
      <c r="H1171">
        <v>1</v>
      </c>
      <c r="I1171">
        <v>0</v>
      </c>
      <c r="J1171">
        <v>15</v>
      </c>
      <c r="K1171">
        <v>0</v>
      </c>
      <c r="L1171">
        <v>15</v>
      </c>
      <c r="M1171">
        <v>1</v>
      </c>
      <c r="N1171">
        <v>12</v>
      </c>
      <c r="P1171">
        <v>0</v>
      </c>
      <c r="Q1171">
        <v>0</v>
      </c>
      <c r="R1171" t="e">
        <v>#DIV/0!</v>
      </c>
      <c r="S1171">
        <v>0</v>
      </c>
      <c r="T1171">
        <v>0.80400000000000005</v>
      </c>
    </row>
    <row r="1172" spans="1:20" x14ac:dyDescent="0.25">
      <c r="A1172" s="177" t="s">
        <v>4275</v>
      </c>
      <c r="B1172" t="s">
        <v>4276</v>
      </c>
      <c r="C1172" t="s">
        <v>895</v>
      </c>
      <c r="D1172" s="20" t="s">
        <v>1026</v>
      </c>
      <c r="E1172" s="26">
        <v>41609</v>
      </c>
      <c r="F1172">
        <v>0</v>
      </c>
      <c r="G1172">
        <v>0</v>
      </c>
      <c r="H1172" t="e">
        <v>#DIV/0!</v>
      </c>
      <c r="I1172">
        <v>0</v>
      </c>
      <c r="J1172">
        <v>0</v>
      </c>
      <c r="K1172" t="e">
        <v>#DIV/0!</v>
      </c>
      <c r="L1172">
        <v>0</v>
      </c>
      <c r="M1172" t="e">
        <v>#DIV/0!</v>
      </c>
      <c r="P1172">
        <v>0</v>
      </c>
      <c r="Q1172">
        <v>0</v>
      </c>
      <c r="R1172" t="e">
        <v>#DIV/0!</v>
      </c>
      <c r="T1172">
        <v>0.98499999999999999</v>
      </c>
    </row>
    <row r="1173" spans="1:20" x14ac:dyDescent="0.25">
      <c r="A1173" s="177" t="s">
        <v>4100</v>
      </c>
      <c r="B1173" t="s">
        <v>4101</v>
      </c>
      <c r="C1173" t="s">
        <v>218</v>
      </c>
      <c r="D1173" s="20" t="s">
        <v>1026</v>
      </c>
      <c r="E1173" s="26">
        <v>41609</v>
      </c>
      <c r="F1173">
        <v>3</v>
      </c>
      <c r="G1173">
        <v>3</v>
      </c>
      <c r="H1173">
        <v>1</v>
      </c>
      <c r="I1173">
        <v>0</v>
      </c>
      <c r="J1173">
        <v>15</v>
      </c>
      <c r="K1173">
        <v>0</v>
      </c>
      <c r="L1173">
        <v>15</v>
      </c>
      <c r="M1173">
        <v>1</v>
      </c>
      <c r="N1173">
        <v>12</v>
      </c>
      <c r="P1173">
        <v>0</v>
      </c>
      <c r="Q1173">
        <v>0</v>
      </c>
      <c r="R1173" t="e">
        <v>#DIV/0!</v>
      </c>
      <c r="S1173">
        <v>0</v>
      </c>
      <c r="T1173">
        <v>0.625</v>
      </c>
    </row>
    <row r="1174" spans="1:20" x14ac:dyDescent="0.25">
      <c r="A1174" s="177" t="s">
        <v>3925</v>
      </c>
      <c r="B1174" t="s">
        <v>3926</v>
      </c>
      <c r="C1174" t="s">
        <v>219</v>
      </c>
      <c r="D1174" s="20" t="s">
        <v>1026</v>
      </c>
      <c r="E1174" s="26">
        <v>41609</v>
      </c>
      <c r="H1174" t="e">
        <v>#DIV/0!</v>
      </c>
      <c r="K1174" t="e">
        <v>#DIV/0!</v>
      </c>
      <c r="M1174" t="e">
        <v>#DIV/0!</v>
      </c>
      <c r="R1174" t="e">
        <v>#DIV/0!</v>
      </c>
      <c r="T1174">
        <v>0.36557971014492752</v>
      </c>
    </row>
    <row r="1175" spans="1:20" x14ac:dyDescent="0.25">
      <c r="A1175" s="177" t="s">
        <v>3558</v>
      </c>
      <c r="B1175" t="s">
        <v>3559</v>
      </c>
      <c r="C1175" t="s">
        <v>220</v>
      </c>
      <c r="D1175" s="20" t="s">
        <v>1028</v>
      </c>
      <c r="E1175" s="26">
        <v>41609</v>
      </c>
      <c r="F1175">
        <v>13</v>
      </c>
      <c r="G1175">
        <v>19</v>
      </c>
      <c r="H1175">
        <v>0.68421052631578949</v>
      </c>
      <c r="I1175">
        <v>29</v>
      </c>
      <c r="J1175">
        <v>40</v>
      </c>
      <c r="K1175">
        <v>0.72499999999999998</v>
      </c>
      <c r="L1175">
        <v>48</v>
      </c>
      <c r="M1175">
        <v>0.83333333333333337</v>
      </c>
      <c r="N1175">
        <v>27</v>
      </c>
      <c r="P1175">
        <v>6</v>
      </c>
      <c r="Q1175">
        <v>8</v>
      </c>
      <c r="R1175">
        <v>0.75</v>
      </c>
      <c r="S1175">
        <v>2</v>
      </c>
      <c r="T1175">
        <v>0</v>
      </c>
    </row>
    <row r="1176" spans="1:20" x14ac:dyDescent="0.25">
      <c r="A1176" s="177" t="s">
        <v>3383</v>
      </c>
      <c r="B1176" t="s">
        <v>3384</v>
      </c>
      <c r="C1176" t="s">
        <v>221</v>
      </c>
      <c r="D1176" s="20" t="s">
        <v>1026</v>
      </c>
      <c r="E1176" s="26">
        <v>41609</v>
      </c>
      <c r="F1176">
        <v>10</v>
      </c>
      <c r="G1176">
        <v>14</v>
      </c>
      <c r="H1176">
        <v>0.7142857142857143</v>
      </c>
      <c r="I1176">
        <v>29</v>
      </c>
      <c r="J1176">
        <v>34</v>
      </c>
      <c r="K1176">
        <v>0.8529411764705882</v>
      </c>
      <c r="L1176">
        <v>40</v>
      </c>
      <c r="M1176">
        <v>0.85</v>
      </c>
      <c r="N1176">
        <v>27</v>
      </c>
      <c r="O1176">
        <v>0.79347999999999996</v>
      </c>
      <c r="P1176">
        <v>6</v>
      </c>
      <c r="Q1176">
        <v>8</v>
      </c>
      <c r="R1176">
        <v>0.75</v>
      </c>
      <c r="S1176">
        <v>2</v>
      </c>
      <c r="T1176">
        <v>0.83591594202898545</v>
      </c>
    </row>
    <row r="1177" spans="1:20" x14ac:dyDescent="0.25">
      <c r="A1177" s="177" t="s">
        <v>3208</v>
      </c>
      <c r="B1177" t="s">
        <v>3209</v>
      </c>
      <c r="C1177" t="s">
        <v>222</v>
      </c>
      <c r="D1177" s="20" t="s">
        <v>1026</v>
      </c>
      <c r="E1177" s="26">
        <v>41609</v>
      </c>
      <c r="F1177">
        <v>3</v>
      </c>
      <c r="G1177">
        <v>5</v>
      </c>
      <c r="H1177">
        <v>0.6</v>
      </c>
      <c r="I1177">
        <v>0</v>
      </c>
      <c r="J1177">
        <v>6</v>
      </c>
      <c r="K1177">
        <v>0</v>
      </c>
      <c r="L1177">
        <v>8</v>
      </c>
      <c r="M1177">
        <v>0.75</v>
      </c>
      <c r="N1177">
        <v>0</v>
      </c>
      <c r="O1177">
        <v>0.98599999999999999</v>
      </c>
      <c r="P1177">
        <v>0</v>
      </c>
      <c r="Q1177">
        <v>0</v>
      </c>
      <c r="R1177" t="e">
        <v>#DIV/0!</v>
      </c>
      <c r="S1177">
        <v>0</v>
      </c>
      <c r="T1177">
        <v>0.72129629629629632</v>
      </c>
    </row>
    <row r="1178" spans="1:20" x14ac:dyDescent="0.25">
      <c r="A1178" s="177" t="s">
        <v>11571</v>
      </c>
      <c r="B1178" t="s">
        <v>11572</v>
      </c>
      <c r="C1178" t="s">
        <v>198</v>
      </c>
      <c r="D1178" s="20" t="s">
        <v>1028</v>
      </c>
      <c r="E1178" s="26">
        <v>41640</v>
      </c>
      <c r="F1178">
        <v>3</v>
      </c>
      <c r="G1178">
        <v>3</v>
      </c>
      <c r="H1178">
        <v>1</v>
      </c>
      <c r="J1178">
        <v>15</v>
      </c>
      <c r="K1178">
        <v>0</v>
      </c>
      <c r="L1178">
        <v>15</v>
      </c>
      <c r="M1178">
        <v>1</v>
      </c>
      <c r="P1178">
        <v>0</v>
      </c>
      <c r="Q1178">
        <v>0</v>
      </c>
      <c r="R1178" t="e">
        <v>#DIV/0!</v>
      </c>
      <c r="T1178">
        <v>1.1000000000000001</v>
      </c>
    </row>
    <row r="1179" spans="1:20" x14ac:dyDescent="0.25">
      <c r="A1179" s="177" t="s">
        <v>12044</v>
      </c>
      <c r="B1179" t="s">
        <v>12045</v>
      </c>
      <c r="C1179" s="20" t="s">
        <v>1077</v>
      </c>
      <c r="D1179" s="20" t="s">
        <v>1028</v>
      </c>
      <c r="E1179" s="26">
        <v>41640</v>
      </c>
      <c r="F1179">
        <v>3</v>
      </c>
      <c r="G1179">
        <v>3</v>
      </c>
      <c r="H1179">
        <v>1</v>
      </c>
      <c r="J1179">
        <v>15</v>
      </c>
      <c r="K1179">
        <v>0</v>
      </c>
      <c r="L1179">
        <v>15</v>
      </c>
      <c r="M1179">
        <v>1</v>
      </c>
      <c r="P1179">
        <v>0</v>
      </c>
      <c r="Q1179">
        <v>0</v>
      </c>
      <c r="R1179" t="e">
        <v>#DIV/0!</v>
      </c>
      <c r="T1179">
        <v>0.125</v>
      </c>
    </row>
    <row r="1180" spans="1:20" x14ac:dyDescent="0.25">
      <c r="A1180" s="177" t="s">
        <v>3035</v>
      </c>
      <c r="B1180" t="s">
        <v>3036</v>
      </c>
      <c r="C1180" t="s">
        <v>242</v>
      </c>
      <c r="D1180" s="20" t="s">
        <v>1026</v>
      </c>
      <c r="E1180" s="26">
        <v>41640</v>
      </c>
      <c r="F1180">
        <v>0</v>
      </c>
      <c r="G1180">
        <v>0</v>
      </c>
      <c r="H1180" t="e">
        <v>#DIV/0!</v>
      </c>
      <c r="I1180">
        <v>0</v>
      </c>
      <c r="J1180">
        <v>0</v>
      </c>
      <c r="K1180" t="e">
        <v>#DIV/0!</v>
      </c>
      <c r="L1180">
        <v>0</v>
      </c>
      <c r="M1180" t="e">
        <v>#DIV/0!</v>
      </c>
      <c r="N1180">
        <v>0</v>
      </c>
      <c r="P1180">
        <v>0</v>
      </c>
      <c r="Q1180">
        <v>0</v>
      </c>
      <c r="R1180" t="e">
        <v>#DIV/0!</v>
      </c>
      <c r="S1180">
        <v>0</v>
      </c>
    </row>
    <row r="1181" spans="1:20" x14ac:dyDescent="0.25">
      <c r="A1181" s="177" t="s">
        <v>2860</v>
      </c>
      <c r="B1181" t="s">
        <v>2861</v>
      </c>
      <c r="C1181" s="20" t="s">
        <v>2754</v>
      </c>
      <c r="D1181" s="20" t="s">
        <v>1026</v>
      </c>
      <c r="E1181" s="26">
        <v>41640</v>
      </c>
      <c r="F1181">
        <v>11</v>
      </c>
      <c r="G1181">
        <v>13</v>
      </c>
      <c r="H1181">
        <v>0.84615384615384615</v>
      </c>
      <c r="I1181">
        <v>0</v>
      </c>
      <c r="J1181">
        <v>59</v>
      </c>
      <c r="K1181">
        <v>0</v>
      </c>
      <c r="L1181">
        <v>59</v>
      </c>
      <c r="M1181">
        <v>1</v>
      </c>
      <c r="N1181">
        <v>0</v>
      </c>
      <c r="P1181">
        <v>0</v>
      </c>
      <c r="Q1181">
        <v>0</v>
      </c>
      <c r="R1181" t="e">
        <v>#DIV/0!</v>
      </c>
      <c r="S1181">
        <v>0</v>
      </c>
    </row>
    <row r="1182" spans="1:20" x14ac:dyDescent="0.25">
      <c r="A1182" s="177" t="s">
        <v>2615</v>
      </c>
      <c r="B1182" t="s">
        <v>2616</v>
      </c>
      <c r="C1182" t="s">
        <v>237</v>
      </c>
      <c r="D1182" s="20" t="s">
        <v>1026</v>
      </c>
      <c r="E1182" s="26">
        <v>41640</v>
      </c>
      <c r="F1182">
        <v>17</v>
      </c>
      <c r="G1182">
        <v>17</v>
      </c>
      <c r="H1182">
        <v>1</v>
      </c>
      <c r="I1182">
        <v>81</v>
      </c>
      <c r="J1182">
        <v>149</v>
      </c>
      <c r="K1182">
        <v>0.5436241610738255</v>
      </c>
      <c r="L1182">
        <v>149</v>
      </c>
      <c r="M1182">
        <v>1</v>
      </c>
      <c r="N1182">
        <v>60</v>
      </c>
      <c r="O1182">
        <v>1.0499999999999998</v>
      </c>
      <c r="P1182">
        <v>10</v>
      </c>
      <c r="Q1182">
        <v>15</v>
      </c>
      <c r="R1182">
        <v>0.66666666666666663</v>
      </c>
      <c r="S1182">
        <v>21</v>
      </c>
    </row>
    <row r="1183" spans="1:20" x14ac:dyDescent="0.25">
      <c r="A1183" s="177" t="s">
        <v>2440</v>
      </c>
      <c r="B1183" t="s">
        <v>2441</v>
      </c>
      <c r="C1183" t="s">
        <v>238</v>
      </c>
      <c r="D1183" s="20" t="s">
        <v>1026</v>
      </c>
      <c r="E1183" s="26">
        <v>41640</v>
      </c>
      <c r="F1183">
        <v>11</v>
      </c>
      <c r="G1183">
        <v>14</v>
      </c>
      <c r="H1183">
        <v>0.7857142857142857</v>
      </c>
      <c r="I1183">
        <v>24</v>
      </c>
      <c r="J1183">
        <v>36</v>
      </c>
      <c r="K1183">
        <v>0.66666666666666663</v>
      </c>
      <c r="L1183">
        <v>40</v>
      </c>
      <c r="M1183">
        <v>0.9</v>
      </c>
      <c r="N1183">
        <v>20</v>
      </c>
      <c r="O1183">
        <v>0.80400000000000005</v>
      </c>
      <c r="P1183">
        <v>3</v>
      </c>
      <c r="Q1183">
        <v>3</v>
      </c>
      <c r="R1183">
        <v>1</v>
      </c>
      <c r="S1183">
        <v>4</v>
      </c>
      <c r="T1183">
        <v>1.0652173913043479</v>
      </c>
    </row>
    <row r="1184" spans="1:20" x14ac:dyDescent="0.25">
      <c r="A1184" s="177" t="s">
        <v>2267</v>
      </c>
      <c r="B1184" t="s">
        <v>2268</v>
      </c>
      <c r="C1184" t="s">
        <v>239</v>
      </c>
      <c r="D1184" s="20" t="s">
        <v>1026</v>
      </c>
      <c r="E1184" s="26">
        <v>41640</v>
      </c>
      <c r="F1184">
        <v>4</v>
      </c>
      <c r="G1184">
        <v>4</v>
      </c>
      <c r="H1184">
        <v>1</v>
      </c>
      <c r="I1184">
        <v>3</v>
      </c>
      <c r="J1184">
        <v>8</v>
      </c>
      <c r="K1184">
        <v>0.375</v>
      </c>
      <c r="L1184">
        <v>8</v>
      </c>
      <c r="M1184">
        <v>1</v>
      </c>
      <c r="N1184">
        <v>1</v>
      </c>
      <c r="O1184">
        <v>0.98499999999999999</v>
      </c>
      <c r="P1184">
        <v>0</v>
      </c>
      <c r="Q1184">
        <v>0</v>
      </c>
      <c r="R1184" t="e">
        <v>#DIV/0!</v>
      </c>
      <c r="S1184">
        <v>2</v>
      </c>
      <c r="T1184">
        <v>0.97500000000000009</v>
      </c>
    </row>
    <row r="1185" spans="1:20" x14ac:dyDescent="0.25">
      <c r="A1185" s="177" t="s">
        <v>2092</v>
      </c>
      <c r="B1185" t="s">
        <v>2093</v>
      </c>
      <c r="C1185" s="20" t="s">
        <v>2018</v>
      </c>
      <c r="D1185" s="20" t="s">
        <v>1026</v>
      </c>
      <c r="E1185" s="26">
        <v>41640</v>
      </c>
      <c r="F1185">
        <v>7</v>
      </c>
      <c r="G1185">
        <v>7</v>
      </c>
      <c r="H1185">
        <v>1</v>
      </c>
      <c r="I1185">
        <v>19</v>
      </c>
      <c r="J1185">
        <v>35</v>
      </c>
      <c r="K1185">
        <v>0.54285714285714282</v>
      </c>
      <c r="L1185">
        <v>35</v>
      </c>
      <c r="M1185">
        <v>1</v>
      </c>
      <c r="N1185">
        <v>16</v>
      </c>
      <c r="P1185">
        <v>1</v>
      </c>
      <c r="Q1185">
        <v>1</v>
      </c>
      <c r="R1185">
        <v>1</v>
      </c>
      <c r="S1185">
        <v>3</v>
      </c>
      <c r="T1185">
        <v>0.86956521739130432</v>
      </c>
    </row>
    <row r="1186" spans="1:20" x14ac:dyDescent="0.25">
      <c r="A1186" s="177" t="s">
        <v>1844</v>
      </c>
      <c r="B1186" t="s">
        <v>1845</v>
      </c>
      <c r="C1186" t="s">
        <v>240</v>
      </c>
      <c r="D1186" s="20" t="s">
        <v>1026</v>
      </c>
      <c r="E1186" s="26">
        <v>41640</v>
      </c>
      <c r="F1186">
        <v>19</v>
      </c>
      <c r="G1186">
        <v>23</v>
      </c>
      <c r="H1186">
        <v>0.82608695652173914</v>
      </c>
      <c r="I1186">
        <v>34</v>
      </c>
      <c r="J1186">
        <v>95</v>
      </c>
      <c r="K1186">
        <v>0.35789473684210527</v>
      </c>
      <c r="L1186">
        <v>115</v>
      </c>
      <c r="M1186">
        <v>0.82608695652173914</v>
      </c>
      <c r="N1186">
        <v>27</v>
      </c>
      <c r="P1186">
        <v>0</v>
      </c>
      <c r="Q1186">
        <v>3</v>
      </c>
      <c r="R1186">
        <v>0</v>
      </c>
      <c r="S1186">
        <v>8</v>
      </c>
    </row>
    <row r="1187" spans="1:20" x14ac:dyDescent="0.25">
      <c r="A1187" s="177" t="s">
        <v>1669</v>
      </c>
      <c r="B1187" t="s">
        <v>1670</v>
      </c>
      <c r="C1187" t="s">
        <v>241</v>
      </c>
      <c r="D1187" s="20" t="s">
        <v>1026</v>
      </c>
      <c r="E1187" s="26">
        <v>41640</v>
      </c>
      <c r="F1187">
        <v>0</v>
      </c>
      <c r="G1187">
        <v>0</v>
      </c>
      <c r="H1187" t="e">
        <v>#DIV/0!</v>
      </c>
      <c r="I1187">
        <v>0</v>
      </c>
      <c r="J1187">
        <v>0</v>
      </c>
      <c r="K1187" t="e">
        <v>#DIV/0!</v>
      </c>
      <c r="L1187">
        <v>0</v>
      </c>
      <c r="M1187" t="e">
        <v>#DIV/0!</v>
      </c>
      <c r="P1187">
        <v>0</v>
      </c>
      <c r="Q1187">
        <v>0</v>
      </c>
      <c r="R1187" t="e">
        <v>#DIV/0!</v>
      </c>
    </row>
    <row r="1188" spans="1:20" x14ac:dyDescent="0.25">
      <c r="A1188" s="177" t="s">
        <v>1110</v>
      </c>
      <c r="B1188" t="s">
        <v>1196</v>
      </c>
      <c r="C1188" t="s">
        <v>235</v>
      </c>
      <c r="D1188" s="20" t="s">
        <v>1028</v>
      </c>
      <c r="E1188" s="26">
        <v>41640</v>
      </c>
      <c r="F1188">
        <v>69</v>
      </c>
      <c r="G1188">
        <v>78</v>
      </c>
      <c r="H1188">
        <v>0.88461538461538458</v>
      </c>
      <c r="I1188">
        <v>161</v>
      </c>
      <c r="J1188">
        <v>382</v>
      </c>
      <c r="K1188">
        <v>0.42146596858638741</v>
      </c>
      <c r="L1188">
        <v>406</v>
      </c>
      <c r="M1188">
        <v>0.94088669950738912</v>
      </c>
      <c r="N1188">
        <v>124</v>
      </c>
      <c r="P1188">
        <v>14</v>
      </c>
      <c r="Q1188">
        <v>22</v>
      </c>
      <c r="R1188">
        <v>0.63636363636363635</v>
      </c>
      <c r="S1188">
        <v>38</v>
      </c>
    </row>
    <row r="1189" spans="1:20" x14ac:dyDescent="0.25">
      <c r="A1189" s="177" t="s">
        <v>11573</v>
      </c>
      <c r="B1189" t="s">
        <v>11574</v>
      </c>
      <c r="C1189" t="s">
        <v>199</v>
      </c>
      <c r="D1189" s="20" t="s">
        <v>1028</v>
      </c>
      <c r="E1189" s="26">
        <v>41640</v>
      </c>
      <c r="F1189">
        <v>9</v>
      </c>
      <c r="G1189">
        <v>11</v>
      </c>
      <c r="H1189">
        <v>0.81818181818181823</v>
      </c>
      <c r="I1189">
        <v>17</v>
      </c>
      <c r="J1189">
        <v>65</v>
      </c>
      <c r="K1189">
        <v>0.26153846153846155</v>
      </c>
      <c r="L1189">
        <v>75</v>
      </c>
      <c r="M1189">
        <v>0.8666666666666667</v>
      </c>
      <c r="N1189">
        <v>8</v>
      </c>
      <c r="P1189">
        <v>1</v>
      </c>
      <c r="Q1189">
        <v>5</v>
      </c>
      <c r="R1189">
        <v>0.2</v>
      </c>
      <c r="S1189">
        <v>9</v>
      </c>
    </row>
    <row r="1190" spans="1:20" x14ac:dyDescent="0.25">
      <c r="A1190" s="177" t="s">
        <v>11449</v>
      </c>
      <c r="B1190" t="s">
        <v>11450</v>
      </c>
      <c r="C1190" t="s">
        <v>201</v>
      </c>
      <c r="D1190" s="20" t="s">
        <v>1026</v>
      </c>
      <c r="E1190" s="26">
        <v>41640</v>
      </c>
      <c r="F1190">
        <v>4</v>
      </c>
      <c r="G1190">
        <v>4</v>
      </c>
      <c r="H1190">
        <v>1</v>
      </c>
      <c r="I1190">
        <v>12</v>
      </c>
      <c r="J1190">
        <v>40</v>
      </c>
      <c r="K1190">
        <v>0.3</v>
      </c>
      <c r="L1190">
        <v>40</v>
      </c>
      <c r="M1190">
        <v>1</v>
      </c>
      <c r="N1190">
        <v>4</v>
      </c>
      <c r="O1190">
        <v>1.1000000000000001</v>
      </c>
      <c r="P1190">
        <v>1</v>
      </c>
      <c r="Q1190">
        <v>2</v>
      </c>
      <c r="R1190">
        <v>0.5</v>
      </c>
      <c r="S1190">
        <v>8</v>
      </c>
      <c r="T1190">
        <v>1.0444444444444445</v>
      </c>
    </row>
    <row r="1191" spans="1:20" x14ac:dyDescent="0.25">
      <c r="A1191" s="177" t="s">
        <v>12246</v>
      </c>
      <c r="B1191" t="s">
        <v>12247</v>
      </c>
      <c r="C1191" t="s">
        <v>200</v>
      </c>
      <c r="D1191" s="20" t="s">
        <v>1026</v>
      </c>
      <c r="E1191" s="26">
        <v>41640</v>
      </c>
      <c r="F1191">
        <v>5</v>
      </c>
      <c r="G1191">
        <v>7</v>
      </c>
      <c r="H1191">
        <v>0.7142857142857143</v>
      </c>
      <c r="I1191">
        <v>5</v>
      </c>
      <c r="J1191">
        <v>25</v>
      </c>
      <c r="K1191">
        <v>0.2</v>
      </c>
      <c r="L1191">
        <v>35</v>
      </c>
      <c r="M1191">
        <v>0.7142857142857143</v>
      </c>
      <c r="N1191">
        <v>4</v>
      </c>
      <c r="P1191">
        <v>0</v>
      </c>
      <c r="Q1191">
        <v>3</v>
      </c>
      <c r="R1191">
        <v>0</v>
      </c>
      <c r="S1191">
        <v>1</v>
      </c>
    </row>
    <row r="1192" spans="1:20" x14ac:dyDescent="0.25">
      <c r="A1192" s="177" t="s">
        <v>12531</v>
      </c>
      <c r="B1192" t="s">
        <v>12532</v>
      </c>
      <c r="C1192" t="s">
        <v>202</v>
      </c>
      <c r="D1192" s="20" t="s">
        <v>1026</v>
      </c>
      <c r="E1192" s="26">
        <v>41640</v>
      </c>
      <c r="H1192" t="e">
        <v>#DIV/0!</v>
      </c>
      <c r="K1192" t="e">
        <v>#DIV/0!</v>
      </c>
      <c r="M1192" t="e">
        <v>#DIV/0!</v>
      </c>
      <c r="R1192" t="e">
        <v>#DIV/0!</v>
      </c>
      <c r="T1192">
        <v>1.175</v>
      </c>
    </row>
    <row r="1193" spans="1:20" x14ac:dyDescent="0.25">
      <c r="A1193" s="177" t="s">
        <v>11068</v>
      </c>
      <c r="B1193" t="s">
        <v>11069</v>
      </c>
      <c r="C1193" t="s">
        <v>228</v>
      </c>
      <c r="D1193" s="20" t="s">
        <v>1026</v>
      </c>
      <c r="E1193" s="26">
        <v>41640</v>
      </c>
      <c r="H1193" t="e">
        <v>#DIV/0!</v>
      </c>
      <c r="K1193" t="e">
        <v>#DIV/0!</v>
      </c>
      <c r="M1193" t="e">
        <v>#DIV/0!</v>
      </c>
      <c r="R1193" t="e">
        <v>#DIV/0!</v>
      </c>
    </row>
    <row r="1194" spans="1:20" x14ac:dyDescent="0.25">
      <c r="A1194" s="177" t="s">
        <v>10893</v>
      </c>
      <c r="B1194" t="s">
        <v>10894</v>
      </c>
      <c r="C1194" t="s">
        <v>227</v>
      </c>
      <c r="D1194" s="20" t="s">
        <v>1028</v>
      </c>
      <c r="E1194" s="26">
        <v>41640</v>
      </c>
      <c r="H1194" t="e">
        <v>#DIV/0!</v>
      </c>
      <c r="K1194" t="e">
        <v>#DIV/0!</v>
      </c>
      <c r="M1194" t="e">
        <v>#DIV/0!</v>
      </c>
      <c r="R1194" t="e">
        <v>#DIV/0!</v>
      </c>
    </row>
    <row r="1195" spans="1:20" x14ac:dyDescent="0.25">
      <c r="A1195" s="177" t="s">
        <v>10718</v>
      </c>
      <c r="B1195" t="s">
        <v>10719</v>
      </c>
      <c r="C1195" t="s">
        <v>203</v>
      </c>
      <c r="D1195" s="20" t="s">
        <v>1028</v>
      </c>
      <c r="E1195" s="26">
        <v>41640</v>
      </c>
      <c r="F1195">
        <v>11</v>
      </c>
      <c r="G1195">
        <v>10</v>
      </c>
      <c r="H1195">
        <v>1.1000000000000001</v>
      </c>
      <c r="I1195">
        <v>62</v>
      </c>
      <c r="J1195">
        <v>75</v>
      </c>
      <c r="K1195">
        <v>0.82666666666666666</v>
      </c>
      <c r="L1195">
        <v>70</v>
      </c>
      <c r="M1195">
        <v>1.0714285714285714</v>
      </c>
      <c r="N1195">
        <v>52</v>
      </c>
      <c r="P1195">
        <v>4</v>
      </c>
      <c r="Q1195">
        <v>5</v>
      </c>
      <c r="R1195">
        <v>0.8</v>
      </c>
      <c r="S1195">
        <v>10</v>
      </c>
    </row>
    <row r="1196" spans="1:20" x14ac:dyDescent="0.25">
      <c r="A1196" s="177" t="s">
        <v>10543</v>
      </c>
      <c r="B1196" t="s">
        <v>10544</v>
      </c>
      <c r="C1196" t="s">
        <v>205</v>
      </c>
      <c r="D1196" s="20" t="s">
        <v>1026</v>
      </c>
      <c r="E1196" s="26">
        <v>41640</v>
      </c>
      <c r="F1196">
        <v>5</v>
      </c>
      <c r="G1196">
        <v>5</v>
      </c>
      <c r="H1196">
        <v>1</v>
      </c>
      <c r="I1196">
        <v>39</v>
      </c>
      <c r="J1196">
        <v>45</v>
      </c>
      <c r="K1196">
        <v>0.8666666666666667</v>
      </c>
      <c r="L1196">
        <v>45</v>
      </c>
      <c r="M1196">
        <v>1</v>
      </c>
      <c r="N1196">
        <v>33</v>
      </c>
      <c r="O1196">
        <v>0.97500000000000009</v>
      </c>
      <c r="P1196">
        <v>4</v>
      </c>
      <c r="Q1196">
        <v>5</v>
      </c>
      <c r="R1196">
        <v>0.8</v>
      </c>
      <c r="S1196">
        <v>6</v>
      </c>
    </row>
    <row r="1197" spans="1:20" x14ac:dyDescent="0.25">
      <c r="A1197" s="177" t="s">
        <v>10367</v>
      </c>
      <c r="B1197" t="s">
        <v>10368</v>
      </c>
      <c r="C1197" t="s">
        <v>204</v>
      </c>
      <c r="D1197" s="20" t="s">
        <v>1026</v>
      </c>
      <c r="E1197" s="26">
        <v>41640</v>
      </c>
      <c r="F1197">
        <v>6</v>
      </c>
      <c r="G1197">
        <v>5</v>
      </c>
      <c r="H1197">
        <v>1.2</v>
      </c>
      <c r="I1197">
        <v>23</v>
      </c>
      <c r="J1197">
        <v>30</v>
      </c>
      <c r="K1197">
        <v>0.76666666666666672</v>
      </c>
      <c r="L1197">
        <v>25</v>
      </c>
      <c r="M1197">
        <v>1.2</v>
      </c>
      <c r="N1197">
        <v>19</v>
      </c>
      <c r="P1197">
        <v>0</v>
      </c>
      <c r="Q1197">
        <v>0</v>
      </c>
      <c r="R1197" t="e">
        <v>#DIV/0!</v>
      </c>
      <c r="S1197">
        <v>4</v>
      </c>
    </row>
    <row r="1198" spans="1:20" x14ac:dyDescent="0.25">
      <c r="A1198" s="177" t="s">
        <v>10302</v>
      </c>
      <c r="B1198" t="s">
        <v>10303</v>
      </c>
      <c r="C1198" t="s">
        <v>206</v>
      </c>
      <c r="D1198" s="20" t="s">
        <v>1026</v>
      </c>
      <c r="E1198" s="26">
        <v>41640</v>
      </c>
      <c r="H1198" t="e">
        <v>#DIV/0!</v>
      </c>
      <c r="K1198" t="e">
        <v>#DIV/0!</v>
      </c>
      <c r="M1198" t="e">
        <v>#DIV/0!</v>
      </c>
      <c r="N1198">
        <v>0</v>
      </c>
      <c r="R1198" t="e">
        <v>#DIV/0!</v>
      </c>
    </row>
    <row r="1199" spans="1:20" x14ac:dyDescent="0.25">
      <c r="A1199" s="177" t="s">
        <v>9871</v>
      </c>
      <c r="B1199" t="s">
        <v>9872</v>
      </c>
      <c r="C1199" t="s">
        <v>223</v>
      </c>
      <c r="D1199" s="20" t="s">
        <v>1028</v>
      </c>
      <c r="E1199" s="26">
        <v>41640</v>
      </c>
      <c r="H1199" t="e">
        <v>#DIV/0!</v>
      </c>
      <c r="K1199" t="e">
        <v>#DIV/0!</v>
      </c>
      <c r="M1199" t="e">
        <v>#DIV/0!</v>
      </c>
      <c r="R1199" t="e">
        <v>#DIV/0!</v>
      </c>
      <c r="T1199">
        <v>1</v>
      </c>
    </row>
    <row r="1200" spans="1:20" x14ac:dyDescent="0.25">
      <c r="A1200" s="177" t="s">
        <v>9696</v>
      </c>
      <c r="B1200" t="s">
        <v>9697</v>
      </c>
      <c r="C1200" t="s">
        <v>224</v>
      </c>
      <c r="D1200" s="20" t="s">
        <v>1026</v>
      </c>
      <c r="E1200" s="26">
        <v>41640</v>
      </c>
      <c r="H1200" t="e">
        <v>#DIV/0!</v>
      </c>
      <c r="K1200" t="e">
        <v>#DIV/0!</v>
      </c>
      <c r="M1200" t="e">
        <v>#DIV/0!</v>
      </c>
      <c r="R1200" t="e">
        <v>#DIV/0!</v>
      </c>
      <c r="T1200">
        <v>1</v>
      </c>
    </row>
    <row r="1201" spans="1:20" x14ac:dyDescent="0.25">
      <c r="A1201" s="177" t="s">
        <v>9305</v>
      </c>
      <c r="B1201" t="s">
        <v>9306</v>
      </c>
      <c r="C1201" t="s">
        <v>211</v>
      </c>
      <c r="D1201" s="20" t="s">
        <v>1026</v>
      </c>
      <c r="E1201" s="26">
        <v>41640</v>
      </c>
      <c r="H1201" t="e">
        <v>#DIV/0!</v>
      </c>
      <c r="K1201" t="e">
        <v>#DIV/0!</v>
      </c>
      <c r="M1201" t="e">
        <v>#DIV/0!</v>
      </c>
      <c r="N1201">
        <v>0</v>
      </c>
      <c r="R1201" t="e">
        <v>#DIV/0!</v>
      </c>
    </row>
    <row r="1202" spans="1:20" x14ac:dyDescent="0.25">
      <c r="A1202" s="177" t="s">
        <v>9130</v>
      </c>
      <c r="B1202" t="s">
        <v>9131</v>
      </c>
      <c r="C1202" t="s">
        <v>207</v>
      </c>
      <c r="D1202" s="20" t="s">
        <v>1028</v>
      </c>
      <c r="E1202" s="26">
        <v>41640</v>
      </c>
      <c r="F1202">
        <v>6</v>
      </c>
      <c r="G1202">
        <v>9</v>
      </c>
      <c r="H1202">
        <v>0.66666666666666663</v>
      </c>
      <c r="I1202">
        <v>19</v>
      </c>
      <c r="J1202">
        <v>45</v>
      </c>
      <c r="K1202">
        <v>0.42222222222222222</v>
      </c>
      <c r="L1202">
        <v>60</v>
      </c>
      <c r="M1202">
        <v>0.75</v>
      </c>
      <c r="N1202">
        <v>15</v>
      </c>
      <c r="P1202">
        <v>1</v>
      </c>
      <c r="Q1202">
        <v>2</v>
      </c>
      <c r="R1202">
        <v>0.5</v>
      </c>
      <c r="S1202">
        <v>4</v>
      </c>
    </row>
    <row r="1203" spans="1:20" x14ac:dyDescent="0.25">
      <c r="A1203" s="177" t="s">
        <v>9065</v>
      </c>
      <c r="B1203" t="s">
        <v>9066</v>
      </c>
      <c r="C1203" t="s">
        <v>894</v>
      </c>
      <c r="D1203" s="20" t="s">
        <v>1026</v>
      </c>
      <c r="E1203" s="26">
        <v>41640</v>
      </c>
      <c r="H1203" t="e">
        <v>#DIV/0!</v>
      </c>
      <c r="K1203" t="e">
        <v>#DIV/0!</v>
      </c>
      <c r="M1203" t="e">
        <v>#DIV/0!</v>
      </c>
      <c r="R1203" t="e">
        <v>#DIV/0!</v>
      </c>
      <c r="T1203">
        <v>0.83333333333333337</v>
      </c>
    </row>
    <row r="1204" spans="1:20" x14ac:dyDescent="0.25">
      <c r="A1204" s="177" t="s">
        <v>8890</v>
      </c>
      <c r="B1204" t="s">
        <v>8891</v>
      </c>
      <c r="C1204" t="s">
        <v>210</v>
      </c>
      <c r="D1204" s="20" t="s">
        <v>1026</v>
      </c>
      <c r="E1204" s="26">
        <v>41640</v>
      </c>
      <c r="F1204">
        <v>4</v>
      </c>
      <c r="G1204">
        <v>4</v>
      </c>
      <c r="H1204">
        <v>1</v>
      </c>
      <c r="I1204">
        <v>19</v>
      </c>
      <c r="J1204">
        <v>35</v>
      </c>
      <c r="K1204">
        <v>0.54285714285714282</v>
      </c>
      <c r="L1204">
        <v>35</v>
      </c>
      <c r="M1204">
        <v>1</v>
      </c>
      <c r="N1204">
        <v>15</v>
      </c>
      <c r="O1204">
        <v>1.175</v>
      </c>
      <c r="P1204">
        <v>1</v>
      </c>
      <c r="Q1204">
        <v>2</v>
      </c>
      <c r="R1204">
        <v>0.5</v>
      </c>
      <c r="S1204">
        <v>4</v>
      </c>
      <c r="T1204">
        <v>0.83333333333333337</v>
      </c>
    </row>
    <row r="1205" spans="1:20" x14ac:dyDescent="0.25">
      <c r="A1205" s="177" t="s">
        <v>8715</v>
      </c>
      <c r="B1205" t="s">
        <v>8716</v>
      </c>
      <c r="C1205" t="s">
        <v>208</v>
      </c>
      <c r="D1205" s="20" t="s">
        <v>1026</v>
      </c>
      <c r="E1205" s="26">
        <v>41640</v>
      </c>
      <c r="F1205">
        <v>2</v>
      </c>
      <c r="G1205">
        <v>5</v>
      </c>
      <c r="H1205">
        <v>0.4</v>
      </c>
      <c r="J1205">
        <v>10</v>
      </c>
      <c r="K1205">
        <v>0</v>
      </c>
      <c r="L1205">
        <v>25</v>
      </c>
      <c r="M1205">
        <v>0.4</v>
      </c>
      <c r="R1205" t="e">
        <v>#DIV/0!</v>
      </c>
      <c r="T1205">
        <v>1.2666666666666666</v>
      </c>
    </row>
    <row r="1206" spans="1:20" x14ac:dyDescent="0.25">
      <c r="A1206" s="177" t="s">
        <v>8466</v>
      </c>
      <c r="B1206" t="s">
        <v>8467</v>
      </c>
      <c r="C1206" t="s">
        <v>213</v>
      </c>
      <c r="D1206" s="20" t="s">
        <v>1026</v>
      </c>
      <c r="E1206" s="26">
        <v>41640</v>
      </c>
      <c r="H1206" t="e">
        <v>#DIV/0!</v>
      </c>
      <c r="K1206" t="e">
        <v>#DIV/0!</v>
      </c>
      <c r="M1206" t="e">
        <v>#DIV/0!</v>
      </c>
      <c r="R1206" t="e">
        <v>#DIV/0!</v>
      </c>
      <c r="T1206">
        <v>0.95</v>
      </c>
    </row>
    <row r="1207" spans="1:20" x14ac:dyDescent="0.25">
      <c r="A1207" s="177" t="s">
        <v>8291</v>
      </c>
      <c r="B1207" t="s">
        <v>8292</v>
      </c>
      <c r="C1207" t="s">
        <v>212</v>
      </c>
      <c r="D1207" s="20" t="s">
        <v>1028</v>
      </c>
      <c r="E1207" s="26">
        <v>41640</v>
      </c>
      <c r="F1207">
        <v>2</v>
      </c>
      <c r="G1207">
        <v>4</v>
      </c>
      <c r="H1207">
        <v>0.5</v>
      </c>
      <c r="I1207">
        <v>0</v>
      </c>
      <c r="J1207">
        <v>7</v>
      </c>
      <c r="K1207">
        <v>0</v>
      </c>
      <c r="L1207">
        <v>17</v>
      </c>
      <c r="M1207">
        <v>0.41176470588235292</v>
      </c>
      <c r="N1207">
        <v>0</v>
      </c>
      <c r="P1207">
        <v>0</v>
      </c>
      <c r="Q1207">
        <v>0</v>
      </c>
      <c r="R1207" t="e">
        <v>#DIV/0!</v>
      </c>
      <c r="S1207">
        <v>0</v>
      </c>
    </row>
    <row r="1208" spans="1:20" x14ac:dyDescent="0.25">
      <c r="A1208" s="177" t="s">
        <v>8226</v>
      </c>
      <c r="B1208" t="s">
        <v>8227</v>
      </c>
      <c r="C1208" s="20" t="s">
        <v>8184</v>
      </c>
      <c r="D1208" s="20" t="s">
        <v>1026</v>
      </c>
      <c r="E1208" s="26">
        <v>41640</v>
      </c>
      <c r="F1208">
        <v>2</v>
      </c>
      <c r="G1208">
        <v>4</v>
      </c>
      <c r="H1208">
        <v>0.5</v>
      </c>
      <c r="J1208">
        <v>7</v>
      </c>
      <c r="K1208">
        <v>0</v>
      </c>
      <c r="L1208">
        <v>17</v>
      </c>
      <c r="M1208">
        <v>0.41176470588235292</v>
      </c>
      <c r="R1208" t="e">
        <v>#DIV/0!</v>
      </c>
      <c r="T1208">
        <v>0.11363636363636363</v>
      </c>
    </row>
    <row r="1209" spans="1:20" x14ac:dyDescent="0.25">
      <c r="A1209" s="177" t="s">
        <v>7990</v>
      </c>
      <c r="B1209" t="s">
        <v>7991</v>
      </c>
      <c r="C1209" t="s">
        <v>225</v>
      </c>
      <c r="D1209" s="20" t="s">
        <v>1028</v>
      </c>
      <c r="E1209" s="26">
        <v>41640</v>
      </c>
      <c r="H1209" t="e">
        <v>#DIV/0!</v>
      </c>
      <c r="K1209" t="e">
        <v>#DIV/0!</v>
      </c>
      <c r="M1209" t="e">
        <v>#DIV/0!</v>
      </c>
      <c r="R1209" t="e">
        <v>#DIV/0!</v>
      </c>
    </row>
    <row r="1210" spans="1:20" x14ac:dyDescent="0.25">
      <c r="A1210" s="177" t="s">
        <v>7789</v>
      </c>
      <c r="B1210" t="s">
        <v>7790</v>
      </c>
      <c r="C1210" t="s">
        <v>226</v>
      </c>
      <c r="D1210" s="20" t="s">
        <v>1026</v>
      </c>
      <c r="E1210" s="26">
        <v>41640</v>
      </c>
      <c r="H1210" t="e">
        <v>#DIV/0!</v>
      </c>
      <c r="K1210" t="e">
        <v>#DIV/0!</v>
      </c>
      <c r="M1210" t="e">
        <v>#DIV/0!</v>
      </c>
      <c r="R1210" t="e">
        <v>#DIV/0!</v>
      </c>
      <c r="T1210">
        <v>0.25</v>
      </c>
    </row>
    <row r="1211" spans="1:20" x14ac:dyDescent="0.25">
      <c r="A1211" s="177" t="s">
        <v>7602</v>
      </c>
      <c r="B1211" t="s">
        <v>7603</v>
      </c>
      <c r="C1211" s="20" t="s">
        <v>901</v>
      </c>
      <c r="D1211" s="20" t="s">
        <v>1026</v>
      </c>
      <c r="E1211" s="26">
        <v>41640</v>
      </c>
      <c r="F1211">
        <v>2</v>
      </c>
      <c r="G1211">
        <v>2</v>
      </c>
      <c r="H1211">
        <v>1</v>
      </c>
      <c r="I1211">
        <v>10</v>
      </c>
      <c r="J1211">
        <v>10</v>
      </c>
      <c r="K1211">
        <v>1</v>
      </c>
      <c r="L1211">
        <v>10</v>
      </c>
      <c r="M1211">
        <v>1</v>
      </c>
      <c r="N1211">
        <v>8</v>
      </c>
      <c r="P1211">
        <v>1</v>
      </c>
      <c r="Q1211">
        <v>1</v>
      </c>
      <c r="R1211">
        <v>1</v>
      </c>
      <c r="S1211">
        <v>2</v>
      </c>
    </row>
    <row r="1212" spans="1:20" x14ac:dyDescent="0.25">
      <c r="A1212" s="177" t="s">
        <v>7255</v>
      </c>
      <c r="B1212" t="s">
        <v>7256</v>
      </c>
      <c r="C1212" s="20" t="s">
        <v>1078</v>
      </c>
      <c r="D1212" s="20" t="s">
        <v>1026</v>
      </c>
      <c r="E1212" s="26">
        <v>41640</v>
      </c>
      <c r="F1212">
        <v>2</v>
      </c>
      <c r="G1212">
        <v>2</v>
      </c>
      <c r="H1212">
        <v>1</v>
      </c>
      <c r="I1212">
        <v>10</v>
      </c>
      <c r="J1212">
        <v>10</v>
      </c>
      <c r="K1212">
        <v>1</v>
      </c>
      <c r="L1212">
        <v>10</v>
      </c>
      <c r="M1212">
        <v>1</v>
      </c>
      <c r="N1212">
        <v>8</v>
      </c>
      <c r="P1212">
        <v>1</v>
      </c>
      <c r="Q1212">
        <v>1</v>
      </c>
      <c r="R1212">
        <v>1</v>
      </c>
      <c r="S1212">
        <v>2</v>
      </c>
    </row>
    <row r="1213" spans="1:20" x14ac:dyDescent="0.25">
      <c r="A1213" s="177" t="s">
        <v>7050</v>
      </c>
      <c r="B1213" t="s">
        <v>7051</v>
      </c>
      <c r="C1213" t="s">
        <v>232</v>
      </c>
      <c r="D1213" s="20" t="s">
        <v>1028</v>
      </c>
      <c r="E1213" s="26">
        <v>41640</v>
      </c>
      <c r="H1213" t="e">
        <v>#DIV/0!</v>
      </c>
      <c r="K1213" t="e">
        <v>#DIV/0!</v>
      </c>
      <c r="M1213" t="e">
        <v>#DIV/0!</v>
      </c>
      <c r="R1213" t="e">
        <v>#DIV/0!</v>
      </c>
    </row>
    <row r="1214" spans="1:20" x14ac:dyDescent="0.25">
      <c r="A1214" s="177" t="s">
        <v>6859</v>
      </c>
      <c r="B1214" t="s">
        <v>6860</v>
      </c>
      <c r="C1214" t="s">
        <v>231</v>
      </c>
      <c r="D1214" s="20" t="s">
        <v>1026</v>
      </c>
      <c r="E1214" s="26">
        <v>41640</v>
      </c>
      <c r="H1214" t="e">
        <v>#DIV/0!</v>
      </c>
      <c r="K1214" t="e">
        <v>#DIV/0!</v>
      </c>
      <c r="M1214" t="e">
        <v>#DIV/0!</v>
      </c>
      <c r="R1214" t="e">
        <v>#DIV/0!</v>
      </c>
    </row>
    <row r="1215" spans="1:20" x14ac:dyDescent="0.25">
      <c r="A1215" s="177" t="s">
        <v>6684</v>
      </c>
      <c r="B1215" t="s">
        <v>6685</v>
      </c>
      <c r="C1215" t="s">
        <v>317</v>
      </c>
      <c r="D1215" s="20" t="s">
        <v>1028</v>
      </c>
      <c r="E1215" s="26">
        <v>41640</v>
      </c>
      <c r="F1215">
        <v>3</v>
      </c>
      <c r="G1215">
        <v>3</v>
      </c>
      <c r="H1215">
        <v>1</v>
      </c>
      <c r="I1215">
        <v>6</v>
      </c>
      <c r="J1215">
        <v>15</v>
      </c>
      <c r="K1215">
        <v>0.4</v>
      </c>
      <c r="L1215">
        <v>15</v>
      </c>
      <c r="M1215">
        <v>1</v>
      </c>
      <c r="N1215">
        <v>3</v>
      </c>
      <c r="P1215">
        <v>0</v>
      </c>
      <c r="Q1215">
        <v>0</v>
      </c>
      <c r="R1215" t="e">
        <v>#DIV/0!</v>
      </c>
      <c r="S1215">
        <v>3</v>
      </c>
      <c r="T1215">
        <v>0</v>
      </c>
    </row>
    <row r="1216" spans="1:20" x14ac:dyDescent="0.25">
      <c r="A1216" s="177" t="s">
        <v>6509</v>
      </c>
      <c r="B1216" t="s">
        <v>6510</v>
      </c>
      <c r="C1216" t="s">
        <v>316</v>
      </c>
      <c r="D1216" s="20" t="s">
        <v>1026</v>
      </c>
      <c r="E1216" s="26">
        <v>41640</v>
      </c>
      <c r="F1216">
        <v>3</v>
      </c>
      <c r="G1216">
        <v>3</v>
      </c>
      <c r="H1216">
        <v>1</v>
      </c>
      <c r="I1216">
        <v>6</v>
      </c>
      <c r="J1216">
        <v>15</v>
      </c>
      <c r="K1216">
        <v>0.4</v>
      </c>
      <c r="L1216">
        <v>15</v>
      </c>
      <c r="M1216">
        <v>1</v>
      </c>
      <c r="N1216">
        <v>3</v>
      </c>
      <c r="P1216">
        <v>0</v>
      </c>
      <c r="Q1216">
        <v>0</v>
      </c>
      <c r="R1216" t="e">
        <v>#DIV/0!</v>
      </c>
      <c r="S1216">
        <v>3</v>
      </c>
    </row>
    <row r="1217" spans="1:20" x14ac:dyDescent="0.25">
      <c r="A1217" s="177" t="s">
        <v>6260</v>
      </c>
      <c r="B1217" t="s">
        <v>6261</v>
      </c>
      <c r="C1217" t="s">
        <v>214</v>
      </c>
      <c r="D1217" s="20" t="s">
        <v>1028</v>
      </c>
      <c r="E1217" s="26">
        <v>41640</v>
      </c>
      <c r="F1217">
        <v>4</v>
      </c>
      <c r="G1217">
        <v>4</v>
      </c>
      <c r="H1217">
        <v>1</v>
      </c>
      <c r="I1217">
        <v>11</v>
      </c>
      <c r="J1217">
        <v>29</v>
      </c>
      <c r="K1217">
        <v>0.37931034482758619</v>
      </c>
      <c r="L1217">
        <v>29</v>
      </c>
      <c r="M1217">
        <v>1</v>
      </c>
      <c r="N1217">
        <v>8</v>
      </c>
      <c r="P1217">
        <v>4</v>
      </c>
      <c r="Q1217">
        <v>6</v>
      </c>
      <c r="R1217">
        <v>0.66666666666666663</v>
      </c>
      <c r="S1217">
        <v>3</v>
      </c>
    </row>
    <row r="1218" spans="1:20" x14ac:dyDescent="0.25">
      <c r="A1218" s="177" t="s">
        <v>6085</v>
      </c>
      <c r="B1218" t="s">
        <v>6086</v>
      </c>
      <c r="C1218" t="s">
        <v>215</v>
      </c>
      <c r="D1218" s="20" t="s">
        <v>1026</v>
      </c>
      <c r="E1218" s="26">
        <v>41640</v>
      </c>
      <c r="F1218">
        <v>4</v>
      </c>
      <c r="G1218">
        <v>4</v>
      </c>
      <c r="H1218">
        <v>1</v>
      </c>
      <c r="I1218">
        <v>11</v>
      </c>
      <c r="J1218">
        <v>29</v>
      </c>
      <c r="K1218">
        <v>0.37931034482758619</v>
      </c>
      <c r="L1218">
        <v>29</v>
      </c>
      <c r="M1218">
        <v>1</v>
      </c>
      <c r="N1218">
        <v>8</v>
      </c>
      <c r="O1218">
        <v>0.95</v>
      </c>
      <c r="P1218">
        <v>4</v>
      </c>
      <c r="Q1218">
        <v>6</v>
      </c>
      <c r="R1218">
        <v>0.66666666666666663</v>
      </c>
      <c r="S1218">
        <v>3</v>
      </c>
    </row>
    <row r="1219" spans="1:20" x14ac:dyDescent="0.25">
      <c r="A1219" s="177" t="s">
        <v>5910</v>
      </c>
      <c r="B1219" t="s">
        <v>5911</v>
      </c>
      <c r="C1219" t="s">
        <v>216</v>
      </c>
      <c r="D1219" s="20" t="s">
        <v>1026</v>
      </c>
      <c r="E1219" s="26">
        <v>41640</v>
      </c>
      <c r="H1219" t="e">
        <v>#DIV/0!</v>
      </c>
      <c r="K1219" t="e">
        <v>#DIV/0!</v>
      </c>
      <c r="M1219" t="e">
        <v>#DIV/0!</v>
      </c>
      <c r="R1219" t="e">
        <v>#DIV/0!</v>
      </c>
      <c r="T1219">
        <v>0.85226666666666673</v>
      </c>
    </row>
    <row r="1220" spans="1:20" x14ac:dyDescent="0.25">
      <c r="A1220" s="177" t="s">
        <v>5482</v>
      </c>
      <c r="B1220" t="s">
        <v>5483</v>
      </c>
      <c r="C1220" s="20" t="s">
        <v>903</v>
      </c>
      <c r="D1220" s="20" t="s">
        <v>1026</v>
      </c>
      <c r="E1220" s="26">
        <v>41640</v>
      </c>
      <c r="F1220">
        <v>11</v>
      </c>
      <c r="G1220">
        <v>11</v>
      </c>
      <c r="H1220">
        <v>1</v>
      </c>
      <c r="I1220">
        <v>9</v>
      </c>
      <c r="J1220">
        <v>52</v>
      </c>
      <c r="K1220">
        <v>0.17307692307692307</v>
      </c>
      <c r="L1220">
        <v>52</v>
      </c>
      <c r="M1220">
        <v>1</v>
      </c>
      <c r="N1220">
        <v>8</v>
      </c>
      <c r="P1220">
        <v>0</v>
      </c>
      <c r="Q1220">
        <v>0</v>
      </c>
      <c r="R1220" t="e">
        <v>#DIV/0!</v>
      </c>
      <c r="S1220">
        <v>1</v>
      </c>
      <c r="T1220">
        <v>0.80400000000000005</v>
      </c>
    </row>
    <row r="1221" spans="1:20" x14ac:dyDescent="0.25">
      <c r="A1221" s="177" t="s">
        <v>5666</v>
      </c>
      <c r="B1221" t="s">
        <v>5667</v>
      </c>
      <c r="C1221" s="20" t="s">
        <v>1073</v>
      </c>
      <c r="D1221" s="20" t="s">
        <v>1026</v>
      </c>
      <c r="E1221" s="26">
        <v>41640</v>
      </c>
      <c r="F1221">
        <v>6</v>
      </c>
      <c r="G1221">
        <v>6</v>
      </c>
      <c r="H1221">
        <v>1</v>
      </c>
      <c r="J1221">
        <v>27</v>
      </c>
      <c r="K1221">
        <v>0</v>
      </c>
      <c r="L1221">
        <v>27</v>
      </c>
      <c r="M1221">
        <v>1</v>
      </c>
      <c r="R1221" t="e">
        <v>#DIV/0!</v>
      </c>
      <c r="T1221">
        <v>0.98499999999999999</v>
      </c>
    </row>
    <row r="1222" spans="1:20" x14ac:dyDescent="0.25">
      <c r="A1222" s="177" t="s">
        <v>5247</v>
      </c>
      <c r="B1222" t="s">
        <v>5248</v>
      </c>
      <c r="C1222" s="20" t="s">
        <v>1079</v>
      </c>
      <c r="D1222" s="20" t="s">
        <v>1026</v>
      </c>
      <c r="E1222" s="26">
        <v>41640</v>
      </c>
      <c r="F1222">
        <v>5</v>
      </c>
      <c r="G1222">
        <v>5</v>
      </c>
      <c r="H1222">
        <v>1</v>
      </c>
      <c r="I1222">
        <v>9</v>
      </c>
      <c r="J1222">
        <v>25</v>
      </c>
      <c r="K1222">
        <v>0.36</v>
      </c>
      <c r="L1222">
        <v>25</v>
      </c>
      <c r="M1222">
        <v>1</v>
      </c>
      <c r="N1222">
        <v>8</v>
      </c>
      <c r="P1222">
        <v>0</v>
      </c>
      <c r="Q1222">
        <v>0</v>
      </c>
      <c r="R1222" t="e">
        <v>#DIV/0!</v>
      </c>
      <c r="S1222">
        <v>1</v>
      </c>
    </row>
    <row r="1223" spans="1:20" x14ac:dyDescent="0.25">
      <c r="A1223" s="177" t="s">
        <v>5042</v>
      </c>
      <c r="B1223" t="s">
        <v>5043</v>
      </c>
      <c r="C1223" t="s">
        <v>229</v>
      </c>
      <c r="D1223" s="20" t="s">
        <v>1026</v>
      </c>
      <c r="E1223" s="26">
        <v>41640</v>
      </c>
      <c r="H1223" t="e">
        <v>#DIV/0!</v>
      </c>
      <c r="K1223" t="e">
        <v>#DIV/0!</v>
      </c>
      <c r="M1223" t="e">
        <v>#DIV/0!</v>
      </c>
      <c r="R1223" t="e">
        <v>#DIV/0!</v>
      </c>
    </row>
    <row r="1224" spans="1:20" x14ac:dyDescent="0.25">
      <c r="A1224" s="177" t="s">
        <v>4867</v>
      </c>
      <c r="B1224" t="s">
        <v>4868</v>
      </c>
      <c r="C1224" t="s">
        <v>230</v>
      </c>
      <c r="D1224" s="20" t="s">
        <v>1028</v>
      </c>
      <c r="E1224" s="26">
        <v>41640</v>
      </c>
      <c r="H1224" t="e">
        <v>#DIV/0!</v>
      </c>
      <c r="K1224" t="e">
        <v>#DIV/0!</v>
      </c>
      <c r="M1224" t="e">
        <v>#DIV/0!</v>
      </c>
      <c r="R1224" t="e">
        <v>#DIV/0!</v>
      </c>
      <c r="T1224">
        <v>0</v>
      </c>
    </row>
    <row r="1225" spans="1:20" x14ac:dyDescent="0.25">
      <c r="A1225" s="177" t="s">
        <v>4692</v>
      </c>
      <c r="B1225" t="s">
        <v>4693</v>
      </c>
      <c r="C1225" t="s">
        <v>234</v>
      </c>
      <c r="D1225" s="20" t="s">
        <v>1028</v>
      </c>
      <c r="E1225" s="26">
        <v>41640</v>
      </c>
      <c r="H1225" t="e">
        <v>#DIV/0!</v>
      </c>
      <c r="K1225" t="e">
        <v>#DIV/0!</v>
      </c>
      <c r="M1225" t="e">
        <v>#DIV/0!</v>
      </c>
      <c r="R1225" t="e">
        <v>#DIV/0!</v>
      </c>
      <c r="T1225">
        <v>0</v>
      </c>
    </row>
    <row r="1226" spans="1:20" x14ac:dyDescent="0.25">
      <c r="A1226" s="177" t="s">
        <v>4517</v>
      </c>
      <c r="B1226" t="s">
        <v>4518</v>
      </c>
      <c r="C1226" t="s">
        <v>233</v>
      </c>
      <c r="D1226" s="20" t="s">
        <v>1026</v>
      </c>
      <c r="E1226" s="26">
        <v>41640</v>
      </c>
      <c r="H1226" t="e">
        <v>#DIV/0!</v>
      </c>
      <c r="K1226" t="e">
        <v>#DIV/0!</v>
      </c>
      <c r="M1226" t="e">
        <v>#DIV/0!</v>
      </c>
      <c r="R1226" t="e">
        <v>#DIV/0!</v>
      </c>
      <c r="T1226">
        <v>0.97500000000000009</v>
      </c>
    </row>
    <row r="1227" spans="1:20" x14ac:dyDescent="0.25">
      <c r="A1227" s="177" t="s">
        <v>4342</v>
      </c>
      <c r="B1227" t="s">
        <v>4343</v>
      </c>
      <c r="C1227" t="s">
        <v>217</v>
      </c>
      <c r="D1227" s="20" t="s">
        <v>1028</v>
      </c>
      <c r="E1227" s="26">
        <v>41640</v>
      </c>
      <c r="F1227">
        <v>3</v>
      </c>
      <c r="G1227">
        <v>3</v>
      </c>
      <c r="H1227">
        <v>1</v>
      </c>
      <c r="I1227">
        <v>0</v>
      </c>
      <c r="J1227">
        <v>15</v>
      </c>
      <c r="K1227">
        <v>0</v>
      </c>
      <c r="L1227">
        <v>15</v>
      </c>
      <c r="M1227">
        <v>1</v>
      </c>
      <c r="N1227">
        <v>1</v>
      </c>
      <c r="P1227">
        <v>0</v>
      </c>
      <c r="Q1227">
        <v>0</v>
      </c>
      <c r="R1227" t="e">
        <v>#DIV/0!</v>
      </c>
      <c r="S1227">
        <v>0</v>
      </c>
      <c r="T1227">
        <v>0.82040000000000002</v>
      </c>
    </row>
    <row r="1228" spans="1:20" x14ac:dyDescent="0.25">
      <c r="A1228" s="177" t="s">
        <v>4277</v>
      </c>
      <c r="B1228" t="s">
        <v>4278</v>
      </c>
      <c r="C1228" t="s">
        <v>895</v>
      </c>
      <c r="D1228" s="20" t="s">
        <v>1026</v>
      </c>
      <c r="E1228" s="26">
        <v>41640</v>
      </c>
      <c r="F1228">
        <v>0</v>
      </c>
      <c r="G1228">
        <v>0</v>
      </c>
      <c r="H1228" t="e">
        <v>#DIV/0!</v>
      </c>
      <c r="I1228">
        <v>0</v>
      </c>
      <c r="J1228">
        <v>0</v>
      </c>
      <c r="K1228" t="e">
        <v>#DIV/0!</v>
      </c>
      <c r="L1228">
        <v>0</v>
      </c>
      <c r="M1228" t="e">
        <v>#DIV/0!</v>
      </c>
      <c r="P1228">
        <v>0</v>
      </c>
      <c r="Q1228">
        <v>0</v>
      </c>
      <c r="R1228" t="e">
        <v>#DIV/0!</v>
      </c>
      <c r="T1228">
        <v>0.98540000000000005</v>
      </c>
    </row>
    <row r="1229" spans="1:20" x14ac:dyDescent="0.25">
      <c r="A1229" s="177" t="s">
        <v>4102</v>
      </c>
      <c r="B1229" t="s">
        <v>4103</v>
      </c>
      <c r="C1229" t="s">
        <v>218</v>
      </c>
      <c r="D1229" s="20" t="s">
        <v>1026</v>
      </c>
      <c r="E1229" s="26">
        <v>41640</v>
      </c>
      <c r="F1229">
        <v>3</v>
      </c>
      <c r="G1229">
        <v>3</v>
      </c>
      <c r="H1229">
        <v>1</v>
      </c>
      <c r="I1229">
        <v>0</v>
      </c>
      <c r="J1229">
        <v>15</v>
      </c>
      <c r="K1229">
        <v>0</v>
      </c>
      <c r="L1229">
        <v>15</v>
      </c>
      <c r="M1229">
        <v>1</v>
      </c>
      <c r="N1229">
        <v>1</v>
      </c>
      <c r="P1229">
        <v>0</v>
      </c>
      <c r="Q1229">
        <v>0</v>
      </c>
      <c r="R1229" t="e">
        <v>#DIV/0!</v>
      </c>
      <c r="S1229">
        <v>0</v>
      </c>
      <c r="T1229">
        <v>0</v>
      </c>
    </row>
    <row r="1230" spans="1:20" x14ac:dyDescent="0.25">
      <c r="A1230" s="177" t="s">
        <v>3927</v>
      </c>
      <c r="B1230" t="s">
        <v>3928</v>
      </c>
      <c r="C1230" t="s">
        <v>219</v>
      </c>
      <c r="D1230" s="20" t="s">
        <v>1026</v>
      </c>
      <c r="E1230" s="26">
        <v>41640</v>
      </c>
      <c r="H1230" t="e">
        <v>#DIV/0!</v>
      </c>
      <c r="K1230" t="e">
        <v>#DIV/0!</v>
      </c>
      <c r="M1230" t="e">
        <v>#DIV/0!</v>
      </c>
      <c r="R1230" t="e">
        <v>#DIV/0!</v>
      </c>
      <c r="T1230">
        <v>0.25671957671957674</v>
      </c>
    </row>
    <row r="1231" spans="1:20" x14ac:dyDescent="0.25">
      <c r="A1231" s="177" t="s">
        <v>3560</v>
      </c>
      <c r="B1231" t="s">
        <v>3561</v>
      </c>
      <c r="C1231" t="s">
        <v>220</v>
      </c>
      <c r="D1231" s="20" t="s">
        <v>1028</v>
      </c>
      <c r="E1231" s="26">
        <v>41640</v>
      </c>
      <c r="F1231">
        <v>15</v>
      </c>
      <c r="G1231">
        <v>18</v>
      </c>
      <c r="H1231">
        <v>0.83333333333333337</v>
      </c>
      <c r="I1231">
        <v>27</v>
      </c>
      <c r="J1231">
        <v>44</v>
      </c>
      <c r="K1231">
        <v>0.61363636363636365</v>
      </c>
      <c r="L1231">
        <v>48</v>
      </c>
      <c r="M1231">
        <v>0.91666666666666663</v>
      </c>
      <c r="N1231">
        <v>21</v>
      </c>
      <c r="P1231">
        <v>3</v>
      </c>
      <c r="Q1231">
        <v>3</v>
      </c>
      <c r="R1231">
        <v>1</v>
      </c>
      <c r="S1231">
        <v>6</v>
      </c>
      <c r="T1231">
        <v>0</v>
      </c>
    </row>
    <row r="1232" spans="1:20" x14ac:dyDescent="0.25">
      <c r="A1232" s="177" t="s">
        <v>3385</v>
      </c>
      <c r="B1232" t="s">
        <v>3386</v>
      </c>
      <c r="C1232" t="s">
        <v>221</v>
      </c>
      <c r="D1232" s="20" t="s">
        <v>1026</v>
      </c>
      <c r="E1232" s="26">
        <v>41640</v>
      </c>
      <c r="F1232">
        <v>11</v>
      </c>
      <c r="G1232">
        <v>14</v>
      </c>
      <c r="H1232">
        <v>0.7857142857142857</v>
      </c>
      <c r="I1232">
        <v>24</v>
      </c>
      <c r="J1232">
        <v>36</v>
      </c>
      <c r="K1232">
        <v>0.66666666666666663</v>
      </c>
      <c r="L1232">
        <v>40</v>
      </c>
      <c r="M1232">
        <v>0.9</v>
      </c>
      <c r="N1232">
        <v>20</v>
      </c>
      <c r="O1232">
        <v>0.80400000000000005</v>
      </c>
      <c r="P1232">
        <v>3</v>
      </c>
      <c r="Q1232">
        <v>3</v>
      </c>
      <c r="R1232">
        <v>1</v>
      </c>
      <c r="S1232">
        <v>4</v>
      </c>
      <c r="T1232">
        <v>0.84062989417989431</v>
      </c>
    </row>
    <row r="1233" spans="1:20" x14ac:dyDescent="0.25">
      <c r="A1233" s="177" t="s">
        <v>3210</v>
      </c>
      <c r="B1233" t="s">
        <v>3211</v>
      </c>
      <c r="C1233" t="s">
        <v>222</v>
      </c>
      <c r="D1233" s="20" t="s">
        <v>1026</v>
      </c>
      <c r="E1233" s="26">
        <v>41640</v>
      </c>
      <c r="F1233">
        <v>4</v>
      </c>
      <c r="G1233">
        <v>4</v>
      </c>
      <c r="H1233">
        <v>1</v>
      </c>
      <c r="I1233">
        <v>3</v>
      </c>
      <c r="J1233">
        <v>8</v>
      </c>
      <c r="K1233">
        <v>0.375</v>
      </c>
      <c r="L1233">
        <v>8</v>
      </c>
      <c r="M1233">
        <v>1</v>
      </c>
      <c r="N1233">
        <v>1</v>
      </c>
      <c r="O1233">
        <v>0.98499999999999999</v>
      </c>
      <c r="P1233">
        <v>0</v>
      </c>
      <c r="Q1233">
        <v>0</v>
      </c>
      <c r="R1233" t="e">
        <v>#DIV/0!</v>
      </c>
      <c r="S1233">
        <v>2</v>
      </c>
      <c r="T1233">
        <v>0.70158730158730165</v>
      </c>
    </row>
    <row r="1234" spans="1:20" x14ac:dyDescent="0.25">
      <c r="A1234" s="177" t="s">
        <v>11575</v>
      </c>
      <c r="B1234" t="s">
        <v>11576</v>
      </c>
      <c r="C1234" t="s">
        <v>198</v>
      </c>
      <c r="D1234" s="20" t="s">
        <v>1028</v>
      </c>
      <c r="E1234" s="26">
        <v>41671</v>
      </c>
      <c r="F1234">
        <v>3</v>
      </c>
      <c r="G1234">
        <v>3</v>
      </c>
      <c r="H1234">
        <v>1</v>
      </c>
      <c r="J1234">
        <v>15</v>
      </c>
      <c r="K1234">
        <v>0</v>
      </c>
      <c r="L1234">
        <v>15</v>
      </c>
      <c r="M1234">
        <v>1</v>
      </c>
      <c r="P1234">
        <v>0</v>
      </c>
      <c r="Q1234">
        <v>0</v>
      </c>
      <c r="R1234" t="e">
        <v>#DIV/0!</v>
      </c>
      <c r="T1234">
        <v>1.05</v>
      </c>
    </row>
    <row r="1235" spans="1:20" x14ac:dyDescent="0.25">
      <c r="A1235" s="177" t="s">
        <v>12046</v>
      </c>
      <c r="B1235" t="s">
        <v>12047</v>
      </c>
      <c r="C1235" s="20" t="s">
        <v>1077</v>
      </c>
      <c r="D1235" s="20" t="s">
        <v>1028</v>
      </c>
      <c r="E1235" s="26">
        <v>41671</v>
      </c>
      <c r="F1235">
        <v>3</v>
      </c>
      <c r="G1235">
        <v>3</v>
      </c>
      <c r="H1235">
        <v>1</v>
      </c>
      <c r="J1235">
        <v>15</v>
      </c>
      <c r="K1235">
        <v>0</v>
      </c>
      <c r="L1235">
        <v>15</v>
      </c>
      <c r="M1235">
        <v>1</v>
      </c>
      <c r="P1235">
        <v>0</v>
      </c>
      <c r="Q1235">
        <v>0</v>
      </c>
      <c r="R1235" t="e">
        <v>#DIV/0!</v>
      </c>
      <c r="T1235">
        <v>0.14285714285714285</v>
      </c>
    </row>
    <row r="1236" spans="1:20" x14ac:dyDescent="0.25">
      <c r="A1236" s="177" t="s">
        <v>3037</v>
      </c>
      <c r="B1236" t="s">
        <v>3038</v>
      </c>
      <c r="C1236" t="s">
        <v>242</v>
      </c>
      <c r="D1236" s="20" t="s">
        <v>1026</v>
      </c>
      <c r="E1236" s="26">
        <v>41671</v>
      </c>
      <c r="F1236">
        <v>0</v>
      </c>
      <c r="G1236">
        <v>0</v>
      </c>
      <c r="H1236" t="e">
        <v>#DIV/0!</v>
      </c>
      <c r="I1236">
        <v>0</v>
      </c>
      <c r="J1236">
        <v>0</v>
      </c>
      <c r="K1236" t="e">
        <v>#DIV/0!</v>
      </c>
      <c r="L1236">
        <v>0</v>
      </c>
      <c r="M1236" t="e">
        <v>#DIV/0!</v>
      </c>
      <c r="N1236">
        <v>0</v>
      </c>
      <c r="P1236">
        <v>0</v>
      </c>
      <c r="Q1236">
        <v>0</v>
      </c>
      <c r="R1236" t="e">
        <v>#DIV/0!</v>
      </c>
      <c r="S1236">
        <v>0</v>
      </c>
    </row>
    <row r="1237" spans="1:20" x14ac:dyDescent="0.25">
      <c r="A1237" s="177" t="s">
        <v>2862</v>
      </c>
      <c r="B1237" t="s">
        <v>2863</v>
      </c>
      <c r="C1237" s="20" t="s">
        <v>2754</v>
      </c>
      <c r="D1237" s="20" t="s">
        <v>1026</v>
      </c>
      <c r="E1237" s="26">
        <v>41671</v>
      </c>
      <c r="F1237">
        <v>11</v>
      </c>
      <c r="G1237">
        <v>13</v>
      </c>
      <c r="H1237">
        <v>0.84615384615384615</v>
      </c>
      <c r="I1237">
        <v>0</v>
      </c>
      <c r="J1237">
        <v>59</v>
      </c>
      <c r="K1237">
        <v>0</v>
      </c>
      <c r="L1237">
        <v>59</v>
      </c>
      <c r="M1237">
        <v>1</v>
      </c>
      <c r="N1237">
        <v>0</v>
      </c>
      <c r="P1237">
        <v>0</v>
      </c>
      <c r="Q1237">
        <v>0</v>
      </c>
      <c r="R1237" t="e">
        <v>#DIV/0!</v>
      </c>
      <c r="S1237">
        <v>0</v>
      </c>
    </row>
    <row r="1238" spans="1:20" x14ac:dyDescent="0.25">
      <c r="A1238" s="177" t="s">
        <v>2617</v>
      </c>
      <c r="B1238" t="s">
        <v>2618</v>
      </c>
      <c r="C1238" t="s">
        <v>237</v>
      </c>
      <c r="D1238" s="20" t="s">
        <v>1026</v>
      </c>
      <c r="E1238" s="26">
        <v>41671</v>
      </c>
      <c r="F1238">
        <v>18</v>
      </c>
      <c r="G1238">
        <v>18</v>
      </c>
      <c r="H1238">
        <v>1</v>
      </c>
      <c r="I1238">
        <v>78</v>
      </c>
      <c r="J1238">
        <v>149</v>
      </c>
      <c r="K1238">
        <v>0.52348993288590606</v>
      </c>
      <c r="L1238">
        <v>149</v>
      </c>
      <c r="M1238">
        <v>1</v>
      </c>
      <c r="N1238">
        <v>55</v>
      </c>
      <c r="O1238">
        <v>0.97500000000000009</v>
      </c>
      <c r="P1238">
        <v>9</v>
      </c>
      <c r="Q1238">
        <v>12</v>
      </c>
      <c r="R1238">
        <v>0.75</v>
      </c>
      <c r="S1238">
        <v>23</v>
      </c>
    </row>
    <row r="1239" spans="1:20" x14ac:dyDescent="0.25">
      <c r="A1239" s="177" t="s">
        <v>2442</v>
      </c>
      <c r="B1239" t="s">
        <v>2443</v>
      </c>
      <c r="C1239" t="s">
        <v>238</v>
      </c>
      <c r="D1239" s="20" t="s">
        <v>1026</v>
      </c>
      <c r="E1239" s="26">
        <v>41671</v>
      </c>
      <c r="F1239">
        <v>11</v>
      </c>
      <c r="G1239">
        <v>12</v>
      </c>
      <c r="H1239">
        <v>0.91666666666666663</v>
      </c>
      <c r="I1239">
        <v>23</v>
      </c>
      <c r="J1239">
        <v>38</v>
      </c>
      <c r="K1239">
        <v>0.60526315789473684</v>
      </c>
      <c r="L1239">
        <v>40</v>
      </c>
      <c r="M1239">
        <v>0.95</v>
      </c>
      <c r="N1239">
        <v>19</v>
      </c>
      <c r="O1239">
        <v>0.82040000000000002</v>
      </c>
      <c r="P1239">
        <v>4</v>
      </c>
      <c r="Q1239">
        <v>8</v>
      </c>
      <c r="R1239">
        <v>0.5</v>
      </c>
      <c r="S1239">
        <v>4</v>
      </c>
      <c r="T1239">
        <v>0.91919191919191912</v>
      </c>
    </row>
    <row r="1240" spans="1:20" x14ac:dyDescent="0.25">
      <c r="A1240" s="177" t="s">
        <v>2269</v>
      </c>
      <c r="B1240" t="s">
        <v>2270</v>
      </c>
      <c r="C1240" t="s">
        <v>239</v>
      </c>
      <c r="D1240" s="20" t="s">
        <v>1026</v>
      </c>
      <c r="E1240" s="26">
        <v>41671</v>
      </c>
      <c r="F1240">
        <v>3</v>
      </c>
      <c r="G1240">
        <v>4</v>
      </c>
      <c r="H1240">
        <v>0.75</v>
      </c>
      <c r="I1240">
        <v>4</v>
      </c>
      <c r="J1240">
        <v>6</v>
      </c>
      <c r="K1240">
        <v>0.66666666666666663</v>
      </c>
      <c r="L1240">
        <v>8</v>
      </c>
      <c r="M1240">
        <v>0.75</v>
      </c>
      <c r="N1240">
        <v>3</v>
      </c>
      <c r="O1240">
        <v>0.98540000000000005</v>
      </c>
      <c r="P1240">
        <v>0</v>
      </c>
      <c r="Q1240">
        <v>0</v>
      </c>
      <c r="R1240" t="e">
        <v>#DIV/0!</v>
      </c>
      <c r="S1240">
        <v>1</v>
      </c>
      <c r="T1240">
        <v>0.85</v>
      </c>
    </row>
    <row r="1241" spans="1:20" x14ac:dyDescent="0.25">
      <c r="A1241" s="177" t="s">
        <v>2094</v>
      </c>
      <c r="B1241" t="s">
        <v>2095</v>
      </c>
      <c r="C1241" s="20" t="s">
        <v>2018</v>
      </c>
      <c r="D1241" s="20" t="s">
        <v>1026</v>
      </c>
      <c r="E1241" s="26">
        <v>41671</v>
      </c>
      <c r="F1241">
        <v>7</v>
      </c>
      <c r="G1241">
        <v>7</v>
      </c>
      <c r="H1241">
        <v>1</v>
      </c>
      <c r="I1241">
        <v>0</v>
      </c>
      <c r="J1241">
        <v>35</v>
      </c>
      <c r="K1241">
        <v>0</v>
      </c>
      <c r="L1241">
        <v>35</v>
      </c>
      <c r="M1241">
        <v>1</v>
      </c>
      <c r="N1241">
        <v>0</v>
      </c>
      <c r="P1241">
        <v>1</v>
      </c>
      <c r="Q1241">
        <v>1</v>
      </c>
      <c r="R1241">
        <v>1</v>
      </c>
      <c r="S1241">
        <v>0</v>
      </c>
      <c r="T1241">
        <v>0.7407407407407407</v>
      </c>
    </row>
    <row r="1242" spans="1:20" x14ac:dyDescent="0.25">
      <c r="A1242" s="177" t="s">
        <v>1846</v>
      </c>
      <c r="B1242" t="s">
        <v>1847</v>
      </c>
      <c r="C1242" t="s">
        <v>240</v>
      </c>
      <c r="D1242" s="20" t="s">
        <v>1026</v>
      </c>
      <c r="E1242" s="26">
        <v>41671</v>
      </c>
      <c r="F1242">
        <v>19</v>
      </c>
      <c r="G1242">
        <v>23</v>
      </c>
      <c r="H1242">
        <v>0.82608695652173914</v>
      </c>
      <c r="I1242">
        <v>45</v>
      </c>
      <c r="J1242">
        <v>95</v>
      </c>
      <c r="K1242">
        <v>0.47368421052631576</v>
      </c>
      <c r="L1242">
        <v>115</v>
      </c>
      <c r="M1242">
        <v>0.82608695652173914</v>
      </c>
      <c r="N1242">
        <v>34</v>
      </c>
      <c r="P1242">
        <v>3</v>
      </c>
      <c r="Q1242">
        <v>4</v>
      </c>
      <c r="R1242">
        <v>0.75</v>
      </c>
      <c r="S1242">
        <v>9</v>
      </c>
    </row>
    <row r="1243" spans="1:20" x14ac:dyDescent="0.25">
      <c r="A1243" s="177" t="s">
        <v>1671</v>
      </c>
      <c r="B1243" t="s">
        <v>1672</v>
      </c>
      <c r="C1243" t="s">
        <v>241</v>
      </c>
      <c r="D1243" s="20" t="s">
        <v>1026</v>
      </c>
      <c r="E1243" s="26">
        <v>41671</v>
      </c>
      <c r="F1243">
        <v>0</v>
      </c>
      <c r="G1243">
        <v>0</v>
      </c>
      <c r="H1243" t="e">
        <v>#DIV/0!</v>
      </c>
      <c r="I1243">
        <v>0</v>
      </c>
      <c r="J1243">
        <v>0</v>
      </c>
      <c r="K1243" t="e">
        <v>#DIV/0!</v>
      </c>
      <c r="L1243">
        <v>0</v>
      </c>
      <c r="M1243" t="e">
        <v>#DIV/0!</v>
      </c>
      <c r="P1243">
        <v>0</v>
      </c>
      <c r="Q1243">
        <v>0</v>
      </c>
      <c r="R1243" t="e">
        <v>#DIV/0!</v>
      </c>
    </row>
    <row r="1244" spans="1:20" x14ac:dyDescent="0.25">
      <c r="A1244" s="177" t="s">
        <v>1111</v>
      </c>
      <c r="B1244" t="s">
        <v>1197</v>
      </c>
      <c r="C1244" t="s">
        <v>235</v>
      </c>
      <c r="D1244" s="20" t="s">
        <v>1028</v>
      </c>
      <c r="E1244" s="26">
        <v>41671</v>
      </c>
      <c r="F1244">
        <v>69</v>
      </c>
      <c r="G1244">
        <v>77</v>
      </c>
      <c r="H1244">
        <v>0.89610389610389607</v>
      </c>
      <c r="I1244">
        <v>150</v>
      </c>
      <c r="J1244">
        <v>382</v>
      </c>
      <c r="K1244">
        <v>0.39267015706806285</v>
      </c>
      <c r="L1244">
        <v>406</v>
      </c>
      <c r="M1244">
        <v>0.94088669950738912</v>
      </c>
      <c r="N1244">
        <v>111</v>
      </c>
      <c r="P1244">
        <v>17</v>
      </c>
      <c r="Q1244">
        <v>25</v>
      </c>
      <c r="R1244">
        <v>0.68</v>
      </c>
      <c r="S1244">
        <v>37</v>
      </c>
    </row>
    <row r="1245" spans="1:20" x14ac:dyDescent="0.25">
      <c r="A1245" s="177" t="s">
        <v>11577</v>
      </c>
      <c r="B1245" t="s">
        <v>11578</v>
      </c>
      <c r="C1245" t="s">
        <v>199</v>
      </c>
      <c r="D1245" s="20" t="s">
        <v>1028</v>
      </c>
      <c r="E1245" s="26">
        <v>41671</v>
      </c>
      <c r="F1245">
        <v>9</v>
      </c>
      <c r="G1245">
        <v>11</v>
      </c>
      <c r="H1245">
        <v>0.81818181818181823</v>
      </c>
      <c r="I1245">
        <v>20</v>
      </c>
      <c r="J1245">
        <v>65</v>
      </c>
      <c r="K1245">
        <v>0.30769230769230771</v>
      </c>
      <c r="L1245">
        <v>75</v>
      </c>
      <c r="M1245">
        <v>0.8666666666666667</v>
      </c>
      <c r="N1245">
        <v>10</v>
      </c>
      <c r="P1245">
        <v>2</v>
      </c>
      <c r="Q1245">
        <v>2</v>
      </c>
      <c r="R1245">
        <v>1</v>
      </c>
      <c r="S1245">
        <v>10</v>
      </c>
    </row>
    <row r="1246" spans="1:20" x14ac:dyDescent="0.25">
      <c r="A1246" s="177" t="s">
        <v>11451</v>
      </c>
      <c r="B1246" t="s">
        <v>11452</v>
      </c>
      <c r="C1246" t="s">
        <v>201</v>
      </c>
      <c r="D1246" s="20" t="s">
        <v>1026</v>
      </c>
      <c r="E1246" s="26">
        <v>41671</v>
      </c>
      <c r="F1246">
        <v>4</v>
      </c>
      <c r="G1246">
        <v>4</v>
      </c>
      <c r="H1246">
        <v>1</v>
      </c>
      <c r="I1246">
        <v>14</v>
      </c>
      <c r="J1246">
        <v>40</v>
      </c>
      <c r="K1246">
        <v>0.35</v>
      </c>
      <c r="L1246">
        <v>40</v>
      </c>
      <c r="M1246">
        <v>1</v>
      </c>
      <c r="N1246">
        <v>4</v>
      </c>
      <c r="O1246">
        <v>1.05</v>
      </c>
      <c r="P1246">
        <v>0</v>
      </c>
      <c r="Q1246">
        <v>0</v>
      </c>
      <c r="R1246" t="e">
        <v>#DIV/0!</v>
      </c>
      <c r="S1246">
        <v>10</v>
      </c>
      <c r="T1246">
        <v>1.0238095238095239</v>
      </c>
    </row>
    <row r="1247" spans="1:20" x14ac:dyDescent="0.25">
      <c r="A1247" s="177" t="s">
        <v>12248</v>
      </c>
      <c r="B1247" t="s">
        <v>12249</v>
      </c>
      <c r="C1247" t="s">
        <v>200</v>
      </c>
      <c r="D1247" s="20" t="s">
        <v>1026</v>
      </c>
      <c r="E1247" s="26">
        <v>41671</v>
      </c>
      <c r="F1247">
        <v>5</v>
      </c>
      <c r="G1247">
        <v>7</v>
      </c>
      <c r="H1247">
        <v>0.7142857142857143</v>
      </c>
      <c r="I1247">
        <v>6</v>
      </c>
      <c r="J1247">
        <v>25</v>
      </c>
      <c r="K1247">
        <v>0.24</v>
      </c>
      <c r="L1247">
        <v>35</v>
      </c>
      <c r="M1247">
        <v>0.7142857142857143</v>
      </c>
      <c r="N1247">
        <v>6</v>
      </c>
      <c r="P1247">
        <v>2</v>
      </c>
      <c r="Q1247">
        <v>2</v>
      </c>
      <c r="R1247">
        <v>0</v>
      </c>
      <c r="S1247">
        <v>0</v>
      </c>
    </row>
    <row r="1248" spans="1:20" x14ac:dyDescent="0.25">
      <c r="A1248" s="177" t="s">
        <v>12533</v>
      </c>
      <c r="B1248" t="s">
        <v>12534</v>
      </c>
      <c r="C1248" t="s">
        <v>202</v>
      </c>
      <c r="D1248" s="20" t="s">
        <v>1026</v>
      </c>
      <c r="E1248" s="26">
        <v>41671</v>
      </c>
      <c r="H1248" t="e">
        <v>#DIV/0!</v>
      </c>
      <c r="K1248" t="e">
        <v>#DIV/0!</v>
      </c>
      <c r="M1248" t="e">
        <v>#DIV/0!</v>
      </c>
      <c r="R1248" t="e">
        <v>#DIV/0!</v>
      </c>
      <c r="T1248">
        <v>1.075</v>
      </c>
    </row>
    <row r="1249" spans="1:20" x14ac:dyDescent="0.25">
      <c r="A1249" s="177" t="s">
        <v>11070</v>
      </c>
      <c r="B1249" t="s">
        <v>11071</v>
      </c>
      <c r="C1249" t="s">
        <v>228</v>
      </c>
      <c r="D1249" s="20" t="s">
        <v>1026</v>
      </c>
      <c r="E1249" s="26">
        <v>41671</v>
      </c>
      <c r="H1249" t="e">
        <v>#DIV/0!</v>
      </c>
      <c r="K1249" t="e">
        <v>#DIV/0!</v>
      </c>
      <c r="M1249" t="e">
        <v>#DIV/0!</v>
      </c>
      <c r="R1249" t="e">
        <v>#DIV/0!</v>
      </c>
    </row>
    <row r="1250" spans="1:20" x14ac:dyDescent="0.25">
      <c r="A1250" s="177" t="s">
        <v>10895</v>
      </c>
      <c r="B1250" t="s">
        <v>10896</v>
      </c>
      <c r="C1250" t="s">
        <v>227</v>
      </c>
      <c r="D1250" s="20" t="s">
        <v>1028</v>
      </c>
      <c r="E1250" s="26">
        <v>41671</v>
      </c>
      <c r="H1250" t="e">
        <v>#DIV/0!</v>
      </c>
      <c r="K1250" t="e">
        <v>#DIV/0!</v>
      </c>
      <c r="M1250" t="e">
        <v>#DIV/0!</v>
      </c>
      <c r="R1250" t="e">
        <v>#DIV/0!</v>
      </c>
    </row>
    <row r="1251" spans="1:20" x14ac:dyDescent="0.25">
      <c r="A1251" s="177" t="s">
        <v>10720</v>
      </c>
      <c r="B1251" t="s">
        <v>10721</v>
      </c>
      <c r="C1251" t="s">
        <v>203</v>
      </c>
      <c r="D1251" s="20" t="s">
        <v>1028</v>
      </c>
      <c r="E1251" s="26">
        <v>41671</v>
      </c>
      <c r="F1251">
        <v>11</v>
      </c>
      <c r="G1251">
        <v>10</v>
      </c>
      <c r="H1251">
        <v>1.1000000000000001</v>
      </c>
      <c r="I1251">
        <v>57</v>
      </c>
      <c r="J1251">
        <v>75</v>
      </c>
      <c r="K1251">
        <v>0.76</v>
      </c>
      <c r="L1251">
        <v>70</v>
      </c>
      <c r="M1251">
        <v>1.0714285714285714</v>
      </c>
      <c r="N1251">
        <v>47</v>
      </c>
      <c r="P1251">
        <v>6</v>
      </c>
      <c r="Q1251">
        <v>9</v>
      </c>
      <c r="R1251">
        <v>0.66666666666666663</v>
      </c>
      <c r="S1251">
        <v>10</v>
      </c>
    </row>
    <row r="1252" spans="1:20" x14ac:dyDescent="0.25">
      <c r="A1252" s="177" t="s">
        <v>10545</v>
      </c>
      <c r="B1252" t="s">
        <v>10546</v>
      </c>
      <c r="C1252" t="s">
        <v>205</v>
      </c>
      <c r="D1252" s="20" t="s">
        <v>1026</v>
      </c>
      <c r="E1252" s="26">
        <v>41671</v>
      </c>
      <c r="F1252">
        <v>5</v>
      </c>
      <c r="G1252">
        <v>5</v>
      </c>
      <c r="H1252">
        <v>1</v>
      </c>
      <c r="I1252">
        <v>31</v>
      </c>
      <c r="J1252">
        <v>45</v>
      </c>
      <c r="K1252">
        <v>0.68888888888888888</v>
      </c>
      <c r="L1252">
        <v>45</v>
      </c>
      <c r="M1252">
        <v>1</v>
      </c>
      <c r="N1252">
        <v>25</v>
      </c>
      <c r="O1252">
        <v>0.85</v>
      </c>
      <c r="P1252">
        <v>5</v>
      </c>
      <c r="Q1252">
        <v>7</v>
      </c>
      <c r="R1252">
        <v>0.7142857142857143</v>
      </c>
      <c r="S1252">
        <v>6</v>
      </c>
    </row>
    <row r="1253" spans="1:20" x14ac:dyDescent="0.25">
      <c r="A1253" s="177" t="s">
        <v>10369</v>
      </c>
      <c r="B1253" t="s">
        <v>10370</v>
      </c>
      <c r="C1253" t="s">
        <v>204</v>
      </c>
      <c r="D1253" s="20" t="s">
        <v>1026</v>
      </c>
      <c r="E1253" s="26">
        <v>41671</v>
      </c>
      <c r="F1253">
        <v>6</v>
      </c>
      <c r="G1253">
        <v>5</v>
      </c>
      <c r="H1253">
        <v>1.2</v>
      </c>
      <c r="I1253">
        <v>26</v>
      </c>
      <c r="J1253">
        <v>30</v>
      </c>
      <c r="K1253">
        <v>0.8666666666666667</v>
      </c>
      <c r="L1253">
        <v>25</v>
      </c>
      <c r="M1253">
        <v>1.2</v>
      </c>
      <c r="N1253">
        <v>22</v>
      </c>
      <c r="P1253">
        <v>1</v>
      </c>
      <c r="Q1253">
        <v>2</v>
      </c>
      <c r="R1253">
        <v>0.5</v>
      </c>
      <c r="S1253">
        <v>4</v>
      </c>
    </row>
    <row r="1254" spans="1:20" x14ac:dyDescent="0.25">
      <c r="A1254" s="177" t="s">
        <v>10304</v>
      </c>
      <c r="B1254" t="s">
        <v>10305</v>
      </c>
      <c r="C1254" t="s">
        <v>206</v>
      </c>
      <c r="D1254" s="20" t="s">
        <v>1026</v>
      </c>
      <c r="E1254" s="26">
        <v>41671</v>
      </c>
      <c r="H1254" t="e">
        <v>#DIV/0!</v>
      </c>
      <c r="K1254" t="e">
        <v>#DIV/0!</v>
      </c>
      <c r="M1254" t="e">
        <v>#DIV/0!</v>
      </c>
      <c r="N1254">
        <v>0</v>
      </c>
      <c r="R1254" t="e">
        <v>#DIV/0!</v>
      </c>
    </row>
    <row r="1255" spans="1:20" x14ac:dyDescent="0.25">
      <c r="A1255" s="177" t="s">
        <v>9873</v>
      </c>
      <c r="B1255" t="s">
        <v>9874</v>
      </c>
      <c r="C1255" t="s">
        <v>223</v>
      </c>
      <c r="D1255" s="20" t="s">
        <v>1028</v>
      </c>
      <c r="E1255" s="26">
        <v>41671</v>
      </c>
      <c r="H1255" t="e">
        <v>#DIV/0!</v>
      </c>
      <c r="K1255" t="e">
        <v>#DIV/0!</v>
      </c>
      <c r="M1255" t="e">
        <v>#DIV/0!</v>
      </c>
      <c r="R1255" t="e">
        <v>#DIV/0!</v>
      </c>
    </row>
    <row r="1256" spans="1:20" x14ac:dyDescent="0.25">
      <c r="A1256" s="177" t="s">
        <v>9698</v>
      </c>
      <c r="B1256" t="s">
        <v>9699</v>
      </c>
      <c r="C1256" t="s">
        <v>224</v>
      </c>
      <c r="D1256" s="20" t="s">
        <v>1026</v>
      </c>
      <c r="E1256" s="26">
        <v>41671</v>
      </c>
      <c r="H1256" t="e">
        <v>#DIV/0!</v>
      </c>
      <c r="K1256" t="e">
        <v>#DIV/0!</v>
      </c>
      <c r="M1256" t="e">
        <v>#DIV/0!</v>
      </c>
      <c r="R1256" t="e">
        <v>#DIV/0!</v>
      </c>
    </row>
    <row r="1257" spans="1:20" x14ac:dyDescent="0.25">
      <c r="A1257" s="177" t="s">
        <v>9307</v>
      </c>
      <c r="B1257" t="s">
        <v>9308</v>
      </c>
      <c r="C1257" t="s">
        <v>211</v>
      </c>
      <c r="D1257" s="20" t="s">
        <v>1026</v>
      </c>
      <c r="E1257" s="26">
        <v>41671</v>
      </c>
      <c r="H1257" t="e">
        <v>#DIV/0!</v>
      </c>
      <c r="K1257" t="e">
        <v>#DIV/0!</v>
      </c>
      <c r="M1257" t="e">
        <v>#DIV/0!</v>
      </c>
      <c r="N1257">
        <v>0</v>
      </c>
      <c r="R1257" t="e">
        <v>#DIV/0!</v>
      </c>
    </row>
    <row r="1258" spans="1:20" x14ac:dyDescent="0.25">
      <c r="A1258" s="177" t="s">
        <v>9132</v>
      </c>
      <c r="B1258" t="s">
        <v>9133</v>
      </c>
      <c r="C1258" t="s">
        <v>207</v>
      </c>
      <c r="D1258" s="20" t="s">
        <v>1028</v>
      </c>
      <c r="E1258" s="26">
        <v>41671</v>
      </c>
      <c r="F1258">
        <v>7</v>
      </c>
      <c r="G1258">
        <v>10</v>
      </c>
      <c r="H1258">
        <v>0.7</v>
      </c>
      <c r="I1258">
        <v>21</v>
      </c>
      <c r="J1258">
        <v>45</v>
      </c>
      <c r="K1258">
        <v>0.46666666666666667</v>
      </c>
      <c r="L1258">
        <v>60</v>
      </c>
      <c r="M1258">
        <v>0.75</v>
      </c>
      <c r="N1258">
        <v>16</v>
      </c>
      <c r="P1258">
        <v>3</v>
      </c>
      <c r="Q1258">
        <v>4</v>
      </c>
      <c r="R1258">
        <v>0.75</v>
      </c>
      <c r="S1258">
        <v>3</v>
      </c>
    </row>
    <row r="1259" spans="1:20" x14ac:dyDescent="0.25">
      <c r="A1259" s="177" t="s">
        <v>9067</v>
      </c>
      <c r="B1259" t="s">
        <v>9068</v>
      </c>
      <c r="C1259" t="s">
        <v>894</v>
      </c>
      <c r="D1259" s="20" t="s">
        <v>1026</v>
      </c>
      <c r="E1259" s="26">
        <v>41671</v>
      </c>
      <c r="H1259" t="e">
        <v>#DIV/0!</v>
      </c>
      <c r="K1259" t="e">
        <v>#DIV/0!</v>
      </c>
      <c r="M1259" t="e">
        <v>#DIV/0!</v>
      </c>
      <c r="P1259">
        <v>0</v>
      </c>
      <c r="Q1259">
        <v>0</v>
      </c>
      <c r="R1259" t="e">
        <v>#DIV/0!</v>
      </c>
      <c r="T1259">
        <v>0.4</v>
      </c>
    </row>
    <row r="1260" spans="1:20" x14ac:dyDescent="0.25">
      <c r="A1260" s="177" t="s">
        <v>8892</v>
      </c>
      <c r="B1260" t="s">
        <v>8893</v>
      </c>
      <c r="C1260" t="s">
        <v>210</v>
      </c>
      <c r="D1260" s="20" t="s">
        <v>1026</v>
      </c>
      <c r="E1260" s="26">
        <v>41671</v>
      </c>
      <c r="F1260">
        <v>5</v>
      </c>
      <c r="G1260">
        <v>5</v>
      </c>
      <c r="H1260">
        <v>1</v>
      </c>
      <c r="I1260">
        <v>19</v>
      </c>
      <c r="J1260">
        <v>35</v>
      </c>
      <c r="K1260">
        <v>0.54285714285714282</v>
      </c>
      <c r="L1260">
        <v>35</v>
      </c>
      <c r="M1260">
        <v>1</v>
      </c>
      <c r="N1260">
        <v>16</v>
      </c>
      <c r="O1260">
        <v>1.075</v>
      </c>
      <c r="P1260">
        <v>3</v>
      </c>
      <c r="Q1260">
        <v>4</v>
      </c>
      <c r="R1260">
        <v>0.75</v>
      </c>
      <c r="S1260">
        <v>3</v>
      </c>
      <c r="T1260">
        <v>0.4</v>
      </c>
    </row>
    <row r="1261" spans="1:20" x14ac:dyDescent="0.25">
      <c r="A1261" s="177" t="s">
        <v>8717</v>
      </c>
      <c r="B1261" t="s">
        <v>8718</v>
      </c>
      <c r="C1261" t="s">
        <v>208</v>
      </c>
      <c r="D1261" s="20" t="s">
        <v>1026</v>
      </c>
      <c r="E1261" s="26">
        <v>41671</v>
      </c>
      <c r="F1261">
        <v>2</v>
      </c>
      <c r="G1261">
        <v>5</v>
      </c>
      <c r="H1261">
        <v>0.4</v>
      </c>
      <c r="I1261">
        <v>2</v>
      </c>
      <c r="J1261">
        <v>10</v>
      </c>
      <c r="K1261">
        <v>0.2</v>
      </c>
      <c r="L1261">
        <v>25</v>
      </c>
      <c r="M1261">
        <v>0.4</v>
      </c>
      <c r="P1261">
        <v>0</v>
      </c>
      <c r="Q1261">
        <v>0</v>
      </c>
      <c r="R1261" t="e">
        <v>#DIV/0!</v>
      </c>
      <c r="T1261">
        <v>1.2333333333333334</v>
      </c>
    </row>
    <row r="1262" spans="1:20" x14ac:dyDescent="0.25">
      <c r="A1262" s="177" t="s">
        <v>8468</v>
      </c>
      <c r="B1262" t="s">
        <v>8469</v>
      </c>
      <c r="C1262" t="s">
        <v>213</v>
      </c>
      <c r="D1262" s="20" t="s">
        <v>1026</v>
      </c>
      <c r="E1262" s="26">
        <v>41671</v>
      </c>
      <c r="H1262" t="e">
        <v>#DIV/0!</v>
      </c>
      <c r="K1262" t="e">
        <v>#DIV/0!</v>
      </c>
      <c r="M1262" t="e">
        <v>#DIV/0!</v>
      </c>
      <c r="R1262" t="e">
        <v>#DIV/0!</v>
      </c>
      <c r="T1262">
        <v>0.92500000000000004</v>
      </c>
    </row>
    <row r="1263" spans="1:20" x14ac:dyDescent="0.25">
      <c r="A1263" s="177" t="s">
        <v>8293</v>
      </c>
      <c r="B1263" t="s">
        <v>8294</v>
      </c>
      <c r="C1263" t="s">
        <v>212</v>
      </c>
      <c r="D1263" s="20" t="s">
        <v>1028</v>
      </c>
      <c r="E1263" s="26">
        <v>41671</v>
      </c>
      <c r="F1263">
        <v>2</v>
      </c>
      <c r="G1263">
        <v>4</v>
      </c>
      <c r="H1263">
        <v>0.5</v>
      </c>
      <c r="I1263">
        <v>0</v>
      </c>
      <c r="J1263">
        <v>7</v>
      </c>
      <c r="K1263">
        <v>0</v>
      </c>
      <c r="L1263">
        <v>17</v>
      </c>
      <c r="M1263">
        <v>0.41176470588235292</v>
      </c>
      <c r="N1263">
        <v>0</v>
      </c>
      <c r="P1263">
        <v>0</v>
      </c>
      <c r="Q1263">
        <v>0</v>
      </c>
      <c r="R1263" t="e">
        <v>#DIV/0!</v>
      </c>
      <c r="S1263">
        <v>0</v>
      </c>
    </row>
    <row r="1264" spans="1:20" x14ac:dyDescent="0.25">
      <c r="A1264" s="177" t="s">
        <v>8228</v>
      </c>
      <c r="B1264" t="s">
        <v>8229</v>
      </c>
      <c r="C1264" s="20" t="s">
        <v>8184</v>
      </c>
      <c r="D1264" s="20" t="s">
        <v>1026</v>
      </c>
      <c r="E1264" s="26">
        <v>41671</v>
      </c>
      <c r="F1264">
        <v>2</v>
      </c>
      <c r="G1264">
        <v>4</v>
      </c>
      <c r="H1264">
        <v>0.5</v>
      </c>
      <c r="J1264">
        <v>7</v>
      </c>
      <c r="K1264">
        <v>0</v>
      </c>
      <c r="L1264">
        <v>17</v>
      </c>
      <c r="M1264">
        <v>0.41176470588235292</v>
      </c>
      <c r="R1264" t="e">
        <v>#DIV/0!</v>
      </c>
      <c r="T1264">
        <v>0</v>
      </c>
    </row>
    <row r="1265" spans="1:20" x14ac:dyDescent="0.25">
      <c r="A1265" s="177" t="s">
        <v>7992</v>
      </c>
      <c r="B1265" t="s">
        <v>7993</v>
      </c>
      <c r="C1265" t="s">
        <v>225</v>
      </c>
      <c r="D1265" s="20" t="s">
        <v>1028</v>
      </c>
      <c r="E1265" s="26">
        <v>41671</v>
      </c>
      <c r="H1265" t="e">
        <v>#DIV/0!</v>
      </c>
      <c r="K1265" t="e">
        <v>#DIV/0!</v>
      </c>
      <c r="M1265" t="e">
        <v>#DIV/0!</v>
      </c>
      <c r="R1265" t="e">
        <v>#DIV/0!</v>
      </c>
    </row>
    <row r="1266" spans="1:20" x14ac:dyDescent="0.25">
      <c r="A1266" s="177" t="s">
        <v>7791</v>
      </c>
      <c r="B1266" t="s">
        <v>7792</v>
      </c>
      <c r="C1266" t="s">
        <v>226</v>
      </c>
      <c r="D1266" s="20" t="s">
        <v>1026</v>
      </c>
      <c r="E1266" s="26">
        <v>41671</v>
      </c>
      <c r="H1266" t="e">
        <v>#DIV/0!</v>
      </c>
      <c r="K1266" t="e">
        <v>#DIV/0!</v>
      </c>
      <c r="M1266" t="e">
        <v>#DIV/0!</v>
      </c>
      <c r="R1266" t="e">
        <v>#DIV/0!</v>
      </c>
    </row>
    <row r="1267" spans="1:20" x14ac:dyDescent="0.25">
      <c r="A1267" s="177" t="s">
        <v>7604</v>
      </c>
      <c r="B1267" t="s">
        <v>7605</v>
      </c>
      <c r="C1267" s="20" t="s">
        <v>901</v>
      </c>
      <c r="D1267" s="20" t="s">
        <v>1026</v>
      </c>
      <c r="E1267" s="26">
        <v>41671</v>
      </c>
      <c r="F1267">
        <v>2</v>
      </c>
      <c r="G1267">
        <v>2</v>
      </c>
      <c r="H1267">
        <v>1</v>
      </c>
      <c r="J1267">
        <v>10</v>
      </c>
      <c r="K1267">
        <v>0</v>
      </c>
      <c r="L1267">
        <v>10</v>
      </c>
      <c r="M1267">
        <v>1</v>
      </c>
      <c r="N1267">
        <v>0</v>
      </c>
      <c r="P1267">
        <v>1</v>
      </c>
      <c r="Q1267">
        <v>1</v>
      </c>
      <c r="R1267">
        <v>1</v>
      </c>
    </row>
    <row r="1268" spans="1:20" x14ac:dyDescent="0.25">
      <c r="A1268" s="177" t="s">
        <v>7257</v>
      </c>
      <c r="B1268" t="s">
        <v>7258</v>
      </c>
      <c r="C1268" s="20" t="s">
        <v>1078</v>
      </c>
      <c r="D1268" s="20" t="s">
        <v>1026</v>
      </c>
      <c r="E1268" s="26">
        <v>41671</v>
      </c>
      <c r="F1268">
        <v>2</v>
      </c>
      <c r="G1268">
        <v>2</v>
      </c>
      <c r="H1268">
        <v>1</v>
      </c>
      <c r="J1268">
        <v>10</v>
      </c>
      <c r="K1268">
        <v>0</v>
      </c>
      <c r="L1268">
        <v>10</v>
      </c>
      <c r="M1268">
        <v>1</v>
      </c>
      <c r="N1268">
        <v>0</v>
      </c>
      <c r="P1268">
        <v>1</v>
      </c>
      <c r="Q1268">
        <v>1</v>
      </c>
      <c r="R1268">
        <v>1</v>
      </c>
    </row>
    <row r="1269" spans="1:20" x14ac:dyDescent="0.25">
      <c r="A1269" s="177" t="s">
        <v>7052</v>
      </c>
      <c r="B1269" t="s">
        <v>7053</v>
      </c>
      <c r="C1269" t="s">
        <v>232</v>
      </c>
      <c r="D1269" s="20" t="s">
        <v>1028</v>
      </c>
      <c r="E1269" s="26">
        <v>41671</v>
      </c>
      <c r="H1269" t="e">
        <v>#DIV/0!</v>
      </c>
      <c r="K1269" t="e">
        <v>#DIV/0!</v>
      </c>
      <c r="M1269" t="e">
        <v>#DIV/0!</v>
      </c>
      <c r="R1269" t="e">
        <v>#DIV/0!</v>
      </c>
    </row>
    <row r="1270" spans="1:20" x14ac:dyDescent="0.25">
      <c r="A1270" s="177" t="s">
        <v>6861</v>
      </c>
      <c r="B1270" t="s">
        <v>6862</v>
      </c>
      <c r="C1270" t="s">
        <v>231</v>
      </c>
      <c r="D1270" s="20" t="s">
        <v>1026</v>
      </c>
      <c r="E1270" s="26">
        <v>41671</v>
      </c>
      <c r="H1270" t="e">
        <v>#DIV/0!</v>
      </c>
      <c r="K1270" t="e">
        <v>#DIV/0!</v>
      </c>
      <c r="M1270" t="e">
        <v>#DIV/0!</v>
      </c>
      <c r="R1270" t="e">
        <v>#DIV/0!</v>
      </c>
    </row>
    <row r="1271" spans="1:20" x14ac:dyDescent="0.25">
      <c r="A1271" s="177" t="s">
        <v>6686</v>
      </c>
      <c r="B1271" t="s">
        <v>6687</v>
      </c>
      <c r="C1271" t="s">
        <v>317</v>
      </c>
      <c r="D1271" s="20" t="s">
        <v>1028</v>
      </c>
      <c r="E1271" s="26">
        <v>41671</v>
      </c>
      <c r="F1271">
        <v>3</v>
      </c>
      <c r="G1271">
        <v>3</v>
      </c>
      <c r="H1271">
        <v>1</v>
      </c>
      <c r="I1271">
        <v>10</v>
      </c>
      <c r="J1271">
        <v>15</v>
      </c>
      <c r="K1271">
        <v>0.66666666666666663</v>
      </c>
      <c r="L1271">
        <v>15</v>
      </c>
      <c r="M1271">
        <v>1</v>
      </c>
      <c r="N1271">
        <v>5</v>
      </c>
      <c r="P1271">
        <v>0</v>
      </c>
      <c r="Q1271">
        <v>0</v>
      </c>
      <c r="R1271" t="e">
        <v>#DIV/0!</v>
      </c>
      <c r="S1271">
        <v>5</v>
      </c>
      <c r="T1271">
        <v>0</v>
      </c>
    </row>
    <row r="1272" spans="1:20" x14ac:dyDescent="0.25">
      <c r="A1272" s="177" t="s">
        <v>6511</v>
      </c>
      <c r="B1272" t="s">
        <v>6512</v>
      </c>
      <c r="C1272" t="s">
        <v>316</v>
      </c>
      <c r="D1272" s="20" t="s">
        <v>1026</v>
      </c>
      <c r="E1272" s="26">
        <v>41671</v>
      </c>
      <c r="F1272">
        <v>3</v>
      </c>
      <c r="G1272">
        <v>3</v>
      </c>
      <c r="H1272">
        <v>1</v>
      </c>
      <c r="I1272">
        <v>10</v>
      </c>
      <c r="J1272">
        <v>15</v>
      </c>
      <c r="K1272">
        <v>0.66666666666666663</v>
      </c>
      <c r="L1272">
        <v>15</v>
      </c>
      <c r="M1272">
        <v>1</v>
      </c>
      <c r="N1272">
        <v>5</v>
      </c>
      <c r="P1272">
        <v>0</v>
      </c>
      <c r="Q1272">
        <v>0</v>
      </c>
      <c r="R1272" t="e">
        <v>#DIV/0!</v>
      </c>
      <c r="S1272">
        <v>5</v>
      </c>
    </row>
    <row r="1273" spans="1:20" x14ac:dyDescent="0.25">
      <c r="A1273" s="177" t="s">
        <v>6262</v>
      </c>
      <c r="B1273" t="s">
        <v>6263</v>
      </c>
      <c r="C1273" t="s">
        <v>214</v>
      </c>
      <c r="D1273" s="20" t="s">
        <v>1028</v>
      </c>
      <c r="E1273" s="26">
        <v>41671</v>
      </c>
      <c r="F1273">
        <v>4</v>
      </c>
      <c r="G1273">
        <v>4</v>
      </c>
      <c r="H1273">
        <v>1</v>
      </c>
      <c r="I1273">
        <v>14</v>
      </c>
      <c r="J1273">
        <v>29</v>
      </c>
      <c r="K1273">
        <v>0.48275862068965519</v>
      </c>
      <c r="L1273">
        <v>29</v>
      </c>
      <c r="M1273">
        <v>1</v>
      </c>
      <c r="N1273">
        <v>10</v>
      </c>
      <c r="P1273">
        <v>1</v>
      </c>
      <c r="Q1273">
        <v>1</v>
      </c>
      <c r="R1273">
        <v>1</v>
      </c>
      <c r="S1273">
        <v>4</v>
      </c>
    </row>
    <row r="1274" spans="1:20" x14ac:dyDescent="0.25">
      <c r="A1274" s="177" t="s">
        <v>6087</v>
      </c>
      <c r="B1274" t="s">
        <v>6088</v>
      </c>
      <c r="C1274" t="s">
        <v>215</v>
      </c>
      <c r="D1274" s="20" t="s">
        <v>1026</v>
      </c>
      <c r="E1274" s="26">
        <v>41671</v>
      </c>
      <c r="F1274">
        <v>4</v>
      </c>
      <c r="G1274">
        <v>4</v>
      </c>
      <c r="H1274">
        <v>1</v>
      </c>
      <c r="I1274">
        <v>14</v>
      </c>
      <c r="J1274">
        <v>29</v>
      </c>
      <c r="K1274">
        <v>0.48275862068965519</v>
      </c>
      <c r="L1274">
        <v>29</v>
      </c>
      <c r="M1274">
        <v>1</v>
      </c>
      <c r="N1274">
        <v>10</v>
      </c>
      <c r="O1274">
        <v>0.92500000000000004</v>
      </c>
      <c r="P1274">
        <v>1</v>
      </c>
      <c r="Q1274">
        <v>1</v>
      </c>
      <c r="R1274">
        <v>1</v>
      </c>
      <c r="S1274">
        <v>4</v>
      </c>
    </row>
    <row r="1275" spans="1:20" x14ac:dyDescent="0.25">
      <c r="A1275" s="177" t="s">
        <v>5912</v>
      </c>
      <c r="B1275" t="s">
        <v>5913</v>
      </c>
      <c r="C1275" t="s">
        <v>216</v>
      </c>
      <c r="D1275" s="20" t="s">
        <v>1026</v>
      </c>
      <c r="E1275" s="26">
        <v>41671</v>
      </c>
      <c r="H1275" t="e">
        <v>#DIV/0!</v>
      </c>
      <c r="K1275" t="e">
        <v>#DIV/0!</v>
      </c>
      <c r="M1275" t="e">
        <v>#DIV/0!</v>
      </c>
      <c r="R1275" t="e">
        <v>#DIV/0!</v>
      </c>
      <c r="T1275">
        <v>0.85575714285714277</v>
      </c>
    </row>
    <row r="1276" spans="1:20" x14ac:dyDescent="0.25">
      <c r="A1276" s="177" t="s">
        <v>5484</v>
      </c>
      <c r="B1276" t="s">
        <v>5485</v>
      </c>
      <c r="C1276" s="20" t="s">
        <v>903</v>
      </c>
      <c r="D1276" s="20" t="s">
        <v>1026</v>
      </c>
      <c r="E1276" s="26">
        <v>41671</v>
      </c>
      <c r="F1276">
        <v>11</v>
      </c>
      <c r="G1276">
        <v>11</v>
      </c>
      <c r="H1276">
        <v>1</v>
      </c>
      <c r="I1276">
        <v>0</v>
      </c>
      <c r="J1276">
        <v>52</v>
      </c>
      <c r="K1276">
        <v>0</v>
      </c>
      <c r="L1276">
        <v>52</v>
      </c>
      <c r="M1276">
        <v>1</v>
      </c>
      <c r="N1276">
        <v>0</v>
      </c>
      <c r="P1276">
        <v>0</v>
      </c>
      <c r="Q1276">
        <v>0</v>
      </c>
      <c r="R1276" t="e">
        <v>#DIV/0!</v>
      </c>
      <c r="S1276">
        <v>0</v>
      </c>
      <c r="T1276">
        <v>0.82040000000000002</v>
      </c>
    </row>
    <row r="1277" spans="1:20" x14ac:dyDescent="0.25">
      <c r="A1277" s="177" t="s">
        <v>5668</v>
      </c>
      <c r="B1277" t="s">
        <v>5669</v>
      </c>
      <c r="C1277" s="20" t="s">
        <v>1073</v>
      </c>
      <c r="D1277" s="20" t="s">
        <v>1026</v>
      </c>
      <c r="E1277" s="26">
        <v>41671</v>
      </c>
      <c r="F1277">
        <v>6</v>
      </c>
      <c r="G1277">
        <v>6</v>
      </c>
      <c r="H1277">
        <v>1</v>
      </c>
      <c r="J1277">
        <v>27</v>
      </c>
      <c r="K1277">
        <v>0</v>
      </c>
      <c r="L1277">
        <v>27</v>
      </c>
      <c r="M1277">
        <v>1</v>
      </c>
      <c r="R1277" t="e">
        <v>#DIV/0!</v>
      </c>
      <c r="T1277">
        <v>0.98540000000000005</v>
      </c>
    </row>
    <row r="1278" spans="1:20" x14ac:dyDescent="0.25">
      <c r="A1278" s="177" t="s">
        <v>5249</v>
      </c>
      <c r="B1278" t="s">
        <v>5250</v>
      </c>
      <c r="C1278" s="20" t="s">
        <v>1079</v>
      </c>
      <c r="D1278" s="20" t="s">
        <v>1026</v>
      </c>
      <c r="E1278" s="26">
        <v>41671</v>
      </c>
      <c r="F1278">
        <v>5</v>
      </c>
      <c r="G1278">
        <v>5</v>
      </c>
      <c r="H1278">
        <v>1</v>
      </c>
      <c r="J1278">
        <v>25</v>
      </c>
      <c r="K1278">
        <v>0</v>
      </c>
      <c r="L1278">
        <v>25</v>
      </c>
      <c r="M1278">
        <v>1</v>
      </c>
      <c r="P1278">
        <v>0</v>
      </c>
      <c r="Q1278">
        <v>0</v>
      </c>
      <c r="R1278" t="e">
        <v>#DIV/0!</v>
      </c>
    </row>
    <row r="1279" spans="1:20" x14ac:dyDescent="0.25">
      <c r="A1279" s="177" t="s">
        <v>5044</v>
      </c>
      <c r="B1279" t="s">
        <v>5045</v>
      </c>
      <c r="C1279" t="s">
        <v>229</v>
      </c>
      <c r="D1279" s="20" t="s">
        <v>1026</v>
      </c>
      <c r="E1279" s="26">
        <v>41671</v>
      </c>
      <c r="H1279" t="e">
        <v>#DIV/0!</v>
      </c>
      <c r="K1279" t="e">
        <v>#DIV/0!</v>
      </c>
      <c r="M1279" t="e">
        <v>#DIV/0!</v>
      </c>
      <c r="R1279" t="e">
        <v>#DIV/0!</v>
      </c>
    </row>
    <row r="1280" spans="1:20" x14ac:dyDescent="0.25">
      <c r="A1280" s="177" t="s">
        <v>4869</v>
      </c>
      <c r="B1280" t="s">
        <v>4870</v>
      </c>
      <c r="C1280" t="s">
        <v>230</v>
      </c>
      <c r="D1280" s="20" t="s">
        <v>1028</v>
      </c>
      <c r="E1280" s="26">
        <v>41671</v>
      </c>
      <c r="H1280" t="e">
        <v>#DIV/0!</v>
      </c>
      <c r="K1280" t="e">
        <v>#DIV/0!</v>
      </c>
      <c r="M1280" t="e">
        <v>#DIV/0!</v>
      </c>
      <c r="R1280" t="e">
        <v>#DIV/0!</v>
      </c>
      <c r="T1280">
        <v>0</v>
      </c>
    </row>
    <row r="1281" spans="1:20" x14ac:dyDescent="0.25">
      <c r="A1281" s="177" t="s">
        <v>4694</v>
      </c>
      <c r="B1281" t="s">
        <v>4695</v>
      </c>
      <c r="C1281" t="s">
        <v>234</v>
      </c>
      <c r="D1281" s="20" t="s">
        <v>1028</v>
      </c>
      <c r="E1281" s="26">
        <v>41671</v>
      </c>
      <c r="H1281" t="e">
        <v>#DIV/0!</v>
      </c>
      <c r="K1281" t="e">
        <v>#DIV/0!</v>
      </c>
      <c r="M1281" t="e">
        <v>#DIV/0!</v>
      </c>
      <c r="R1281" t="e">
        <v>#DIV/0!</v>
      </c>
      <c r="T1281">
        <v>0</v>
      </c>
    </row>
    <row r="1282" spans="1:20" x14ac:dyDescent="0.25">
      <c r="A1282" s="177" t="s">
        <v>4519</v>
      </c>
      <c r="B1282" t="s">
        <v>4520</v>
      </c>
      <c r="C1282" t="s">
        <v>233</v>
      </c>
      <c r="D1282" s="20" t="s">
        <v>1026</v>
      </c>
      <c r="E1282" s="26">
        <v>41671</v>
      </c>
      <c r="H1282" t="e">
        <v>#DIV/0!</v>
      </c>
      <c r="K1282" t="e">
        <v>#DIV/0!</v>
      </c>
      <c r="M1282" t="e">
        <v>#DIV/0!</v>
      </c>
      <c r="R1282" t="e">
        <v>#DIV/0!</v>
      </c>
      <c r="T1282">
        <v>1.01875</v>
      </c>
    </row>
    <row r="1283" spans="1:20" x14ac:dyDescent="0.25">
      <c r="A1283" s="177" t="s">
        <v>4344</v>
      </c>
      <c r="B1283" t="s">
        <v>4345</v>
      </c>
      <c r="C1283" t="s">
        <v>217</v>
      </c>
      <c r="D1283" s="20" t="s">
        <v>1028</v>
      </c>
      <c r="E1283" s="26">
        <v>41671</v>
      </c>
      <c r="F1283">
        <v>3</v>
      </c>
      <c r="G1283">
        <v>3</v>
      </c>
      <c r="H1283">
        <v>1</v>
      </c>
      <c r="I1283">
        <v>1</v>
      </c>
      <c r="J1283">
        <v>15</v>
      </c>
      <c r="K1283">
        <v>6.6666666666666666E-2</v>
      </c>
      <c r="L1283">
        <v>15</v>
      </c>
      <c r="M1283">
        <v>1</v>
      </c>
      <c r="N1283">
        <v>1</v>
      </c>
      <c r="P1283">
        <v>0</v>
      </c>
      <c r="Q1283">
        <v>0</v>
      </c>
      <c r="R1283" t="e">
        <v>#DIV/0!</v>
      </c>
      <c r="S1283">
        <v>0</v>
      </c>
      <c r="T1283">
        <v>0.84099999999999997</v>
      </c>
    </row>
    <row r="1284" spans="1:20" x14ac:dyDescent="0.25">
      <c r="A1284" s="177" t="s">
        <v>4279</v>
      </c>
      <c r="B1284" t="s">
        <v>4280</v>
      </c>
      <c r="C1284" t="s">
        <v>895</v>
      </c>
      <c r="D1284" s="20" t="s">
        <v>1026</v>
      </c>
      <c r="E1284" s="26">
        <v>41671</v>
      </c>
      <c r="F1284">
        <v>0</v>
      </c>
      <c r="G1284">
        <v>0</v>
      </c>
      <c r="H1284" t="e">
        <v>#DIV/0!</v>
      </c>
      <c r="I1284">
        <v>0</v>
      </c>
      <c r="J1284">
        <v>0</v>
      </c>
      <c r="K1284" t="e">
        <v>#DIV/0!</v>
      </c>
      <c r="L1284">
        <v>0</v>
      </c>
      <c r="M1284" t="e">
        <v>#DIV/0!</v>
      </c>
      <c r="P1284">
        <v>0</v>
      </c>
      <c r="Q1284">
        <v>0</v>
      </c>
      <c r="R1284" t="e">
        <v>#DIV/0!</v>
      </c>
      <c r="T1284">
        <v>0.96599999999999997</v>
      </c>
    </row>
    <row r="1285" spans="1:20" x14ac:dyDescent="0.25">
      <c r="A1285" s="177" t="s">
        <v>4104</v>
      </c>
      <c r="B1285" t="s">
        <v>4105</v>
      </c>
      <c r="C1285" t="s">
        <v>218</v>
      </c>
      <c r="D1285" s="20" t="s">
        <v>1026</v>
      </c>
      <c r="E1285" s="26">
        <v>41671</v>
      </c>
      <c r="F1285">
        <v>3</v>
      </c>
      <c r="G1285">
        <v>3</v>
      </c>
      <c r="H1285">
        <v>1</v>
      </c>
      <c r="I1285">
        <v>1</v>
      </c>
      <c r="J1285">
        <v>15</v>
      </c>
      <c r="K1285">
        <v>6.6666666666666666E-2</v>
      </c>
      <c r="L1285">
        <v>15</v>
      </c>
      <c r="M1285">
        <v>1</v>
      </c>
      <c r="N1285">
        <v>1</v>
      </c>
      <c r="P1285">
        <v>0</v>
      </c>
      <c r="Q1285">
        <v>0</v>
      </c>
      <c r="R1285" t="e">
        <v>#DIV/0!</v>
      </c>
      <c r="S1285">
        <v>0</v>
      </c>
      <c r="T1285">
        <v>0</v>
      </c>
    </row>
    <row r="1286" spans="1:20" x14ac:dyDescent="0.25">
      <c r="A1286" s="177" t="s">
        <v>3929</v>
      </c>
      <c r="B1286" t="s">
        <v>3930</v>
      </c>
      <c r="C1286" t="s">
        <v>219</v>
      </c>
      <c r="D1286" s="20" t="s">
        <v>1026</v>
      </c>
      <c r="E1286" s="26">
        <v>41671</v>
      </c>
      <c r="H1286" t="e">
        <v>#DIV/0!</v>
      </c>
      <c r="K1286" t="e">
        <v>#DIV/0!</v>
      </c>
      <c r="M1286" t="e">
        <v>#DIV/0!</v>
      </c>
      <c r="R1286" t="e">
        <v>#DIV/0!</v>
      </c>
      <c r="T1286">
        <v>0.54468390804597699</v>
      </c>
    </row>
    <row r="1287" spans="1:20" x14ac:dyDescent="0.25">
      <c r="A1287" s="177" t="s">
        <v>3562</v>
      </c>
      <c r="B1287" t="s">
        <v>3563</v>
      </c>
      <c r="C1287" t="s">
        <v>220</v>
      </c>
      <c r="D1287" s="20" t="s">
        <v>1028</v>
      </c>
      <c r="E1287" s="26">
        <v>41671</v>
      </c>
      <c r="F1287">
        <v>14</v>
      </c>
      <c r="G1287">
        <v>16</v>
      </c>
      <c r="H1287">
        <v>0.875</v>
      </c>
      <c r="I1287">
        <v>27</v>
      </c>
      <c r="J1287">
        <v>44</v>
      </c>
      <c r="K1287">
        <v>0.61363636363636365</v>
      </c>
      <c r="L1287">
        <v>48</v>
      </c>
      <c r="M1287">
        <v>0.91666666666666663</v>
      </c>
      <c r="N1287">
        <v>22</v>
      </c>
      <c r="P1287">
        <v>4</v>
      </c>
      <c r="Q1287">
        <v>8</v>
      </c>
      <c r="R1287">
        <v>0.5</v>
      </c>
      <c r="S1287">
        <v>5</v>
      </c>
      <c r="T1287">
        <v>0</v>
      </c>
    </row>
    <row r="1288" spans="1:20" x14ac:dyDescent="0.25">
      <c r="A1288" s="177" t="s">
        <v>3387</v>
      </c>
      <c r="B1288" t="s">
        <v>3388</v>
      </c>
      <c r="C1288" t="s">
        <v>221</v>
      </c>
      <c r="D1288" s="20" t="s">
        <v>1026</v>
      </c>
      <c r="E1288" s="26">
        <v>41671</v>
      </c>
      <c r="F1288">
        <v>11</v>
      </c>
      <c r="G1288">
        <v>12</v>
      </c>
      <c r="H1288">
        <v>0.91666666666666663</v>
      </c>
      <c r="I1288">
        <v>23</v>
      </c>
      <c r="J1288">
        <v>38</v>
      </c>
      <c r="K1288">
        <v>0.60526315789473684</v>
      </c>
      <c r="L1288">
        <v>40</v>
      </c>
      <c r="M1288">
        <v>0.95</v>
      </c>
      <c r="N1288">
        <v>19</v>
      </c>
      <c r="O1288">
        <v>0.82040000000000002</v>
      </c>
      <c r="P1288">
        <v>4</v>
      </c>
      <c r="Q1288">
        <v>8</v>
      </c>
      <c r="R1288">
        <v>0.5</v>
      </c>
      <c r="S1288">
        <v>4</v>
      </c>
      <c r="T1288">
        <v>0.92750431034482761</v>
      </c>
    </row>
    <row r="1289" spans="1:20" x14ac:dyDescent="0.25">
      <c r="A1289" s="177" t="s">
        <v>3212</v>
      </c>
      <c r="B1289" t="s">
        <v>3213</v>
      </c>
      <c r="C1289" t="s">
        <v>222</v>
      </c>
      <c r="D1289" s="20" t="s">
        <v>1026</v>
      </c>
      <c r="E1289" s="26">
        <v>41671</v>
      </c>
      <c r="F1289">
        <v>3</v>
      </c>
      <c r="G1289">
        <v>4</v>
      </c>
      <c r="H1289">
        <v>0.75</v>
      </c>
      <c r="I1289">
        <v>4</v>
      </c>
      <c r="J1289">
        <v>6</v>
      </c>
      <c r="K1289">
        <v>0.66666666666666663</v>
      </c>
      <c r="L1289">
        <v>8</v>
      </c>
      <c r="M1289">
        <v>0.75</v>
      </c>
      <c r="N1289">
        <v>3</v>
      </c>
      <c r="O1289">
        <v>0.98540000000000005</v>
      </c>
      <c r="P1289">
        <v>0</v>
      </c>
      <c r="Q1289">
        <v>0</v>
      </c>
      <c r="R1289" t="e">
        <v>#DIV/0!</v>
      </c>
      <c r="S1289">
        <v>1</v>
      </c>
      <c r="T1289">
        <v>0.80740740740740746</v>
      </c>
    </row>
    <row r="1290" spans="1:20" x14ac:dyDescent="0.25">
      <c r="A1290" s="177" t="s">
        <v>11579</v>
      </c>
      <c r="B1290" t="s">
        <v>11580</v>
      </c>
      <c r="C1290" t="s">
        <v>198</v>
      </c>
      <c r="D1290" s="20" t="s">
        <v>1028</v>
      </c>
      <c r="E1290" s="26">
        <v>41699</v>
      </c>
      <c r="F1290">
        <v>3</v>
      </c>
      <c r="G1290">
        <v>3</v>
      </c>
      <c r="H1290">
        <v>1</v>
      </c>
      <c r="J1290">
        <v>15</v>
      </c>
      <c r="K1290">
        <v>0</v>
      </c>
      <c r="L1290">
        <v>15</v>
      </c>
      <c r="M1290">
        <v>1</v>
      </c>
      <c r="P1290">
        <v>0</v>
      </c>
      <c r="Q1290">
        <v>0</v>
      </c>
      <c r="R1290" t="e">
        <v>#DIV/0!</v>
      </c>
      <c r="T1290">
        <v>1.05</v>
      </c>
    </row>
    <row r="1291" spans="1:20" x14ac:dyDescent="0.25">
      <c r="A1291" s="177" t="s">
        <v>12048</v>
      </c>
      <c r="B1291" t="s">
        <v>12049</v>
      </c>
      <c r="C1291" s="20" t="s">
        <v>1077</v>
      </c>
      <c r="D1291" s="20" t="s">
        <v>1028</v>
      </c>
      <c r="E1291" s="26">
        <v>41699</v>
      </c>
      <c r="F1291">
        <v>3</v>
      </c>
      <c r="G1291">
        <v>3</v>
      </c>
      <c r="H1291">
        <v>1</v>
      </c>
      <c r="J1291">
        <v>15</v>
      </c>
      <c r="K1291">
        <v>0</v>
      </c>
      <c r="L1291">
        <v>15</v>
      </c>
      <c r="M1291">
        <v>1</v>
      </c>
      <c r="P1291">
        <v>0</v>
      </c>
      <c r="Q1291">
        <v>0</v>
      </c>
      <c r="R1291" t="e">
        <v>#DIV/0!</v>
      </c>
      <c r="T1291">
        <v>0.33333333333333331</v>
      </c>
    </row>
    <row r="1292" spans="1:20" x14ac:dyDescent="0.25">
      <c r="A1292" s="177" t="s">
        <v>3039</v>
      </c>
      <c r="B1292" t="s">
        <v>3040</v>
      </c>
      <c r="C1292" t="s">
        <v>242</v>
      </c>
      <c r="D1292" s="20" t="s">
        <v>1026</v>
      </c>
      <c r="E1292" s="26">
        <v>41699</v>
      </c>
      <c r="F1292">
        <v>0</v>
      </c>
      <c r="G1292">
        <v>0</v>
      </c>
      <c r="H1292" t="e">
        <v>#DIV/0!</v>
      </c>
      <c r="I1292">
        <v>0</v>
      </c>
      <c r="J1292">
        <v>0</v>
      </c>
      <c r="K1292" t="e">
        <v>#DIV/0!</v>
      </c>
      <c r="L1292">
        <v>0</v>
      </c>
      <c r="M1292" t="e">
        <v>#DIV/0!</v>
      </c>
      <c r="N1292">
        <v>0</v>
      </c>
      <c r="P1292">
        <v>0</v>
      </c>
      <c r="Q1292">
        <v>0</v>
      </c>
      <c r="R1292" t="e">
        <v>#DIV/0!</v>
      </c>
      <c r="S1292">
        <v>0</v>
      </c>
    </row>
    <row r="1293" spans="1:20" x14ac:dyDescent="0.25">
      <c r="A1293" s="177" t="s">
        <v>2864</v>
      </c>
      <c r="B1293" t="s">
        <v>2865</v>
      </c>
      <c r="C1293" s="20" t="s">
        <v>2754</v>
      </c>
      <c r="D1293" s="20" t="s">
        <v>1026</v>
      </c>
      <c r="E1293" s="26">
        <v>41699</v>
      </c>
      <c r="F1293">
        <v>11</v>
      </c>
      <c r="G1293">
        <v>13</v>
      </c>
      <c r="H1293">
        <v>0.84615384615384615</v>
      </c>
      <c r="I1293">
        <v>0</v>
      </c>
      <c r="J1293">
        <v>59</v>
      </c>
      <c r="K1293">
        <v>0</v>
      </c>
      <c r="L1293">
        <v>59</v>
      </c>
      <c r="M1293">
        <v>1</v>
      </c>
      <c r="N1293">
        <v>0</v>
      </c>
      <c r="P1293">
        <v>0</v>
      </c>
      <c r="Q1293">
        <v>0</v>
      </c>
      <c r="R1293" t="e">
        <v>#DIV/0!</v>
      </c>
      <c r="S1293">
        <v>0</v>
      </c>
    </row>
    <row r="1294" spans="1:20" x14ac:dyDescent="0.25">
      <c r="A1294" s="177" t="s">
        <v>2619</v>
      </c>
      <c r="B1294" t="s">
        <v>2620</v>
      </c>
      <c r="C1294" t="s">
        <v>237</v>
      </c>
      <c r="D1294" s="20" t="s">
        <v>1026</v>
      </c>
      <c r="E1294" s="26">
        <v>41699</v>
      </c>
      <c r="F1294">
        <v>18</v>
      </c>
      <c r="G1294">
        <v>18</v>
      </c>
      <c r="H1294">
        <v>1</v>
      </c>
      <c r="I1294">
        <v>88</v>
      </c>
      <c r="J1294">
        <v>149</v>
      </c>
      <c r="K1294">
        <v>0.59060402684563762</v>
      </c>
      <c r="L1294">
        <v>149</v>
      </c>
      <c r="M1294">
        <v>1</v>
      </c>
      <c r="N1294">
        <v>64</v>
      </c>
      <c r="O1294">
        <v>1.01875</v>
      </c>
      <c r="P1294">
        <v>14</v>
      </c>
      <c r="Q1294">
        <v>16</v>
      </c>
      <c r="R1294">
        <v>0.875</v>
      </c>
      <c r="S1294">
        <v>24</v>
      </c>
    </row>
    <row r="1295" spans="1:20" x14ac:dyDescent="0.25">
      <c r="A1295" s="177" t="s">
        <v>2444</v>
      </c>
      <c r="B1295" t="s">
        <v>2445</v>
      </c>
      <c r="C1295" t="s">
        <v>238</v>
      </c>
      <c r="D1295" s="20" t="s">
        <v>1026</v>
      </c>
      <c r="E1295" s="26">
        <v>41699</v>
      </c>
      <c r="F1295">
        <v>8</v>
      </c>
      <c r="G1295">
        <v>12</v>
      </c>
      <c r="H1295">
        <v>0.66666666666666663</v>
      </c>
      <c r="I1295">
        <v>23</v>
      </c>
      <c r="J1295">
        <v>28</v>
      </c>
      <c r="K1295">
        <v>0.8214285714285714</v>
      </c>
      <c r="L1295">
        <v>40</v>
      </c>
      <c r="M1295">
        <v>0.7</v>
      </c>
      <c r="N1295">
        <v>17</v>
      </c>
      <c r="O1295">
        <v>0.84099999999999997</v>
      </c>
      <c r="P1295">
        <v>5</v>
      </c>
      <c r="Q1295">
        <v>7</v>
      </c>
      <c r="R1295">
        <v>0.7142857142857143</v>
      </c>
      <c r="S1295">
        <v>6</v>
      </c>
      <c r="T1295">
        <v>1.0637931034482757</v>
      </c>
    </row>
    <row r="1296" spans="1:20" x14ac:dyDescent="0.25">
      <c r="A1296" s="177" t="s">
        <v>2271</v>
      </c>
      <c r="B1296" t="s">
        <v>2272</v>
      </c>
      <c r="C1296" t="s">
        <v>239</v>
      </c>
      <c r="D1296" s="20" t="s">
        <v>1026</v>
      </c>
      <c r="E1296" s="26">
        <v>41699</v>
      </c>
      <c r="F1296">
        <v>2</v>
      </c>
      <c r="G1296">
        <v>4</v>
      </c>
      <c r="H1296">
        <v>0.5</v>
      </c>
      <c r="I1296">
        <v>3</v>
      </c>
      <c r="J1296">
        <v>4</v>
      </c>
      <c r="K1296">
        <v>0.75</v>
      </c>
      <c r="L1296">
        <v>8</v>
      </c>
      <c r="M1296">
        <v>0.5</v>
      </c>
      <c r="N1296">
        <v>3</v>
      </c>
      <c r="O1296">
        <v>0.96599999999999997</v>
      </c>
      <c r="P1296">
        <v>0</v>
      </c>
      <c r="Q1296">
        <v>0</v>
      </c>
      <c r="R1296" t="e">
        <v>#DIV/0!</v>
      </c>
      <c r="S1296">
        <v>0</v>
      </c>
      <c r="T1296">
        <v>0.97500000000000009</v>
      </c>
    </row>
    <row r="1297" spans="1:20" x14ac:dyDescent="0.25">
      <c r="A1297" s="177" t="s">
        <v>2096</v>
      </c>
      <c r="B1297" t="s">
        <v>2097</v>
      </c>
      <c r="C1297" s="20" t="s">
        <v>2018</v>
      </c>
      <c r="D1297" s="20" t="s">
        <v>1026</v>
      </c>
      <c r="E1297" s="26">
        <v>41699</v>
      </c>
      <c r="F1297">
        <v>7</v>
      </c>
      <c r="G1297">
        <v>7</v>
      </c>
      <c r="H1297">
        <v>1</v>
      </c>
      <c r="I1297">
        <v>28</v>
      </c>
      <c r="J1297">
        <v>35</v>
      </c>
      <c r="K1297">
        <v>0.8</v>
      </c>
      <c r="L1297">
        <v>35</v>
      </c>
      <c r="M1297">
        <v>1</v>
      </c>
      <c r="N1297">
        <v>21</v>
      </c>
      <c r="P1297">
        <v>2</v>
      </c>
      <c r="Q1297">
        <v>2</v>
      </c>
      <c r="R1297">
        <v>1</v>
      </c>
      <c r="S1297">
        <v>7</v>
      </c>
      <c r="T1297">
        <v>0.82758620689655171</v>
      </c>
    </row>
    <row r="1298" spans="1:20" x14ac:dyDescent="0.25">
      <c r="A1298" s="177" t="s">
        <v>1848</v>
      </c>
      <c r="B1298" t="s">
        <v>1849</v>
      </c>
      <c r="C1298" t="s">
        <v>240</v>
      </c>
      <c r="D1298" s="20" t="s">
        <v>1026</v>
      </c>
      <c r="E1298" s="26">
        <v>41699</v>
      </c>
      <c r="F1298">
        <v>17</v>
      </c>
      <c r="G1298">
        <v>23</v>
      </c>
      <c r="H1298">
        <v>0.73913043478260865</v>
      </c>
      <c r="I1298">
        <v>55</v>
      </c>
      <c r="J1298">
        <v>85</v>
      </c>
      <c r="K1298">
        <v>0.6470588235294118</v>
      </c>
      <c r="L1298">
        <v>115</v>
      </c>
      <c r="M1298">
        <v>0.73913043478260865</v>
      </c>
      <c r="N1298">
        <v>43</v>
      </c>
      <c r="P1298">
        <v>7</v>
      </c>
      <c r="Q1298">
        <v>11</v>
      </c>
      <c r="R1298">
        <v>0.63636363636363635</v>
      </c>
      <c r="S1298">
        <v>12</v>
      </c>
    </row>
    <row r="1299" spans="1:20" x14ac:dyDescent="0.25">
      <c r="A1299" s="177" t="s">
        <v>1673</v>
      </c>
      <c r="B1299" t="s">
        <v>1674</v>
      </c>
      <c r="C1299" t="s">
        <v>241</v>
      </c>
      <c r="D1299" s="20" t="s">
        <v>1026</v>
      </c>
      <c r="E1299" s="26">
        <v>41699</v>
      </c>
      <c r="F1299">
        <v>0</v>
      </c>
      <c r="G1299">
        <v>0</v>
      </c>
      <c r="H1299" t="e">
        <v>#DIV/0!</v>
      </c>
      <c r="I1299">
        <v>0</v>
      </c>
      <c r="J1299">
        <v>0</v>
      </c>
      <c r="K1299" t="e">
        <v>#DIV/0!</v>
      </c>
      <c r="L1299">
        <v>0</v>
      </c>
      <c r="M1299" t="e">
        <v>#DIV/0!</v>
      </c>
      <c r="P1299">
        <v>0</v>
      </c>
      <c r="Q1299">
        <v>0</v>
      </c>
      <c r="R1299" t="e">
        <v>#DIV/0!</v>
      </c>
    </row>
    <row r="1300" spans="1:20" x14ac:dyDescent="0.25">
      <c r="A1300" s="177" t="s">
        <v>1112</v>
      </c>
      <c r="B1300" t="s">
        <v>1198</v>
      </c>
      <c r="C1300" t="s">
        <v>235</v>
      </c>
      <c r="D1300" s="20" t="s">
        <v>1028</v>
      </c>
      <c r="E1300" s="26">
        <v>41699</v>
      </c>
      <c r="F1300">
        <v>63</v>
      </c>
      <c r="G1300">
        <v>77</v>
      </c>
      <c r="H1300">
        <v>0.81818181818181823</v>
      </c>
      <c r="I1300">
        <v>197</v>
      </c>
      <c r="J1300">
        <v>360</v>
      </c>
      <c r="K1300">
        <v>0.54722222222222228</v>
      </c>
      <c r="L1300">
        <v>406</v>
      </c>
      <c r="M1300">
        <v>0.88669950738916259</v>
      </c>
      <c r="N1300">
        <v>148</v>
      </c>
      <c r="P1300">
        <v>28</v>
      </c>
      <c r="Q1300">
        <v>36</v>
      </c>
      <c r="R1300">
        <v>0.77777777777777779</v>
      </c>
      <c r="S1300">
        <v>49</v>
      </c>
    </row>
    <row r="1301" spans="1:20" x14ac:dyDescent="0.25">
      <c r="A1301" s="177" t="s">
        <v>11581</v>
      </c>
      <c r="B1301" t="s">
        <v>11582</v>
      </c>
      <c r="C1301" t="s">
        <v>199</v>
      </c>
      <c r="D1301" s="20" t="s">
        <v>1028</v>
      </c>
      <c r="E1301" s="26">
        <v>41699</v>
      </c>
      <c r="F1301">
        <v>9</v>
      </c>
      <c r="G1301">
        <v>11</v>
      </c>
      <c r="H1301">
        <v>0.81818181818181823</v>
      </c>
      <c r="I1301">
        <v>29</v>
      </c>
      <c r="J1301">
        <v>65</v>
      </c>
      <c r="K1301">
        <v>0.44615384615384618</v>
      </c>
      <c r="L1301">
        <v>75</v>
      </c>
      <c r="M1301">
        <v>0.8666666666666667</v>
      </c>
      <c r="N1301">
        <v>23</v>
      </c>
      <c r="P1301">
        <v>0</v>
      </c>
      <c r="Q1301">
        <v>0</v>
      </c>
      <c r="R1301" t="e">
        <v>#DIV/0!</v>
      </c>
      <c r="S1301">
        <v>6</v>
      </c>
    </row>
    <row r="1302" spans="1:20" x14ac:dyDescent="0.25">
      <c r="A1302" s="177" t="s">
        <v>11453</v>
      </c>
      <c r="B1302" t="s">
        <v>11454</v>
      </c>
      <c r="C1302" t="s">
        <v>201</v>
      </c>
      <c r="D1302" s="20" t="s">
        <v>1026</v>
      </c>
      <c r="E1302" s="26">
        <v>41699</v>
      </c>
      <c r="F1302">
        <v>4</v>
      </c>
      <c r="G1302">
        <v>4</v>
      </c>
      <c r="H1302">
        <v>1</v>
      </c>
      <c r="I1302">
        <v>22</v>
      </c>
      <c r="J1302">
        <v>40</v>
      </c>
      <c r="K1302">
        <v>0.55000000000000004</v>
      </c>
      <c r="L1302">
        <v>40</v>
      </c>
      <c r="M1302">
        <v>1</v>
      </c>
      <c r="N1302">
        <v>18</v>
      </c>
      <c r="O1302">
        <v>1.05</v>
      </c>
      <c r="P1302">
        <v>0</v>
      </c>
      <c r="Q1302">
        <v>0</v>
      </c>
      <c r="R1302" t="e">
        <v>#DIV/0!</v>
      </c>
      <c r="S1302">
        <v>4</v>
      </c>
      <c r="T1302">
        <v>1.2619047619047616</v>
      </c>
    </row>
    <row r="1303" spans="1:20" x14ac:dyDescent="0.25">
      <c r="A1303" s="177" t="s">
        <v>12250</v>
      </c>
      <c r="B1303" t="s">
        <v>12251</v>
      </c>
      <c r="C1303" t="s">
        <v>200</v>
      </c>
      <c r="D1303" s="20" t="s">
        <v>1026</v>
      </c>
      <c r="E1303" s="26">
        <v>41699</v>
      </c>
      <c r="F1303">
        <v>5</v>
      </c>
      <c r="G1303">
        <v>7</v>
      </c>
      <c r="H1303">
        <v>0.7142857142857143</v>
      </c>
      <c r="I1303">
        <v>7</v>
      </c>
      <c r="J1303">
        <v>25</v>
      </c>
      <c r="K1303">
        <v>0.28000000000000003</v>
      </c>
      <c r="L1303">
        <v>35</v>
      </c>
      <c r="M1303">
        <v>0.7142857142857143</v>
      </c>
      <c r="N1303">
        <v>5</v>
      </c>
      <c r="P1303">
        <v>0</v>
      </c>
      <c r="Q1303">
        <v>0</v>
      </c>
      <c r="R1303">
        <v>0</v>
      </c>
      <c r="S1303">
        <v>2</v>
      </c>
    </row>
    <row r="1304" spans="1:20" x14ac:dyDescent="0.25">
      <c r="A1304" s="177" t="s">
        <v>12535</v>
      </c>
      <c r="B1304" t="s">
        <v>12536</v>
      </c>
      <c r="C1304" t="s">
        <v>202</v>
      </c>
      <c r="D1304" s="20" t="s">
        <v>1026</v>
      </c>
      <c r="E1304" s="26">
        <v>41699</v>
      </c>
      <c r="H1304" t="e">
        <v>#DIV/0!</v>
      </c>
      <c r="K1304" t="e">
        <v>#DIV/0!</v>
      </c>
      <c r="M1304" t="e">
        <v>#DIV/0!</v>
      </c>
      <c r="R1304" t="e">
        <v>#DIV/0!</v>
      </c>
      <c r="T1304">
        <v>1.175</v>
      </c>
    </row>
    <row r="1305" spans="1:20" x14ac:dyDescent="0.25">
      <c r="A1305" s="177" t="s">
        <v>11072</v>
      </c>
      <c r="B1305" t="s">
        <v>11073</v>
      </c>
      <c r="C1305" t="s">
        <v>228</v>
      </c>
      <c r="D1305" s="20" t="s">
        <v>1026</v>
      </c>
      <c r="E1305" s="26">
        <v>41699</v>
      </c>
      <c r="H1305" t="e">
        <v>#DIV/0!</v>
      </c>
      <c r="K1305" t="e">
        <v>#DIV/0!</v>
      </c>
      <c r="M1305" t="e">
        <v>#DIV/0!</v>
      </c>
      <c r="R1305" t="e">
        <v>#DIV/0!</v>
      </c>
      <c r="T1305">
        <v>0.5</v>
      </c>
    </row>
    <row r="1306" spans="1:20" x14ac:dyDescent="0.25">
      <c r="A1306" s="177" t="s">
        <v>10897</v>
      </c>
      <c r="B1306" t="s">
        <v>10898</v>
      </c>
      <c r="C1306" t="s">
        <v>227</v>
      </c>
      <c r="D1306" s="20" t="s">
        <v>1028</v>
      </c>
      <c r="E1306" s="26">
        <v>41699</v>
      </c>
      <c r="H1306" t="e">
        <v>#DIV/0!</v>
      </c>
      <c r="K1306" t="e">
        <v>#DIV/0!</v>
      </c>
      <c r="M1306" t="e">
        <v>#DIV/0!</v>
      </c>
      <c r="R1306" t="e">
        <v>#DIV/0!</v>
      </c>
    </row>
    <row r="1307" spans="1:20" x14ac:dyDescent="0.25">
      <c r="A1307" s="177" t="s">
        <v>10722</v>
      </c>
      <c r="B1307" t="s">
        <v>10723</v>
      </c>
      <c r="C1307" t="s">
        <v>203</v>
      </c>
      <c r="D1307" s="20" t="s">
        <v>1028</v>
      </c>
      <c r="E1307" s="26">
        <v>41699</v>
      </c>
      <c r="F1307">
        <v>10</v>
      </c>
      <c r="G1307">
        <v>10</v>
      </c>
      <c r="H1307">
        <v>1</v>
      </c>
      <c r="I1307">
        <v>57</v>
      </c>
      <c r="J1307">
        <v>70</v>
      </c>
      <c r="K1307">
        <v>0.81428571428571428</v>
      </c>
      <c r="L1307">
        <v>70</v>
      </c>
      <c r="M1307">
        <v>1</v>
      </c>
      <c r="N1307">
        <v>47</v>
      </c>
      <c r="P1307">
        <v>15</v>
      </c>
      <c r="Q1307">
        <v>19</v>
      </c>
      <c r="R1307">
        <v>0.78947368421052633</v>
      </c>
      <c r="S1307">
        <v>10</v>
      </c>
    </row>
    <row r="1308" spans="1:20" x14ac:dyDescent="0.25">
      <c r="A1308" s="177" t="s">
        <v>10547</v>
      </c>
      <c r="B1308" t="s">
        <v>10548</v>
      </c>
      <c r="C1308" t="s">
        <v>205</v>
      </c>
      <c r="D1308" s="20" t="s">
        <v>1026</v>
      </c>
      <c r="E1308" s="26">
        <v>41699</v>
      </c>
      <c r="F1308">
        <v>5</v>
      </c>
      <c r="G1308">
        <v>5</v>
      </c>
      <c r="H1308">
        <v>1</v>
      </c>
      <c r="I1308">
        <v>28</v>
      </c>
      <c r="J1308">
        <v>45</v>
      </c>
      <c r="K1308">
        <v>0.62222222222222223</v>
      </c>
      <c r="L1308">
        <v>45</v>
      </c>
      <c r="M1308">
        <v>1</v>
      </c>
      <c r="N1308">
        <v>22</v>
      </c>
      <c r="O1308">
        <v>0.97500000000000009</v>
      </c>
      <c r="P1308">
        <v>8</v>
      </c>
      <c r="Q1308">
        <v>8</v>
      </c>
      <c r="R1308">
        <v>1</v>
      </c>
      <c r="S1308">
        <v>6</v>
      </c>
    </row>
    <row r="1309" spans="1:20" x14ac:dyDescent="0.25">
      <c r="A1309" s="177" t="s">
        <v>10371</v>
      </c>
      <c r="B1309" t="s">
        <v>10372</v>
      </c>
      <c r="C1309" t="s">
        <v>204</v>
      </c>
      <c r="D1309" s="20" t="s">
        <v>1026</v>
      </c>
      <c r="E1309" s="26">
        <v>41699</v>
      </c>
      <c r="F1309">
        <v>5</v>
      </c>
      <c r="G1309">
        <v>5</v>
      </c>
      <c r="H1309">
        <v>1</v>
      </c>
      <c r="I1309">
        <v>29</v>
      </c>
      <c r="J1309">
        <v>25</v>
      </c>
      <c r="K1309">
        <v>1.1599999999999999</v>
      </c>
      <c r="L1309">
        <v>25</v>
      </c>
      <c r="M1309">
        <v>1</v>
      </c>
      <c r="N1309">
        <v>25</v>
      </c>
      <c r="P1309">
        <v>7</v>
      </c>
      <c r="Q1309">
        <v>11</v>
      </c>
      <c r="R1309">
        <v>0.63636363636363635</v>
      </c>
      <c r="S1309">
        <v>4</v>
      </c>
    </row>
    <row r="1310" spans="1:20" x14ac:dyDescent="0.25">
      <c r="A1310" s="177" t="s">
        <v>10306</v>
      </c>
      <c r="B1310" t="s">
        <v>10307</v>
      </c>
      <c r="C1310" t="s">
        <v>206</v>
      </c>
      <c r="D1310" s="20" t="s">
        <v>1026</v>
      </c>
      <c r="E1310" s="26">
        <v>41699</v>
      </c>
      <c r="H1310" t="e">
        <v>#DIV/0!</v>
      </c>
      <c r="K1310" t="e">
        <v>#DIV/0!</v>
      </c>
      <c r="M1310" t="e">
        <v>#DIV/0!</v>
      </c>
      <c r="N1310">
        <v>0</v>
      </c>
      <c r="R1310" t="e">
        <v>#DIV/0!</v>
      </c>
    </row>
    <row r="1311" spans="1:20" x14ac:dyDescent="0.25">
      <c r="A1311" s="177" t="s">
        <v>9875</v>
      </c>
      <c r="B1311" t="s">
        <v>9876</v>
      </c>
      <c r="C1311" t="s">
        <v>223</v>
      </c>
      <c r="D1311" s="20" t="s">
        <v>1028</v>
      </c>
      <c r="E1311" s="26">
        <v>41699</v>
      </c>
      <c r="H1311" t="e">
        <v>#DIV/0!</v>
      </c>
      <c r="K1311" t="e">
        <v>#DIV/0!</v>
      </c>
      <c r="M1311" t="e">
        <v>#DIV/0!</v>
      </c>
      <c r="R1311" t="e">
        <v>#DIV/0!</v>
      </c>
    </row>
    <row r="1312" spans="1:20" x14ac:dyDescent="0.25">
      <c r="A1312" s="177" t="s">
        <v>9700</v>
      </c>
      <c r="B1312" t="s">
        <v>9701</v>
      </c>
      <c r="C1312" t="s">
        <v>224</v>
      </c>
      <c r="D1312" s="20" t="s">
        <v>1026</v>
      </c>
      <c r="E1312" s="26">
        <v>41699</v>
      </c>
      <c r="H1312" t="e">
        <v>#DIV/0!</v>
      </c>
      <c r="K1312" t="e">
        <v>#DIV/0!</v>
      </c>
      <c r="M1312" t="e">
        <v>#DIV/0!</v>
      </c>
      <c r="R1312" t="e">
        <v>#DIV/0!</v>
      </c>
    </row>
    <row r="1313" spans="1:20" x14ac:dyDescent="0.25">
      <c r="A1313" s="177" t="s">
        <v>9309</v>
      </c>
      <c r="B1313" t="s">
        <v>9310</v>
      </c>
      <c r="C1313" t="s">
        <v>211</v>
      </c>
      <c r="D1313" s="20" t="s">
        <v>1026</v>
      </c>
      <c r="E1313" s="26">
        <v>41699</v>
      </c>
      <c r="H1313" t="e">
        <v>#DIV/0!</v>
      </c>
      <c r="K1313" t="e">
        <v>#DIV/0!</v>
      </c>
      <c r="M1313" t="e">
        <v>#DIV/0!</v>
      </c>
      <c r="N1313">
        <v>0</v>
      </c>
      <c r="R1313" t="e">
        <v>#DIV/0!</v>
      </c>
    </row>
    <row r="1314" spans="1:20" x14ac:dyDescent="0.25">
      <c r="A1314" s="177" t="s">
        <v>9134</v>
      </c>
      <c r="B1314" t="s">
        <v>9135</v>
      </c>
      <c r="C1314" t="s">
        <v>207</v>
      </c>
      <c r="D1314" s="20" t="s">
        <v>1028</v>
      </c>
      <c r="E1314" s="26">
        <v>41699</v>
      </c>
      <c r="F1314">
        <v>7</v>
      </c>
      <c r="G1314">
        <v>10</v>
      </c>
      <c r="H1314">
        <v>0.7</v>
      </c>
      <c r="I1314">
        <v>20</v>
      </c>
      <c r="J1314">
        <v>45</v>
      </c>
      <c r="K1314">
        <v>0.44444444444444442</v>
      </c>
      <c r="L1314">
        <v>60</v>
      </c>
      <c r="M1314">
        <v>0.75</v>
      </c>
      <c r="N1314">
        <v>16</v>
      </c>
      <c r="P1314">
        <v>3</v>
      </c>
      <c r="Q1314">
        <v>4</v>
      </c>
      <c r="R1314">
        <v>0.75</v>
      </c>
      <c r="S1314">
        <v>4</v>
      </c>
    </row>
    <row r="1315" spans="1:20" x14ac:dyDescent="0.25">
      <c r="A1315" s="177" t="s">
        <v>9069</v>
      </c>
      <c r="B1315" t="s">
        <v>9070</v>
      </c>
      <c r="C1315" t="s">
        <v>894</v>
      </c>
      <c r="D1315" s="20" t="s">
        <v>1026</v>
      </c>
      <c r="E1315" s="26">
        <v>41699</v>
      </c>
      <c r="H1315" t="e">
        <v>#DIV/0!</v>
      </c>
      <c r="K1315" t="e">
        <v>#DIV/0!</v>
      </c>
      <c r="M1315" t="e">
        <v>#DIV/0!</v>
      </c>
      <c r="R1315" t="e">
        <v>#DIV/0!</v>
      </c>
      <c r="T1315">
        <v>0.25</v>
      </c>
    </row>
    <row r="1316" spans="1:20" x14ac:dyDescent="0.25">
      <c r="A1316" s="177" t="s">
        <v>8894</v>
      </c>
      <c r="B1316" t="s">
        <v>8895</v>
      </c>
      <c r="C1316" t="s">
        <v>210</v>
      </c>
      <c r="D1316" s="20" t="s">
        <v>1026</v>
      </c>
      <c r="E1316" s="26">
        <v>41699</v>
      </c>
      <c r="F1316">
        <v>5</v>
      </c>
      <c r="G1316">
        <v>5</v>
      </c>
      <c r="H1316">
        <v>1</v>
      </c>
      <c r="I1316">
        <v>18</v>
      </c>
      <c r="J1316">
        <v>35</v>
      </c>
      <c r="K1316">
        <v>0.51428571428571423</v>
      </c>
      <c r="L1316">
        <v>35</v>
      </c>
      <c r="M1316">
        <v>1</v>
      </c>
      <c r="N1316">
        <v>14</v>
      </c>
      <c r="O1316">
        <v>1.175</v>
      </c>
      <c r="P1316">
        <v>3</v>
      </c>
      <c r="Q1316">
        <v>4</v>
      </c>
      <c r="R1316">
        <v>0.75</v>
      </c>
      <c r="S1316">
        <v>4</v>
      </c>
      <c r="T1316">
        <v>0.25</v>
      </c>
    </row>
    <row r="1317" spans="1:20" x14ac:dyDescent="0.25">
      <c r="A1317" s="177" t="s">
        <v>8719</v>
      </c>
      <c r="B1317" t="s">
        <v>8720</v>
      </c>
      <c r="C1317" t="s">
        <v>208</v>
      </c>
      <c r="D1317" s="20" t="s">
        <v>1026</v>
      </c>
      <c r="E1317" s="26">
        <v>41699</v>
      </c>
      <c r="F1317">
        <v>2</v>
      </c>
      <c r="G1317">
        <v>5</v>
      </c>
      <c r="H1317">
        <v>0.4</v>
      </c>
      <c r="I1317">
        <v>2</v>
      </c>
      <c r="J1317">
        <v>10</v>
      </c>
      <c r="K1317">
        <v>0.2</v>
      </c>
      <c r="L1317">
        <v>25</v>
      </c>
      <c r="M1317">
        <v>0.4</v>
      </c>
      <c r="N1317">
        <v>2</v>
      </c>
      <c r="P1317">
        <v>0</v>
      </c>
      <c r="Q1317">
        <v>0</v>
      </c>
      <c r="R1317" t="e">
        <v>#DIV/0!</v>
      </c>
      <c r="S1317">
        <v>0</v>
      </c>
      <c r="T1317">
        <v>1.1666666666666667</v>
      </c>
    </row>
    <row r="1318" spans="1:20" x14ac:dyDescent="0.25">
      <c r="A1318" s="177" t="s">
        <v>8470</v>
      </c>
      <c r="B1318" t="s">
        <v>8471</v>
      </c>
      <c r="C1318" t="s">
        <v>213</v>
      </c>
      <c r="D1318" s="20" t="s">
        <v>1026</v>
      </c>
      <c r="E1318" s="26">
        <v>41699</v>
      </c>
      <c r="H1318" t="e">
        <v>#DIV/0!</v>
      </c>
      <c r="K1318" t="e">
        <v>#DIV/0!</v>
      </c>
      <c r="M1318" t="e">
        <v>#DIV/0!</v>
      </c>
      <c r="R1318" t="e">
        <v>#DIV/0!</v>
      </c>
      <c r="T1318">
        <v>0.875</v>
      </c>
    </row>
    <row r="1319" spans="1:20" x14ac:dyDescent="0.25">
      <c r="A1319" s="177" t="s">
        <v>8295</v>
      </c>
      <c r="B1319" t="s">
        <v>8296</v>
      </c>
      <c r="C1319" t="s">
        <v>212</v>
      </c>
      <c r="D1319" s="20" t="s">
        <v>1028</v>
      </c>
      <c r="E1319" s="26">
        <v>41699</v>
      </c>
      <c r="F1319">
        <v>2</v>
      </c>
      <c r="G1319">
        <v>4</v>
      </c>
      <c r="H1319">
        <v>0.5</v>
      </c>
      <c r="I1319">
        <v>0</v>
      </c>
      <c r="J1319">
        <v>7</v>
      </c>
      <c r="K1319">
        <v>0</v>
      </c>
      <c r="L1319">
        <v>17</v>
      </c>
      <c r="M1319">
        <v>0.41176470588235292</v>
      </c>
      <c r="N1319">
        <v>0</v>
      </c>
      <c r="P1319">
        <v>0</v>
      </c>
      <c r="Q1319">
        <v>0</v>
      </c>
      <c r="R1319" t="e">
        <v>#DIV/0!</v>
      </c>
      <c r="S1319">
        <v>0</v>
      </c>
    </row>
    <row r="1320" spans="1:20" x14ac:dyDescent="0.25">
      <c r="A1320" s="177" t="s">
        <v>8230</v>
      </c>
      <c r="B1320" t="s">
        <v>8231</v>
      </c>
      <c r="C1320" s="20" t="s">
        <v>8184</v>
      </c>
      <c r="D1320" s="20" t="s">
        <v>1026</v>
      </c>
      <c r="E1320" s="26">
        <v>41699</v>
      </c>
      <c r="F1320">
        <v>2</v>
      </c>
      <c r="G1320">
        <v>4</v>
      </c>
      <c r="H1320">
        <v>0.5</v>
      </c>
      <c r="J1320">
        <v>7</v>
      </c>
      <c r="K1320">
        <v>0</v>
      </c>
      <c r="L1320">
        <v>17</v>
      </c>
      <c r="M1320">
        <v>0.41176470588235292</v>
      </c>
      <c r="R1320" t="e">
        <v>#DIV/0!</v>
      </c>
      <c r="T1320">
        <v>0</v>
      </c>
    </row>
    <row r="1321" spans="1:20" x14ac:dyDescent="0.25">
      <c r="A1321" s="177" t="s">
        <v>7994</v>
      </c>
      <c r="B1321" t="s">
        <v>7995</v>
      </c>
      <c r="C1321" t="s">
        <v>225</v>
      </c>
      <c r="D1321" s="20" t="s">
        <v>1028</v>
      </c>
      <c r="E1321" s="26">
        <v>41699</v>
      </c>
      <c r="H1321" t="e">
        <v>#DIV/0!</v>
      </c>
      <c r="K1321" t="e">
        <v>#DIV/0!</v>
      </c>
      <c r="M1321" t="e">
        <v>#DIV/0!</v>
      </c>
      <c r="R1321" t="e">
        <v>#DIV/0!</v>
      </c>
    </row>
    <row r="1322" spans="1:20" x14ac:dyDescent="0.25">
      <c r="A1322" s="177" t="s">
        <v>7793</v>
      </c>
      <c r="B1322" t="s">
        <v>7794</v>
      </c>
      <c r="C1322" t="s">
        <v>226</v>
      </c>
      <c r="D1322" s="20" t="s">
        <v>1026</v>
      </c>
      <c r="E1322" s="26">
        <v>41699</v>
      </c>
      <c r="H1322" t="e">
        <v>#DIV/0!</v>
      </c>
      <c r="K1322" t="e">
        <v>#DIV/0!</v>
      </c>
      <c r="M1322" t="e">
        <v>#DIV/0!</v>
      </c>
      <c r="R1322" t="e">
        <v>#DIV/0!</v>
      </c>
    </row>
    <row r="1323" spans="1:20" x14ac:dyDescent="0.25">
      <c r="A1323" s="177" t="s">
        <v>7606</v>
      </c>
      <c r="B1323" t="s">
        <v>7607</v>
      </c>
      <c r="C1323" s="20" t="s">
        <v>901</v>
      </c>
      <c r="D1323" s="20" t="s">
        <v>1026</v>
      </c>
      <c r="E1323" s="26">
        <v>41699</v>
      </c>
      <c r="F1323">
        <v>2</v>
      </c>
      <c r="G1323">
        <v>2</v>
      </c>
      <c r="H1323">
        <v>1</v>
      </c>
      <c r="I1323">
        <v>11</v>
      </c>
      <c r="J1323">
        <v>10</v>
      </c>
      <c r="K1323">
        <v>1.1000000000000001</v>
      </c>
      <c r="L1323">
        <v>10</v>
      </c>
      <c r="M1323">
        <v>1</v>
      </c>
      <c r="N1323">
        <v>6</v>
      </c>
      <c r="P1323">
        <v>2</v>
      </c>
      <c r="Q1323">
        <v>2</v>
      </c>
      <c r="R1323">
        <v>1</v>
      </c>
      <c r="S1323">
        <v>5</v>
      </c>
    </row>
    <row r="1324" spans="1:20" x14ac:dyDescent="0.25">
      <c r="A1324" s="177" t="s">
        <v>7259</v>
      </c>
      <c r="B1324" t="s">
        <v>7260</v>
      </c>
      <c r="C1324" s="20" t="s">
        <v>1078</v>
      </c>
      <c r="D1324" s="20" t="s">
        <v>1026</v>
      </c>
      <c r="E1324" s="26">
        <v>41699</v>
      </c>
      <c r="F1324">
        <v>2</v>
      </c>
      <c r="G1324">
        <v>2</v>
      </c>
      <c r="H1324">
        <v>1</v>
      </c>
      <c r="I1324">
        <v>11</v>
      </c>
      <c r="J1324">
        <v>10</v>
      </c>
      <c r="K1324">
        <v>1.1000000000000001</v>
      </c>
      <c r="L1324">
        <v>10</v>
      </c>
      <c r="M1324">
        <v>1</v>
      </c>
      <c r="N1324">
        <v>6</v>
      </c>
      <c r="P1324">
        <v>2</v>
      </c>
      <c r="Q1324">
        <v>2</v>
      </c>
      <c r="R1324">
        <v>1</v>
      </c>
      <c r="S1324">
        <v>5</v>
      </c>
    </row>
    <row r="1325" spans="1:20" x14ac:dyDescent="0.25">
      <c r="A1325" s="177" t="s">
        <v>7054</v>
      </c>
      <c r="B1325" t="s">
        <v>7055</v>
      </c>
      <c r="C1325" t="s">
        <v>232</v>
      </c>
      <c r="D1325" s="20" t="s">
        <v>1028</v>
      </c>
      <c r="E1325" s="26">
        <v>41699</v>
      </c>
      <c r="H1325" t="e">
        <v>#DIV/0!</v>
      </c>
      <c r="K1325" t="e">
        <v>#DIV/0!</v>
      </c>
      <c r="M1325" t="e">
        <v>#DIV/0!</v>
      </c>
      <c r="R1325" t="e">
        <v>#DIV/0!</v>
      </c>
    </row>
    <row r="1326" spans="1:20" x14ac:dyDescent="0.25">
      <c r="A1326" s="177" t="s">
        <v>6863</v>
      </c>
      <c r="B1326" t="s">
        <v>6864</v>
      </c>
      <c r="C1326" t="s">
        <v>231</v>
      </c>
      <c r="D1326" s="20" t="s">
        <v>1026</v>
      </c>
      <c r="E1326" s="26">
        <v>41699</v>
      </c>
      <c r="H1326" t="e">
        <v>#DIV/0!</v>
      </c>
      <c r="K1326" t="e">
        <v>#DIV/0!</v>
      </c>
      <c r="M1326" t="e">
        <v>#DIV/0!</v>
      </c>
      <c r="R1326" t="e">
        <v>#DIV/0!</v>
      </c>
    </row>
    <row r="1327" spans="1:20" x14ac:dyDescent="0.25">
      <c r="A1327" s="177" t="s">
        <v>6688</v>
      </c>
      <c r="B1327" t="s">
        <v>6689</v>
      </c>
      <c r="C1327" t="s">
        <v>317</v>
      </c>
      <c r="D1327" s="20" t="s">
        <v>1028</v>
      </c>
      <c r="E1327" s="26">
        <v>41699</v>
      </c>
      <c r="F1327">
        <v>3</v>
      </c>
      <c r="G1327">
        <v>3</v>
      </c>
      <c r="H1327">
        <v>1</v>
      </c>
      <c r="I1327">
        <v>12</v>
      </c>
      <c r="J1327">
        <v>15</v>
      </c>
      <c r="K1327">
        <v>0.8</v>
      </c>
      <c r="L1327">
        <v>15</v>
      </c>
      <c r="M1327">
        <v>1</v>
      </c>
      <c r="N1327">
        <v>10</v>
      </c>
      <c r="P1327">
        <v>0</v>
      </c>
      <c r="Q1327">
        <v>0</v>
      </c>
      <c r="R1327" t="e">
        <v>#DIV/0!</v>
      </c>
      <c r="S1327">
        <v>2</v>
      </c>
      <c r="T1327">
        <v>0.8125</v>
      </c>
    </row>
    <row r="1328" spans="1:20" x14ac:dyDescent="0.25">
      <c r="A1328" s="177" t="s">
        <v>6513</v>
      </c>
      <c r="B1328" t="s">
        <v>6514</v>
      </c>
      <c r="C1328" t="s">
        <v>316</v>
      </c>
      <c r="D1328" s="20" t="s">
        <v>1026</v>
      </c>
      <c r="E1328" s="26">
        <v>41699</v>
      </c>
      <c r="F1328">
        <v>3</v>
      </c>
      <c r="G1328">
        <v>3</v>
      </c>
      <c r="H1328">
        <v>1</v>
      </c>
      <c r="I1328">
        <v>12</v>
      </c>
      <c r="J1328">
        <v>15</v>
      </c>
      <c r="K1328">
        <v>0.8</v>
      </c>
      <c r="L1328">
        <v>15</v>
      </c>
      <c r="M1328">
        <v>1</v>
      </c>
      <c r="N1328">
        <v>10</v>
      </c>
      <c r="P1328">
        <v>0</v>
      </c>
      <c r="Q1328">
        <v>0</v>
      </c>
      <c r="R1328" t="e">
        <v>#DIV/0!</v>
      </c>
      <c r="S1328">
        <v>2</v>
      </c>
    </row>
    <row r="1329" spans="1:20" x14ac:dyDescent="0.25">
      <c r="A1329" s="177" t="s">
        <v>6264</v>
      </c>
      <c r="B1329" t="s">
        <v>6265</v>
      </c>
      <c r="C1329" t="s">
        <v>214</v>
      </c>
      <c r="D1329" s="20" t="s">
        <v>1028</v>
      </c>
      <c r="E1329" s="26">
        <v>41699</v>
      </c>
      <c r="F1329">
        <v>4</v>
      </c>
      <c r="G1329">
        <v>4</v>
      </c>
      <c r="H1329">
        <v>1</v>
      </c>
      <c r="I1329">
        <v>20</v>
      </c>
      <c r="J1329">
        <v>29</v>
      </c>
      <c r="K1329">
        <v>0.68965517241379315</v>
      </c>
      <c r="L1329">
        <v>29</v>
      </c>
      <c r="M1329">
        <v>1</v>
      </c>
      <c r="N1329">
        <v>10</v>
      </c>
      <c r="P1329">
        <v>3</v>
      </c>
      <c r="Q1329">
        <v>4</v>
      </c>
      <c r="R1329">
        <v>0.75</v>
      </c>
      <c r="S1329">
        <v>10</v>
      </c>
      <c r="T1329">
        <v>0.8125</v>
      </c>
    </row>
    <row r="1330" spans="1:20" x14ac:dyDescent="0.25">
      <c r="A1330" s="177" t="s">
        <v>6089</v>
      </c>
      <c r="B1330" t="s">
        <v>6090</v>
      </c>
      <c r="C1330" t="s">
        <v>215</v>
      </c>
      <c r="D1330" s="20" t="s">
        <v>1026</v>
      </c>
      <c r="E1330" s="26">
        <v>41699</v>
      </c>
      <c r="F1330">
        <v>4</v>
      </c>
      <c r="G1330">
        <v>4</v>
      </c>
      <c r="H1330">
        <v>1</v>
      </c>
      <c r="I1330">
        <v>20</v>
      </c>
      <c r="J1330">
        <v>29</v>
      </c>
      <c r="K1330">
        <v>0.68965517241379315</v>
      </c>
      <c r="L1330">
        <v>29</v>
      </c>
      <c r="M1330">
        <v>1</v>
      </c>
      <c r="N1330">
        <v>10</v>
      </c>
      <c r="O1330">
        <v>0.875</v>
      </c>
      <c r="P1330">
        <v>3</v>
      </c>
      <c r="Q1330">
        <v>4</v>
      </c>
      <c r="R1330">
        <v>0.75</v>
      </c>
      <c r="S1330">
        <v>10</v>
      </c>
    </row>
    <row r="1331" spans="1:20" x14ac:dyDescent="0.25">
      <c r="A1331" s="177" t="s">
        <v>5914</v>
      </c>
      <c r="B1331" t="s">
        <v>5915</v>
      </c>
      <c r="C1331" t="s">
        <v>216</v>
      </c>
      <c r="D1331" s="20" t="s">
        <v>1026</v>
      </c>
      <c r="E1331" s="26">
        <v>41699</v>
      </c>
      <c r="H1331" t="e">
        <v>#DIV/0!</v>
      </c>
      <c r="K1331" t="e">
        <v>#DIV/0!</v>
      </c>
      <c r="M1331" t="e">
        <v>#DIV/0!</v>
      </c>
      <c r="R1331" t="e">
        <v>#DIV/0!</v>
      </c>
      <c r="T1331">
        <v>0.86599999999999999</v>
      </c>
    </row>
    <row r="1332" spans="1:20" x14ac:dyDescent="0.25">
      <c r="A1332" s="177" t="s">
        <v>5486</v>
      </c>
      <c r="B1332" t="s">
        <v>5487</v>
      </c>
      <c r="C1332" s="20" t="s">
        <v>903</v>
      </c>
      <c r="D1332" s="20" t="s">
        <v>1026</v>
      </c>
      <c r="E1332" s="26">
        <v>41699</v>
      </c>
      <c r="F1332">
        <v>11</v>
      </c>
      <c r="G1332">
        <v>11</v>
      </c>
      <c r="H1332">
        <v>1</v>
      </c>
      <c r="I1332">
        <v>17</v>
      </c>
      <c r="J1332">
        <v>52</v>
      </c>
      <c r="K1332">
        <v>0.32692307692307693</v>
      </c>
      <c r="L1332">
        <v>52</v>
      </c>
      <c r="M1332">
        <v>1</v>
      </c>
      <c r="N1332">
        <v>15</v>
      </c>
      <c r="P1332">
        <v>0</v>
      </c>
      <c r="Q1332">
        <v>0</v>
      </c>
      <c r="R1332" t="e">
        <v>#DIV/0!</v>
      </c>
      <c r="S1332">
        <v>2</v>
      </c>
      <c r="T1332">
        <v>0.84099999999999997</v>
      </c>
    </row>
    <row r="1333" spans="1:20" x14ac:dyDescent="0.25">
      <c r="A1333" s="177" t="s">
        <v>5670</v>
      </c>
      <c r="B1333" t="s">
        <v>5671</v>
      </c>
      <c r="C1333" s="20" t="s">
        <v>1073</v>
      </c>
      <c r="D1333" s="20" t="s">
        <v>1026</v>
      </c>
      <c r="E1333" s="26">
        <v>41699</v>
      </c>
      <c r="F1333">
        <v>6</v>
      </c>
      <c r="G1333">
        <v>6</v>
      </c>
      <c r="H1333">
        <v>1</v>
      </c>
      <c r="J1333">
        <v>27</v>
      </c>
      <c r="K1333">
        <v>0</v>
      </c>
      <c r="L1333">
        <v>27</v>
      </c>
      <c r="M1333">
        <v>1</v>
      </c>
      <c r="R1333" t="e">
        <v>#DIV/0!</v>
      </c>
      <c r="T1333">
        <v>0.96599999999999997</v>
      </c>
    </row>
    <row r="1334" spans="1:20" x14ac:dyDescent="0.25">
      <c r="A1334" s="177" t="s">
        <v>5251</v>
      </c>
      <c r="B1334" t="s">
        <v>5252</v>
      </c>
      <c r="C1334" s="20" t="s">
        <v>1079</v>
      </c>
      <c r="D1334" s="20" t="s">
        <v>1026</v>
      </c>
      <c r="E1334" s="26">
        <v>41699</v>
      </c>
      <c r="F1334">
        <v>5</v>
      </c>
      <c r="G1334">
        <v>5</v>
      </c>
      <c r="H1334">
        <v>1</v>
      </c>
      <c r="I1334">
        <v>17</v>
      </c>
      <c r="J1334">
        <v>25</v>
      </c>
      <c r="K1334">
        <v>0.68</v>
      </c>
      <c r="L1334">
        <v>25</v>
      </c>
      <c r="M1334">
        <v>1</v>
      </c>
      <c r="N1334">
        <v>15</v>
      </c>
      <c r="P1334">
        <v>0</v>
      </c>
      <c r="Q1334">
        <v>0</v>
      </c>
      <c r="R1334" t="e">
        <v>#DIV/0!</v>
      </c>
      <c r="S1334">
        <v>2</v>
      </c>
    </row>
    <row r="1335" spans="1:20" x14ac:dyDescent="0.25">
      <c r="A1335" s="177" t="s">
        <v>5046</v>
      </c>
      <c r="B1335" t="s">
        <v>5047</v>
      </c>
      <c r="C1335" t="s">
        <v>229</v>
      </c>
      <c r="D1335" s="20" t="s">
        <v>1026</v>
      </c>
      <c r="E1335" s="26">
        <v>41699</v>
      </c>
      <c r="H1335" t="e">
        <v>#DIV/0!</v>
      </c>
      <c r="K1335" t="e">
        <v>#DIV/0!</v>
      </c>
      <c r="M1335" t="e">
        <v>#DIV/0!</v>
      </c>
      <c r="R1335" t="e">
        <v>#DIV/0!</v>
      </c>
    </row>
    <row r="1336" spans="1:20" x14ac:dyDescent="0.25">
      <c r="A1336" s="177" t="s">
        <v>4871</v>
      </c>
      <c r="B1336" t="s">
        <v>4872</v>
      </c>
      <c r="C1336" t="s">
        <v>230</v>
      </c>
      <c r="D1336" s="20" t="s">
        <v>1028</v>
      </c>
      <c r="E1336" s="26">
        <v>41699</v>
      </c>
      <c r="H1336" t="e">
        <v>#DIV/0!</v>
      </c>
      <c r="K1336" t="e">
        <v>#DIV/0!</v>
      </c>
      <c r="M1336" t="e">
        <v>#DIV/0!</v>
      </c>
      <c r="R1336" t="e">
        <v>#DIV/0!</v>
      </c>
      <c r="T1336">
        <v>0</v>
      </c>
    </row>
    <row r="1337" spans="1:20" x14ac:dyDescent="0.25">
      <c r="A1337" s="177" t="s">
        <v>4696</v>
      </c>
      <c r="B1337" t="s">
        <v>4697</v>
      </c>
      <c r="C1337" t="s">
        <v>234</v>
      </c>
      <c r="D1337" s="20" t="s">
        <v>1028</v>
      </c>
      <c r="E1337" s="26">
        <v>41699</v>
      </c>
      <c r="H1337" t="e">
        <v>#DIV/0!</v>
      </c>
      <c r="K1337" t="e">
        <v>#DIV/0!</v>
      </c>
      <c r="M1337" t="e">
        <v>#DIV/0!</v>
      </c>
      <c r="R1337" t="e">
        <v>#DIV/0!</v>
      </c>
      <c r="T1337">
        <v>0</v>
      </c>
    </row>
    <row r="1338" spans="1:20" x14ac:dyDescent="0.25">
      <c r="A1338" s="177" t="s">
        <v>4521</v>
      </c>
      <c r="B1338" t="s">
        <v>4522</v>
      </c>
      <c r="C1338" t="s">
        <v>233</v>
      </c>
      <c r="D1338" s="20" t="s">
        <v>1026</v>
      </c>
      <c r="E1338" s="26">
        <v>41699</v>
      </c>
      <c r="H1338" t="e">
        <v>#DIV/0!</v>
      </c>
      <c r="K1338" t="e">
        <v>#DIV/0!</v>
      </c>
      <c r="M1338" t="e">
        <v>#DIV/0!</v>
      </c>
      <c r="R1338" t="e">
        <v>#DIV/0!</v>
      </c>
      <c r="T1338">
        <v>0.96250000000000013</v>
      </c>
    </row>
    <row r="1339" spans="1:20" x14ac:dyDescent="0.25">
      <c r="A1339" s="177" t="s">
        <v>4346</v>
      </c>
      <c r="B1339" t="s">
        <v>4347</v>
      </c>
      <c r="C1339" t="s">
        <v>217</v>
      </c>
      <c r="D1339" s="20" t="s">
        <v>1028</v>
      </c>
      <c r="E1339" s="26">
        <v>41699</v>
      </c>
      <c r="F1339">
        <v>2</v>
      </c>
      <c r="G1339">
        <v>3</v>
      </c>
      <c r="H1339">
        <v>0.66666666666666663</v>
      </c>
      <c r="I1339">
        <v>5</v>
      </c>
      <c r="J1339">
        <v>10</v>
      </c>
      <c r="K1339">
        <v>0.5</v>
      </c>
      <c r="L1339">
        <v>15</v>
      </c>
      <c r="M1339">
        <v>0.66666666666666663</v>
      </c>
      <c r="N1339">
        <v>1</v>
      </c>
      <c r="P1339">
        <v>0</v>
      </c>
      <c r="Q1339">
        <v>0</v>
      </c>
      <c r="R1339" t="e">
        <v>#DIV/0!</v>
      </c>
      <c r="S1339">
        <v>4</v>
      </c>
      <c r="T1339">
        <v>0.83425000000000005</v>
      </c>
    </row>
    <row r="1340" spans="1:20" x14ac:dyDescent="0.25">
      <c r="A1340" s="177" t="s">
        <v>4281</v>
      </c>
      <c r="B1340" t="s">
        <v>4282</v>
      </c>
      <c r="C1340" t="s">
        <v>895</v>
      </c>
      <c r="D1340" s="20" t="s">
        <v>1026</v>
      </c>
      <c r="E1340" s="26">
        <v>41699</v>
      </c>
      <c r="F1340">
        <v>0</v>
      </c>
      <c r="G1340">
        <v>0</v>
      </c>
      <c r="H1340" t="e">
        <v>#DIV/0!</v>
      </c>
      <c r="I1340">
        <v>0</v>
      </c>
      <c r="J1340">
        <v>0</v>
      </c>
      <c r="K1340" t="e">
        <v>#DIV/0!</v>
      </c>
      <c r="L1340">
        <v>0</v>
      </c>
      <c r="M1340" t="e">
        <v>#DIV/0!</v>
      </c>
      <c r="P1340">
        <v>0</v>
      </c>
      <c r="Q1340">
        <v>0</v>
      </c>
      <c r="R1340" t="e">
        <v>#DIV/0!</v>
      </c>
      <c r="T1340">
        <v>0.91700000000000004</v>
      </c>
    </row>
    <row r="1341" spans="1:20" x14ac:dyDescent="0.25">
      <c r="A1341" s="177" t="s">
        <v>4106</v>
      </c>
      <c r="B1341" t="s">
        <v>4107</v>
      </c>
      <c r="C1341" t="s">
        <v>218</v>
      </c>
      <c r="D1341" s="20" t="s">
        <v>1026</v>
      </c>
      <c r="E1341" s="26">
        <v>41699</v>
      </c>
      <c r="F1341">
        <v>2</v>
      </c>
      <c r="G1341">
        <v>3</v>
      </c>
      <c r="H1341">
        <v>0.66666666666666663</v>
      </c>
      <c r="I1341">
        <v>5</v>
      </c>
      <c r="J1341">
        <v>10</v>
      </c>
      <c r="K1341">
        <v>0.5</v>
      </c>
      <c r="L1341">
        <v>15</v>
      </c>
      <c r="M1341">
        <v>0.66666666666666663</v>
      </c>
      <c r="N1341">
        <v>1</v>
      </c>
      <c r="P1341">
        <v>0</v>
      </c>
      <c r="Q1341">
        <v>0</v>
      </c>
      <c r="R1341" t="e">
        <v>#DIV/0!</v>
      </c>
      <c r="S1341">
        <v>4</v>
      </c>
      <c r="T1341">
        <v>0</v>
      </c>
    </row>
    <row r="1342" spans="1:20" x14ac:dyDescent="0.25">
      <c r="A1342" s="177" t="s">
        <v>3931</v>
      </c>
      <c r="B1342" t="s">
        <v>3932</v>
      </c>
      <c r="C1342" t="s">
        <v>219</v>
      </c>
      <c r="D1342" s="20" t="s">
        <v>1026</v>
      </c>
      <c r="E1342" s="26">
        <v>41699</v>
      </c>
      <c r="H1342" t="e">
        <v>#DIV/0!</v>
      </c>
      <c r="K1342" t="e">
        <v>#DIV/0!</v>
      </c>
      <c r="M1342" t="e">
        <v>#DIV/0!</v>
      </c>
      <c r="R1342" t="e">
        <v>#DIV/0!</v>
      </c>
      <c r="T1342">
        <v>0.52335164835164838</v>
      </c>
    </row>
    <row r="1343" spans="1:20" x14ac:dyDescent="0.25">
      <c r="A1343" s="177" t="s">
        <v>3564</v>
      </c>
      <c r="B1343" t="s">
        <v>3565</v>
      </c>
      <c r="C1343" t="s">
        <v>220</v>
      </c>
      <c r="D1343" s="20" t="s">
        <v>1028</v>
      </c>
      <c r="E1343" s="26">
        <v>41699</v>
      </c>
      <c r="F1343">
        <v>10</v>
      </c>
      <c r="G1343">
        <v>16</v>
      </c>
      <c r="H1343">
        <v>0.625</v>
      </c>
      <c r="I1343">
        <v>26</v>
      </c>
      <c r="J1343">
        <v>32</v>
      </c>
      <c r="K1343">
        <v>0.8125</v>
      </c>
      <c r="L1343">
        <v>48</v>
      </c>
      <c r="M1343">
        <v>0.66666666666666663</v>
      </c>
      <c r="N1343">
        <v>20</v>
      </c>
      <c r="P1343">
        <v>5</v>
      </c>
      <c r="Q1343">
        <v>7</v>
      </c>
      <c r="R1343">
        <v>0.7142857142857143</v>
      </c>
      <c r="S1343">
        <v>6</v>
      </c>
      <c r="T1343">
        <v>0</v>
      </c>
    </row>
    <row r="1344" spans="1:20" x14ac:dyDescent="0.25">
      <c r="A1344" s="177" t="s">
        <v>3389</v>
      </c>
      <c r="B1344" t="s">
        <v>3390</v>
      </c>
      <c r="C1344" t="s">
        <v>221</v>
      </c>
      <c r="D1344" s="20" t="s">
        <v>1026</v>
      </c>
      <c r="E1344" s="26">
        <v>41699</v>
      </c>
      <c r="F1344">
        <v>8</v>
      </c>
      <c r="G1344">
        <v>12</v>
      </c>
      <c r="H1344">
        <v>0.66666666666666663</v>
      </c>
      <c r="I1344">
        <v>23</v>
      </c>
      <c r="J1344">
        <v>28</v>
      </c>
      <c r="K1344">
        <v>0.8214285714285714</v>
      </c>
      <c r="L1344">
        <v>40</v>
      </c>
      <c r="M1344">
        <v>0.7</v>
      </c>
      <c r="N1344">
        <v>17</v>
      </c>
      <c r="O1344">
        <v>0.84099999999999997</v>
      </c>
      <c r="P1344">
        <v>5</v>
      </c>
      <c r="Q1344">
        <v>7</v>
      </c>
      <c r="R1344">
        <v>0.7142857142857143</v>
      </c>
      <c r="S1344">
        <v>6</v>
      </c>
      <c r="T1344">
        <v>0.88948374542124553</v>
      </c>
    </row>
    <row r="1345" spans="1:20" x14ac:dyDescent="0.25">
      <c r="A1345" s="177" t="s">
        <v>3214</v>
      </c>
      <c r="B1345" t="s">
        <v>3215</v>
      </c>
      <c r="C1345" t="s">
        <v>222</v>
      </c>
      <c r="D1345" s="20" t="s">
        <v>1026</v>
      </c>
      <c r="E1345" s="26">
        <v>41699</v>
      </c>
      <c r="F1345">
        <v>2</v>
      </c>
      <c r="G1345">
        <v>4</v>
      </c>
      <c r="H1345">
        <v>0.5</v>
      </c>
      <c r="I1345">
        <v>3</v>
      </c>
      <c r="J1345">
        <v>4</v>
      </c>
      <c r="K1345">
        <v>0.75</v>
      </c>
      <c r="L1345">
        <v>8</v>
      </c>
      <c r="M1345">
        <v>0.5</v>
      </c>
      <c r="N1345">
        <v>3</v>
      </c>
      <c r="O1345">
        <v>0.96599999999999997</v>
      </c>
      <c r="P1345">
        <v>0</v>
      </c>
      <c r="Q1345">
        <v>0</v>
      </c>
      <c r="R1345" t="e">
        <v>#DIV/0!</v>
      </c>
      <c r="S1345">
        <v>0</v>
      </c>
      <c r="T1345">
        <v>0.88571428571428568</v>
      </c>
    </row>
    <row r="1346" spans="1:20" x14ac:dyDescent="0.25">
      <c r="A1346" s="177" t="s">
        <v>11583</v>
      </c>
      <c r="B1346" t="s">
        <v>11584</v>
      </c>
      <c r="C1346" t="s">
        <v>198</v>
      </c>
      <c r="D1346" s="20" t="s">
        <v>1028</v>
      </c>
      <c r="E1346" s="26">
        <v>41730</v>
      </c>
      <c r="F1346">
        <v>3</v>
      </c>
      <c r="G1346">
        <v>3</v>
      </c>
      <c r="H1346">
        <v>1</v>
      </c>
      <c r="J1346">
        <v>15</v>
      </c>
      <c r="K1346">
        <v>0</v>
      </c>
      <c r="L1346">
        <v>15</v>
      </c>
      <c r="M1346">
        <v>1</v>
      </c>
      <c r="P1346">
        <v>0</v>
      </c>
      <c r="Q1346">
        <v>0</v>
      </c>
      <c r="R1346" t="e">
        <v>#DIV/0!</v>
      </c>
      <c r="T1346">
        <v>0.7</v>
      </c>
    </row>
    <row r="1347" spans="1:20" x14ac:dyDescent="0.25">
      <c r="A1347" s="177" t="s">
        <v>12050</v>
      </c>
      <c r="B1347" t="s">
        <v>12051</v>
      </c>
      <c r="C1347" s="20" t="s">
        <v>1077</v>
      </c>
      <c r="D1347" s="20" t="s">
        <v>1028</v>
      </c>
      <c r="E1347" s="26">
        <v>41730</v>
      </c>
      <c r="F1347">
        <v>3</v>
      </c>
      <c r="G1347">
        <v>3</v>
      </c>
      <c r="H1347">
        <v>1</v>
      </c>
      <c r="J1347">
        <v>15</v>
      </c>
      <c r="K1347">
        <v>0</v>
      </c>
      <c r="L1347">
        <v>15</v>
      </c>
      <c r="M1347">
        <v>1</v>
      </c>
      <c r="P1347">
        <v>0</v>
      </c>
      <c r="Q1347">
        <v>0</v>
      </c>
      <c r="R1347" t="e">
        <v>#DIV/0!</v>
      </c>
      <c r="T1347">
        <v>0.8571428571428571</v>
      </c>
    </row>
    <row r="1348" spans="1:20" x14ac:dyDescent="0.25">
      <c r="A1348" s="177" t="s">
        <v>3041</v>
      </c>
      <c r="B1348" t="s">
        <v>3042</v>
      </c>
      <c r="C1348" t="s">
        <v>242</v>
      </c>
      <c r="D1348" s="20" t="s">
        <v>1026</v>
      </c>
      <c r="E1348" s="26">
        <v>41730</v>
      </c>
      <c r="F1348">
        <v>0</v>
      </c>
      <c r="G1348">
        <v>0</v>
      </c>
      <c r="H1348" t="e">
        <v>#DIV/0!</v>
      </c>
      <c r="I1348">
        <v>0</v>
      </c>
      <c r="J1348">
        <v>0</v>
      </c>
      <c r="K1348" t="e">
        <v>#DIV/0!</v>
      </c>
      <c r="L1348">
        <v>0</v>
      </c>
      <c r="M1348" t="e">
        <v>#DIV/0!</v>
      </c>
      <c r="N1348">
        <v>0</v>
      </c>
      <c r="P1348">
        <v>0</v>
      </c>
      <c r="Q1348">
        <v>0</v>
      </c>
      <c r="R1348" t="e">
        <v>#DIV/0!</v>
      </c>
      <c r="S1348">
        <v>0</v>
      </c>
    </row>
    <row r="1349" spans="1:20" x14ac:dyDescent="0.25">
      <c r="A1349" s="177" t="s">
        <v>2866</v>
      </c>
      <c r="B1349" t="s">
        <v>2867</v>
      </c>
      <c r="C1349" s="20" t="s">
        <v>2754</v>
      </c>
      <c r="D1349" s="20" t="s">
        <v>1026</v>
      </c>
      <c r="E1349" s="26">
        <v>41730</v>
      </c>
      <c r="F1349">
        <v>9</v>
      </c>
      <c r="G1349">
        <v>9</v>
      </c>
      <c r="H1349">
        <v>1</v>
      </c>
      <c r="I1349">
        <v>0</v>
      </c>
      <c r="J1349">
        <v>42</v>
      </c>
      <c r="K1349">
        <v>0</v>
      </c>
      <c r="L1349">
        <v>42</v>
      </c>
      <c r="M1349">
        <v>1</v>
      </c>
      <c r="N1349">
        <v>0</v>
      </c>
      <c r="P1349">
        <v>0</v>
      </c>
      <c r="Q1349">
        <v>0</v>
      </c>
      <c r="R1349" t="e">
        <v>#DIV/0!</v>
      </c>
      <c r="S1349">
        <v>0</v>
      </c>
    </row>
    <row r="1350" spans="1:20" x14ac:dyDescent="0.25">
      <c r="A1350" s="177" t="s">
        <v>2621</v>
      </c>
      <c r="B1350" t="s">
        <v>2622</v>
      </c>
      <c r="C1350" t="s">
        <v>237</v>
      </c>
      <c r="D1350" s="20" t="s">
        <v>1026</v>
      </c>
      <c r="E1350" s="26">
        <v>41730</v>
      </c>
      <c r="F1350">
        <v>16</v>
      </c>
      <c r="G1350">
        <v>18</v>
      </c>
      <c r="H1350">
        <v>0.88888888888888884</v>
      </c>
      <c r="I1350">
        <v>83</v>
      </c>
      <c r="J1350">
        <v>129</v>
      </c>
      <c r="K1350">
        <v>0.64341085271317833</v>
      </c>
      <c r="L1350">
        <v>149</v>
      </c>
      <c r="M1350">
        <v>0.86577181208053688</v>
      </c>
      <c r="N1350">
        <v>61</v>
      </c>
      <c r="O1350">
        <v>0.96250000000000013</v>
      </c>
      <c r="P1350">
        <v>15</v>
      </c>
      <c r="Q1350">
        <v>19</v>
      </c>
      <c r="R1350">
        <v>0.78947368421052633</v>
      </c>
      <c r="S1350">
        <v>22</v>
      </c>
    </row>
    <row r="1351" spans="1:20" x14ac:dyDescent="0.25">
      <c r="A1351" s="177" t="s">
        <v>2446</v>
      </c>
      <c r="B1351" t="s">
        <v>2447</v>
      </c>
      <c r="C1351" t="s">
        <v>238</v>
      </c>
      <c r="D1351" s="20" t="s">
        <v>1026</v>
      </c>
      <c r="E1351" s="26">
        <v>41730</v>
      </c>
      <c r="F1351">
        <v>10</v>
      </c>
      <c r="G1351">
        <v>12</v>
      </c>
      <c r="H1351">
        <v>0.83333333333333337</v>
      </c>
      <c r="I1351">
        <v>23</v>
      </c>
      <c r="J1351">
        <v>34</v>
      </c>
      <c r="K1351">
        <v>0.67647058823529416</v>
      </c>
      <c r="L1351">
        <v>40</v>
      </c>
      <c r="M1351">
        <v>0.85</v>
      </c>
      <c r="N1351">
        <v>16</v>
      </c>
      <c r="O1351">
        <v>0.83425000000000005</v>
      </c>
      <c r="P1351">
        <v>4</v>
      </c>
      <c r="Q1351">
        <v>7</v>
      </c>
      <c r="R1351">
        <v>0.5714285714285714</v>
      </c>
      <c r="S1351">
        <v>7</v>
      </c>
      <c r="T1351">
        <v>1.1708333333333334</v>
      </c>
    </row>
    <row r="1352" spans="1:20" x14ac:dyDescent="0.25">
      <c r="A1352" s="177" t="s">
        <v>2273</v>
      </c>
      <c r="B1352" t="s">
        <v>2274</v>
      </c>
      <c r="C1352" t="s">
        <v>239</v>
      </c>
      <c r="D1352" s="20" t="s">
        <v>1026</v>
      </c>
      <c r="E1352" s="26">
        <v>41730</v>
      </c>
      <c r="F1352">
        <v>3</v>
      </c>
      <c r="G1352">
        <v>4</v>
      </c>
      <c r="H1352">
        <v>0.75</v>
      </c>
      <c r="I1352">
        <v>6</v>
      </c>
      <c r="J1352">
        <v>6</v>
      </c>
      <c r="K1352">
        <v>1</v>
      </c>
      <c r="L1352">
        <v>8</v>
      </c>
      <c r="M1352">
        <v>0.75</v>
      </c>
      <c r="N1352">
        <v>3</v>
      </c>
      <c r="O1352">
        <v>0.91700000000000004</v>
      </c>
      <c r="P1352">
        <v>0</v>
      </c>
      <c r="Q1352">
        <v>0</v>
      </c>
      <c r="R1352" t="e">
        <v>#DIV/0!</v>
      </c>
      <c r="S1352">
        <v>3</v>
      </c>
      <c r="T1352">
        <v>1.1000000000000001</v>
      </c>
    </row>
    <row r="1353" spans="1:20" x14ac:dyDescent="0.25">
      <c r="A1353" s="177" t="s">
        <v>2098</v>
      </c>
      <c r="B1353" t="s">
        <v>2099</v>
      </c>
      <c r="C1353" s="20" t="s">
        <v>2018</v>
      </c>
      <c r="D1353" s="20" t="s">
        <v>1026</v>
      </c>
      <c r="E1353" s="26">
        <v>41730</v>
      </c>
      <c r="F1353">
        <v>7</v>
      </c>
      <c r="G1353">
        <v>7</v>
      </c>
      <c r="H1353">
        <v>1</v>
      </c>
      <c r="I1353">
        <v>31</v>
      </c>
      <c r="J1353">
        <v>35</v>
      </c>
      <c r="K1353">
        <v>0.88571428571428568</v>
      </c>
      <c r="L1353">
        <v>35</v>
      </c>
      <c r="M1353">
        <v>1</v>
      </c>
      <c r="N1353">
        <v>26</v>
      </c>
      <c r="P1353">
        <v>1</v>
      </c>
      <c r="Q1353">
        <v>3</v>
      </c>
      <c r="R1353">
        <v>0.33333333333333331</v>
      </c>
      <c r="S1353">
        <v>5</v>
      </c>
      <c r="T1353">
        <v>0.875</v>
      </c>
    </row>
    <row r="1354" spans="1:20" x14ac:dyDescent="0.25">
      <c r="A1354" s="177" t="s">
        <v>1850</v>
      </c>
      <c r="B1354" t="s">
        <v>1851</v>
      </c>
      <c r="C1354" t="s">
        <v>240</v>
      </c>
      <c r="D1354" s="20" t="s">
        <v>1026</v>
      </c>
      <c r="E1354" s="26">
        <v>41730</v>
      </c>
      <c r="F1354">
        <v>18</v>
      </c>
      <c r="G1354">
        <v>25</v>
      </c>
      <c r="H1354">
        <v>0.72</v>
      </c>
      <c r="I1354">
        <v>51</v>
      </c>
      <c r="J1354">
        <v>90</v>
      </c>
      <c r="K1354">
        <v>0.56666666666666665</v>
      </c>
      <c r="L1354">
        <v>125</v>
      </c>
      <c r="M1354">
        <v>0.72</v>
      </c>
      <c r="N1354">
        <v>41</v>
      </c>
      <c r="P1354">
        <v>3</v>
      </c>
      <c r="Q1354">
        <v>3</v>
      </c>
      <c r="R1354">
        <v>1</v>
      </c>
      <c r="S1354">
        <v>10</v>
      </c>
    </row>
    <row r="1355" spans="1:20" x14ac:dyDescent="0.25">
      <c r="A1355" s="177" t="s">
        <v>1675</v>
      </c>
      <c r="B1355" t="s">
        <v>1676</v>
      </c>
      <c r="C1355" t="s">
        <v>241</v>
      </c>
      <c r="D1355" s="20" t="s">
        <v>1026</v>
      </c>
      <c r="E1355" s="26">
        <v>41730</v>
      </c>
      <c r="F1355">
        <v>0</v>
      </c>
      <c r="G1355">
        <v>0</v>
      </c>
      <c r="H1355" t="e">
        <v>#DIV/0!</v>
      </c>
      <c r="I1355">
        <v>0</v>
      </c>
      <c r="J1355">
        <v>0</v>
      </c>
      <c r="K1355" t="e">
        <v>#DIV/0!</v>
      </c>
      <c r="L1355">
        <v>0</v>
      </c>
      <c r="M1355" t="e">
        <v>#DIV/0!</v>
      </c>
      <c r="P1355">
        <v>0</v>
      </c>
      <c r="Q1355">
        <v>0</v>
      </c>
      <c r="R1355" t="e">
        <v>#DIV/0!</v>
      </c>
    </row>
    <row r="1356" spans="1:20" x14ac:dyDescent="0.25">
      <c r="A1356" s="177" t="s">
        <v>1113</v>
      </c>
      <c r="B1356" t="s">
        <v>1199</v>
      </c>
      <c r="C1356" t="s">
        <v>235</v>
      </c>
      <c r="D1356" s="20" t="s">
        <v>1028</v>
      </c>
      <c r="E1356" s="26">
        <v>41730</v>
      </c>
      <c r="F1356">
        <v>63</v>
      </c>
      <c r="G1356">
        <v>75</v>
      </c>
      <c r="H1356">
        <v>0.84</v>
      </c>
      <c r="I1356">
        <v>194</v>
      </c>
      <c r="J1356">
        <v>336</v>
      </c>
      <c r="K1356">
        <v>0.57738095238095233</v>
      </c>
      <c r="L1356">
        <v>399</v>
      </c>
      <c r="M1356">
        <v>0.84210526315789469</v>
      </c>
      <c r="N1356">
        <v>147</v>
      </c>
      <c r="P1356">
        <v>23</v>
      </c>
      <c r="Q1356">
        <v>32</v>
      </c>
      <c r="R1356">
        <v>0.71875</v>
      </c>
      <c r="S1356">
        <v>47</v>
      </c>
    </row>
    <row r="1357" spans="1:20" x14ac:dyDescent="0.25">
      <c r="A1357" s="177" t="s">
        <v>11585</v>
      </c>
      <c r="B1357" t="s">
        <v>11586</v>
      </c>
      <c r="C1357" t="s">
        <v>199</v>
      </c>
      <c r="D1357" s="20" t="s">
        <v>1028</v>
      </c>
      <c r="E1357" s="26">
        <v>41730</v>
      </c>
      <c r="F1357">
        <v>8</v>
      </c>
      <c r="G1357">
        <v>11</v>
      </c>
      <c r="H1357">
        <v>0.72727272727272729</v>
      </c>
      <c r="I1357">
        <v>24</v>
      </c>
      <c r="J1357">
        <v>55</v>
      </c>
      <c r="K1357">
        <v>0.43636363636363634</v>
      </c>
      <c r="L1357">
        <v>75</v>
      </c>
      <c r="M1357">
        <v>0.73333333333333328</v>
      </c>
      <c r="N1357">
        <v>20</v>
      </c>
      <c r="P1357">
        <v>5</v>
      </c>
      <c r="Q1357">
        <v>8</v>
      </c>
      <c r="R1357">
        <v>0.625</v>
      </c>
      <c r="S1357">
        <v>4</v>
      </c>
    </row>
    <row r="1358" spans="1:20" x14ac:dyDescent="0.25">
      <c r="A1358" s="177" t="s">
        <v>11455</v>
      </c>
      <c r="B1358" t="s">
        <v>11456</v>
      </c>
      <c r="C1358" t="s">
        <v>201</v>
      </c>
      <c r="D1358" s="20" t="s">
        <v>1026</v>
      </c>
      <c r="E1358" s="26">
        <v>41730</v>
      </c>
      <c r="F1358">
        <v>3</v>
      </c>
      <c r="G1358">
        <v>4</v>
      </c>
      <c r="H1358">
        <v>0.75</v>
      </c>
      <c r="I1358">
        <v>19</v>
      </c>
      <c r="J1358">
        <v>30</v>
      </c>
      <c r="K1358">
        <v>0.6333333333333333</v>
      </c>
      <c r="L1358">
        <v>40</v>
      </c>
      <c r="M1358">
        <v>0.75</v>
      </c>
      <c r="N1358">
        <v>15</v>
      </c>
      <c r="O1358">
        <v>0.7</v>
      </c>
      <c r="P1358">
        <v>2</v>
      </c>
      <c r="Q1358">
        <v>5</v>
      </c>
      <c r="R1358">
        <v>0.4</v>
      </c>
      <c r="S1358">
        <v>4</v>
      </c>
      <c r="T1358">
        <v>1.2619047619047616</v>
      </c>
    </row>
    <row r="1359" spans="1:20" x14ac:dyDescent="0.25">
      <c r="A1359" s="177" t="s">
        <v>12252</v>
      </c>
      <c r="B1359" t="s">
        <v>12253</v>
      </c>
      <c r="C1359" t="s">
        <v>200</v>
      </c>
      <c r="D1359" s="20" t="s">
        <v>1026</v>
      </c>
      <c r="E1359" s="26">
        <v>41730</v>
      </c>
      <c r="F1359">
        <v>5</v>
      </c>
      <c r="G1359">
        <v>7</v>
      </c>
      <c r="H1359">
        <v>0.7142857142857143</v>
      </c>
      <c r="I1359">
        <v>5</v>
      </c>
      <c r="J1359">
        <v>25</v>
      </c>
      <c r="K1359">
        <v>0.2</v>
      </c>
      <c r="L1359">
        <v>35</v>
      </c>
      <c r="M1359">
        <v>0.7142857142857143</v>
      </c>
      <c r="N1359">
        <v>5</v>
      </c>
      <c r="P1359">
        <v>3</v>
      </c>
      <c r="Q1359">
        <v>3</v>
      </c>
      <c r="R1359">
        <v>0</v>
      </c>
      <c r="S1359">
        <v>0</v>
      </c>
    </row>
    <row r="1360" spans="1:20" x14ac:dyDescent="0.25">
      <c r="A1360" s="177" t="s">
        <v>12537</v>
      </c>
      <c r="B1360" t="s">
        <v>12538</v>
      </c>
      <c r="C1360" t="s">
        <v>202</v>
      </c>
      <c r="D1360" s="20" t="s">
        <v>1026</v>
      </c>
      <c r="E1360" s="26">
        <v>41730</v>
      </c>
      <c r="H1360" t="e">
        <v>#DIV/0!</v>
      </c>
      <c r="K1360" t="e">
        <v>#DIV/0!</v>
      </c>
      <c r="M1360" t="e">
        <v>#DIV/0!</v>
      </c>
      <c r="R1360" t="e">
        <v>#DIV/0!</v>
      </c>
      <c r="T1360">
        <v>1.175</v>
      </c>
    </row>
    <row r="1361" spans="1:20" x14ac:dyDescent="0.25">
      <c r="A1361" s="177" t="s">
        <v>11074</v>
      </c>
      <c r="B1361" t="s">
        <v>11075</v>
      </c>
      <c r="C1361" t="s">
        <v>228</v>
      </c>
      <c r="D1361" s="20" t="s">
        <v>1026</v>
      </c>
      <c r="E1361" s="26">
        <v>41730</v>
      </c>
      <c r="H1361" t="e">
        <v>#DIV/0!</v>
      </c>
      <c r="K1361" t="e">
        <v>#DIV/0!</v>
      </c>
      <c r="M1361" t="e">
        <v>#DIV/0!</v>
      </c>
      <c r="R1361" t="e">
        <v>#DIV/0!</v>
      </c>
      <c r="T1361">
        <v>0.5</v>
      </c>
    </row>
    <row r="1362" spans="1:20" x14ac:dyDescent="0.25">
      <c r="A1362" s="177" t="s">
        <v>10899</v>
      </c>
      <c r="B1362" t="s">
        <v>10900</v>
      </c>
      <c r="C1362" t="s">
        <v>227</v>
      </c>
      <c r="D1362" s="20" t="s">
        <v>1028</v>
      </c>
      <c r="E1362" s="26">
        <v>41730</v>
      </c>
      <c r="H1362" t="e">
        <v>#DIV/0!</v>
      </c>
      <c r="K1362" t="e">
        <v>#DIV/0!</v>
      </c>
      <c r="M1362" t="e">
        <v>#DIV/0!</v>
      </c>
      <c r="R1362" t="e">
        <v>#DIV/0!</v>
      </c>
    </row>
    <row r="1363" spans="1:20" x14ac:dyDescent="0.25">
      <c r="A1363" s="177" t="s">
        <v>10724</v>
      </c>
      <c r="B1363" t="s">
        <v>10725</v>
      </c>
      <c r="C1363" t="s">
        <v>203</v>
      </c>
      <c r="D1363" s="20" t="s">
        <v>1028</v>
      </c>
      <c r="E1363" s="26">
        <v>41730</v>
      </c>
      <c r="F1363">
        <v>8</v>
      </c>
      <c r="G1363">
        <v>10</v>
      </c>
      <c r="H1363">
        <v>0.8</v>
      </c>
      <c r="I1363">
        <v>53</v>
      </c>
      <c r="J1363">
        <v>55</v>
      </c>
      <c r="K1363">
        <v>0.96363636363636362</v>
      </c>
      <c r="L1363">
        <v>70</v>
      </c>
      <c r="M1363">
        <v>0.7857142857142857</v>
      </c>
      <c r="N1363">
        <v>38</v>
      </c>
      <c r="P1363">
        <v>5</v>
      </c>
      <c r="Q1363">
        <v>6</v>
      </c>
      <c r="R1363">
        <v>0.83333333333333337</v>
      </c>
      <c r="S1363">
        <v>15</v>
      </c>
    </row>
    <row r="1364" spans="1:20" x14ac:dyDescent="0.25">
      <c r="A1364" s="177" t="s">
        <v>10549</v>
      </c>
      <c r="B1364" t="s">
        <v>10550</v>
      </c>
      <c r="C1364" t="s">
        <v>205</v>
      </c>
      <c r="D1364" s="20" t="s">
        <v>1026</v>
      </c>
      <c r="E1364" s="26">
        <v>41730</v>
      </c>
      <c r="F1364">
        <v>4</v>
      </c>
      <c r="G1364">
        <v>5</v>
      </c>
      <c r="H1364">
        <v>0.8</v>
      </c>
      <c r="I1364">
        <v>29</v>
      </c>
      <c r="J1364">
        <v>35</v>
      </c>
      <c r="K1364">
        <v>0.82857142857142863</v>
      </c>
      <c r="L1364">
        <v>45</v>
      </c>
      <c r="M1364">
        <v>0.77777777777777779</v>
      </c>
      <c r="N1364">
        <v>20</v>
      </c>
      <c r="O1364">
        <v>1.1000000000000001</v>
      </c>
      <c r="P1364">
        <v>5</v>
      </c>
      <c r="Q1364">
        <v>6</v>
      </c>
      <c r="R1364">
        <v>0.83333333333333337</v>
      </c>
      <c r="S1364">
        <v>9</v>
      </c>
    </row>
    <row r="1365" spans="1:20" x14ac:dyDescent="0.25">
      <c r="A1365" s="177" t="s">
        <v>10373</v>
      </c>
      <c r="B1365" t="s">
        <v>10374</v>
      </c>
      <c r="C1365" t="s">
        <v>204</v>
      </c>
      <c r="D1365" s="20" t="s">
        <v>1026</v>
      </c>
      <c r="E1365" s="26">
        <v>41730</v>
      </c>
      <c r="F1365">
        <v>4</v>
      </c>
      <c r="G1365">
        <v>5</v>
      </c>
      <c r="H1365">
        <v>0.8</v>
      </c>
      <c r="I1365">
        <v>24</v>
      </c>
      <c r="J1365">
        <v>20</v>
      </c>
      <c r="K1365">
        <v>1.2</v>
      </c>
      <c r="L1365">
        <v>25</v>
      </c>
      <c r="M1365">
        <v>0.8</v>
      </c>
      <c r="N1365">
        <v>18</v>
      </c>
      <c r="P1365">
        <v>0</v>
      </c>
      <c r="Q1365">
        <v>0</v>
      </c>
      <c r="R1365" t="e">
        <v>#DIV/0!</v>
      </c>
      <c r="S1365">
        <v>6</v>
      </c>
    </row>
    <row r="1366" spans="1:20" x14ac:dyDescent="0.25">
      <c r="A1366" s="177" t="s">
        <v>10308</v>
      </c>
      <c r="B1366" t="s">
        <v>10309</v>
      </c>
      <c r="C1366" t="s">
        <v>206</v>
      </c>
      <c r="D1366" s="20" t="s">
        <v>1026</v>
      </c>
      <c r="E1366" s="26">
        <v>41730</v>
      </c>
      <c r="N1366">
        <v>0</v>
      </c>
    </row>
    <row r="1367" spans="1:20" x14ac:dyDescent="0.25">
      <c r="A1367" s="177" t="s">
        <v>9877</v>
      </c>
      <c r="B1367" t="s">
        <v>9878</v>
      </c>
      <c r="C1367" t="s">
        <v>223</v>
      </c>
      <c r="D1367" s="20" t="s">
        <v>1028</v>
      </c>
      <c r="E1367" s="26">
        <v>41730</v>
      </c>
      <c r="H1367" t="e">
        <v>#DIV/0!</v>
      </c>
      <c r="K1367" t="e">
        <v>#DIV/0!</v>
      </c>
      <c r="M1367" t="e">
        <v>#DIV/0!</v>
      </c>
      <c r="R1367" t="e">
        <v>#DIV/0!</v>
      </c>
    </row>
    <row r="1368" spans="1:20" x14ac:dyDescent="0.25">
      <c r="A1368" s="177" t="s">
        <v>9702</v>
      </c>
      <c r="B1368" t="s">
        <v>9703</v>
      </c>
      <c r="C1368" t="s">
        <v>224</v>
      </c>
      <c r="D1368" s="20" t="s">
        <v>1026</v>
      </c>
      <c r="E1368" s="26">
        <v>41730</v>
      </c>
      <c r="H1368" t="e">
        <v>#DIV/0!</v>
      </c>
      <c r="K1368" t="e">
        <v>#DIV/0!</v>
      </c>
      <c r="M1368" t="e">
        <v>#DIV/0!</v>
      </c>
      <c r="R1368" t="e">
        <v>#DIV/0!</v>
      </c>
    </row>
    <row r="1369" spans="1:20" x14ac:dyDescent="0.25">
      <c r="A1369" s="177" t="s">
        <v>9311</v>
      </c>
      <c r="B1369" t="s">
        <v>9312</v>
      </c>
      <c r="C1369" t="s">
        <v>211</v>
      </c>
      <c r="D1369" s="20" t="s">
        <v>1026</v>
      </c>
      <c r="E1369" s="26">
        <v>41730</v>
      </c>
      <c r="H1369" t="e">
        <v>#DIV/0!</v>
      </c>
      <c r="K1369" t="e">
        <v>#DIV/0!</v>
      </c>
      <c r="M1369" t="e">
        <v>#DIV/0!</v>
      </c>
      <c r="N1369">
        <v>0</v>
      </c>
      <c r="R1369" t="e">
        <v>#DIV/0!</v>
      </c>
    </row>
    <row r="1370" spans="1:20" x14ac:dyDescent="0.25">
      <c r="A1370" s="177" t="s">
        <v>9136</v>
      </c>
      <c r="B1370" t="s">
        <v>9137</v>
      </c>
      <c r="C1370" t="s">
        <v>207</v>
      </c>
      <c r="D1370" s="20" t="s">
        <v>1028</v>
      </c>
      <c r="E1370" s="26">
        <v>41730</v>
      </c>
      <c r="F1370">
        <v>7</v>
      </c>
      <c r="G1370">
        <v>10</v>
      </c>
      <c r="H1370">
        <v>0.7</v>
      </c>
      <c r="I1370">
        <v>15</v>
      </c>
      <c r="J1370">
        <v>45</v>
      </c>
      <c r="K1370">
        <v>0.33333333333333331</v>
      </c>
      <c r="L1370">
        <v>60</v>
      </c>
      <c r="M1370">
        <v>0.75</v>
      </c>
      <c r="N1370">
        <v>12</v>
      </c>
      <c r="P1370">
        <v>5</v>
      </c>
      <c r="Q1370">
        <v>5</v>
      </c>
      <c r="R1370">
        <v>1</v>
      </c>
      <c r="S1370">
        <v>3</v>
      </c>
    </row>
    <row r="1371" spans="1:20" x14ac:dyDescent="0.25">
      <c r="A1371" s="177" t="s">
        <v>9071</v>
      </c>
      <c r="B1371" t="s">
        <v>9072</v>
      </c>
      <c r="C1371" t="s">
        <v>894</v>
      </c>
      <c r="D1371" s="20" t="s">
        <v>1026</v>
      </c>
      <c r="E1371" s="26">
        <v>41730</v>
      </c>
      <c r="H1371" t="e">
        <v>#DIV/0!</v>
      </c>
      <c r="K1371" t="e">
        <v>#DIV/0!</v>
      </c>
      <c r="M1371" t="e">
        <v>#DIV/0!</v>
      </c>
      <c r="R1371" t="e">
        <v>#DIV/0!</v>
      </c>
      <c r="T1371">
        <v>0.38461538461538464</v>
      </c>
    </row>
    <row r="1372" spans="1:20" x14ac:dyDescent="0.25">
      <c r="A1372" s="177" t="s">
        <v>8896</v>
      </c>
      <c r="B1372" t="s">
        <v>8897</v>
      </c>
      <c r="C1372" t="s">
        <v>210</v>
      </c>
      <c r="D1372" s="20" t="s">
        <v>1026</v>
      </c>
      <c r="E1372" s="26">
        <v>41730</v>
      </c>
      <c r="F1372">
        <v>5</v>
      </c>
      <c r="G1372">
        <v>5</v>
      </c>
      <c r="H1372">
        <v>1</v>
      </c>
      <c r="I1372">
        <v>13</v>
      </c>
      <c r="J1372">
        <v>35</v>
      </c>
      <c r="K1372">
        <v>0.37142857142857144</v>
      </c>
      <c r="L1372">
        <v>35</v>
      </c>
      <c r="M1372">
        <v>1</v>
      </c>
      <c r="N1372">
        <v>10</v>
      </c>
      <c r="O1372">
        <v>1.175</v>
      </c>
      <c r="P1372">
        <v>5</v>
      </c>
      <c r="Q1372">
        <v>5</v>
      </c>
      <c r="R1372">
        <v>1</v>
      </c>
      <c r="S1372">
        <v>3</v>
      </c>
      <c r="T1372">
        <v>0.38461538461538464</v>
      </c>
    </row>
    <row r="1373" spans="1:20" x14ac:dyDescent="0.25">
      <c r="A1373" s="177" t="s">
        <v>8721</v>
      </c>
      <c r="B1373" t="s">
        <v>8722</v>
      </c>
      <c r="C1373" t="s">
        <v>208</v>
      </c>
      <c r="D1373" s="20" t="s">
        <v>1026</v>
      </c>
      <c r="E1373" s="26">
        <v>41730</v>
      </c>
      <c r="F1373">
        <v>2</v>
      </c>
      <c r="G1373">
        <v>5</v>
      </c>
      <c r="H1373">
        <v>0.4</v>
      </c>
      <c r="I1373">
        <v>2</v>
      </c>
      <c r="J1373">
        <v>10</v>
      </c>
      <c r="K1373">
        <v>0.2</v>
      </c>
      <c r="L1373">
        <v>25</v>
      </c>
      <c r="M1373">
        <v>0.4</v>
      </c>
      <c r="N1373">
        <v>2</v>
      </c>
      <c r="P1373">
        <v>0</v>
      </c>
      <c r="Q1373">
        <v>0</v>
      </c>
      <c r="R1373" t="e">
        <v>#DIV/0!</v>
      </c>
      <c r="S1373">
        <v>0</v>
      </c>
      <c r="T1373">
        <v>1.1666666666666667</v>
      </c>
    </row>
    <row r="1374" spans="1:20" x14ac:dyDescent="0.25">
      <c r="A1374" s="177" t="s">
        <v>8472</v>
      </c>
      <c r="B1374" t="s">
        <v>8473</v>
      </c>
      <c r="C1374" t="s">
        <v>213</v>
      </c>
      <c r="D1374" s="20" t="s">
        <v>1026</v>
      </c>
      <c r="E1374" s="26">
        <v>41730</v>
      </c>
      <c r="H1374" t="e">
        <v>#DIV/0!</v>
      </c>
      <c r="K1374" t="e">
        <v>#DIV/0!</v>
      </c>
      <c r="M1374" t="e">
        <v>#DIV/0!</v>
      </c>
      <c r="R1374" t="e">
        <v>#DIV/0!</v>
      </c>
      <c r="T1374">
        <v>0.875</v>
      </c>
    </row>
    <row r="1375" spans="1:20" x14ac:dyDescent="0.25">
      <c r="A1375" s="177" t="s">
        <v>8297</v>
      </c>
      <c r="B1375" t="s">
        <v>8298</v>
      </c>
      <c r="C1375" t="s">
        <v>212</v>
      </c>
      <c r="D1375" s="20" t="s">
        <v>1028</v>
      </c>
      <c r="E1375" s="26">
        <v>41730</v>
      </c>
      <c r="F1375">
        <v>0</v>
      </c>
      <c r="G1375">
        <v>0</v>
      </c>
      <c r="H1375" t="e">
        <v>#DIV/0!</v>
      </c>
      <c r="I1375">
        <v>0</v>
      </c>
      <c r="J1375">
        <v>0</v>
      </c>
      <c r="K1375" t="e">
        <v>#DIV/0!</v>
      </c>
      <c r="L1375">
        <v>0</v>
      </c>
      <c r="M1375" t="e">
        <v>#DIV/0!</v>
      </c>
      <c r="N1375">
        <v>0</v>
      </c>
      <c r="P1375">
        <v>0</v>
      </c>
      <c r="Q1375">
        <v>0</v>
      </c>
      <c r="R1375" t="e">
        <v>#DIV/0!</v>
      </c>
      <c r="S1375">
        <v>0</v>
      </c>
    </row>
    <row r="1376" spans="1:20" x14ac:dyDescent="0.25">
      <c r="A1376" s="177" t="s">
        <v>8232</v>
      </c>
      <c r="B1376" t="s">
        <v>8233</v>
      </c>
      <c r="C1376" s="20" t="s">
        <v>8184</v>
      </c>
      <c r="D1376" s="20" t="s">
        <v>1026</v>
      </c>
      <c r="E1376" s="26">
        <v>41730</v>
      </c>
      <c r="H1376" t="e">
        <v>#DIV/0!</v>
      </c>
      <c r="K1376" t="e">
        <v>#DIV/0!</v>
      </c>
      <c r="M1376" t="e">
        <v>#DIV/0!</v>
      </c>
      <c r="R1376" t="e">
        <v>#DIV/0!</v>
      </c>
      <c r="T1376">
        <v>0</v>
      </c>
    </row>
    <row r="1377" spans="1:20" x14ac:dyDescent="0.25">
      <c r="A1377" s="177" t="s">
        <v>7996</v>
      </c>
      <c r="B1377" t="s">
        <v>7997</v>
      </c>
      <c r="C1377" t="s">
        <v>225</v>
      </c>
      <c r="D1377" s="20" t="s">
        <v>1028</v>
      </c>
      <c r="E1377" s="26">
        <v>41730</v>
      </c>
      <c r="H1377" t="e">
        <v>#DIV/0!</v>
      </c>
      <c r="K1377" t="e">
        <v>#DIV/0!</v>
      </c>
      <c r="M1377" t="e">
        <v>#DIV/0!</v>
      </c>
      <c r="R1377" t="e">
        <v>#DIV/0!</v>
      </c>
    </row>
    <row r="1378" spans="1:20" x14ac:dyDescent="0.25">
      <c r="A1378" s="177" t="s">
        <v>7795</v>
      </c>
      <c r="B1378" t="s">
        <v>7796</v>
      </c>
      <c r="C1378" t="s">
        <v>226</v>
      </c>
      <c r="D1378" s="20" t="s">
        <v>1026</v>
      </c>
      <c r="E1378" s="26">
        <v>41730</v>
      </c>
      <c r="H1378" t="e">
        <v>#DIV/0!</v>
      </c>
      <c r="K1378" t="e">
        <v>#DIV/0!</v>
      </c>
      <c r="M1378" t="e">
        <v>#DIV/0!</v>
      </c>
      <c r="R1378" t="e">
        <v>#DIV/0!</v>
      </c>
    </row>
    <row r="1379" spans="1:20" x14ac:dyDescent="0.25">
      <c r="A1379" s="177" t="s">
        <v>7608</v>
      </c>
      <c r="B1379" t="s">
        <v>7609</v>
      </c>
      <c r="C1379" s="20" t="s">
        <v>901</v>
      </c>
      <c r="D1379" s="20" t="s">
        <v>1026</v>
      </c>
      <c r="E1379" s="26">
        <v>41730</v>
      </c>
      <c r="F1379">
        <v>2</v>
      </c>
      <c r="G1379">
        <v>2</v>
      </c>
      <c r="H1379">
        <v>1</v>
      </c>
      <c r="I1379">
        <v>13</v>
      </c>
      <c r="J1379">
        <v>10</v>
      </c>
      <c r="K1379">
        <v>1.3</v>
      </c>
      <c r="L1379">
        <v>10</v>
      </c>
      <c r="M1379">
        <v>1</v>
      </c>
      <c r="N1379">
        <v>10</v>
      </c>
      <c r="P1379">
        <v>1</v>
      </c>
      <c r="Q1379">
        <v>1</v>
      </c>
      <c r="R1379">
        <v>1</v>
      </c>
      <c r="S1379">
        <v>3</v>
      </c>
    </row>
    <row r="1380" spans="1:20" x14ac:dyDescent="0.25">
      <c r="A1380" s="177" t="s">
        <v>7261</v>
      </c>
      <c r="B1380" t="s">
        <v>7262</v>
      </c>
      <c r="C1380" s="20" t="s">
        <v>1078</v>
      </c>
      <c r="D1380" s="20" t="s">
        <v>1026</v>
      </c>
      <c r="E1380" s="26">
        <v>41730</v>
      </c>
      <c r="F1380">
        <v>2</v>
      </c>
      <c r="G1380">
        <v>2</v>
      </c>
      <c r="H1380">
        <v>1</v>
      </c>
      <c r="I1380">
        <v>13</v>
      </c>
      <c r="J1380">
        <v>10</v>
      </c>
      <c r="K1380">
        <v>1.3</v>
      </c>
      <c r="L1380">
        <v>10</v>
      </c>
      <c r="M1380">
        <v>1</v>
      </c>
      <c r="N1380">
        <v>10</v>
      </c>
      <c r="P1380">
        <v>1</v>
      </c>
      <c r="Q1380">
        <v>1</v>
      </c>
      <c r="R1380">
        <v>1</v>
      </c>
      <c r="S1380">
        <v>3</v>
      </c>
    </row>
    <row r="1381" spans="1:20" x14ac:dyDescent="0.25">
      <c r="A1381" s="177" t="s">
        <v>7056</v>
      </c>
      <c r="B1381" t="s">
        <v>7057</v>
      </c>
      <c r="C1381" t="s">
        <v>232</v>
      </c>
      <c r="D1381" s="20" t="s">
        <v>1028</v>
      </c>
      <c r="E1381" s="26">
        <v>41730</v>
      </c>
      <c r="H1381" t="e">
        <v>#DIV/0!</v>
      </c>
      <c r="K1381" t="e">
        <v>#DIV/0!</v>
      </c>
      <c r="M1381" t="e">
        <v>#DIV/0!</v>
      </c>
      <c r="R1381" t="e">
        <v>#DIV/0!</v>
      </c>
    </row>
    <row r="1382" spans="1:20" x14ac:dyDescent="0.25">
      <c r="A1382" s="177" t="s">
        <v>6865</v>
      </c>
      <c r="B1382" t="s">
        <v>6866</v>
      </c>
      <c r="C1382" t="s">
        <v>231</v>
      </c>
      <c r="D1382" s="20" t="s">
        <v>1026</v>
      </c>
      <c r="E1382" s="26">
        <v>41730</v>
      </c>
      <c r="H1382" t="e">
        <v>#DIV/0!</v>
      </c>
      <c r="K1382" t="e">
        <v>#DIV/0!</v>
      </c>
      <c r="M1382" t="e">
        <v>#DIV/0!</v>
      </c>
      <c r="R1382" t="e">
        <v>#DIV/0!</v>
      </c>
    </row>
    <row r="1383" spans="1:20" x14ac:dyDescent="0.25">
      <c r="A1383" s="177" t="s">
        <v>6690</v>
      </c>
      <c r="B1383" t="s">
        <v>6691</v>
      </c>
      <c r="C1383" t="s">
        <v>317</v>
      </c>
      <c r="D1383" s="20" t="s">
        <v>1028</v>
      </c>
      <c r="E1383" s="26">
        <v>41730</v>
      </c>
      <c r="F1383">
        <v>5</v>
      </c>
      <c r="G1383">
        <v>5</v>
      </c>
      <c r="H1383">
        <v>1</v>
      </c>
      <c r="I1383">
        <v>18</v>
      </c>
      <c r="J1383">
        <v>25</v>
      </c>
      <c r="K1383">
        <v>0.72</v>
      </c>
      <c r="L1383">
        <v>25</v>
      </c>
      <c r="M1383">
        <v>1</v>
      </c>
      <c r="N1383">
        <v>16</v>
      </c>
      <c r="P1383">
        <v>0</v>
      </c>
      <c r="Q1383">
        <v>0</v>
      </c>
      <c r="R1383" t="e">
        <v>#DIV/0!</v>
      </c>
      <c r="S1383">
        <v>2</v>
      </c>
      <c r="T1383">
        <v>0</v>
      </c>
    </row>
    <row r="1384" spans="1:20" x14ac:dyDescent="0.25">
      <c r="A1384" s="177" t="s">
        <v>6515</v>
      </c>
      <c r="B1384" t="s">
        <v>6516</v>
      </c>
      <c r="C1384" t="s">
        <v>316</v>
      </c>
      <c r="D1384" s="20" t="s">
        <v>1026</v>
      </c>
      <c r="E1384" s="26">
        <v>41730</v>
      </c>
      <c r="F1384">
        <v>5</v>
      </c>
      <c r="G1384">
        <v>5</v>
      </c>
      <c r="H1384">
        <v>1</v>
      </c>
      <c r="I1384">
        <v>18</v>
      </c>
      <c r="J1384">
        <v>25</v>
      </c>
      <c r="K1384">
        <v>0.72</v>
      </c>
      <c r="L1384">
        <v>25</v>
      </c>
      <c r="M1384">
        <v>1</v>
      </c>
      <c r="N1384">
        <v>16</v>
      </c>
      <c r="P1384">
        <v>0</v>
      </c>
      <c r="Q1384">
        <v>0</v>
      </c>
      <c r="R1384" t="e">
        <v>#DIV/0!</v>
      </c>
      <c r="S1384">
        <v>2</v>
      </c>
    </row>
    <row r="1385" spans="1:20" x14ac:dyDescent="0.25">
      <c r="A1385" s="177" t="s">
        <v>6266</v>
      </c>
      <c r="B1385" t="s">
        <v>6267</v>
      </c>
      <c r="C1385" t="s">
        <v>214</v>
      </c>
      <c r="D1385" s="20" t="s">
        <v>1028</v>
      </c>
      <c r="E1385" s="26">
        <v>41730</v>
      </c>
      <c r="F1385">
        <v>4</v>
      </c>
      <c r="G1385">
        <v>4</v>
      </c>
      <c r="H1385">
        <v>1</v>
      </c>
      <c r="I1385">
        <v>22</v>
      </c>
      <c r="J1385">
        <v>29</v>
      </c>
      <c r="K1385">
        <v>0.75862068965517238</v>
      </c>
      <c r="L1385">
        <v>29</v>
      </c>
      <c r="M1385">
        <v>1</v>
      </c>
      <c r="N1385">
        <v>16</v>
      </c>
      <c r="P1385">
        <v>3</v>
      </c>
      <c r="Q1385">
        <v>3</v>
      </c>
      <c r="R1385">
        <v>1</v>
      </c>
      <c r="S1385">
        <v>6</v>
      </c>
    </row>
    <row r="1386" spans="1:20" x14ac:dyDescent="0.25">
      <c r="A1386" s="177" t="s">
        <v>6091</v>
      </c>
      <c r="B1386" t="s">
        <v>6092</v>
      </c>
      <c r="C1386" t="s">
        <v>215</v>
      </c>
      <c r="D1386" s="20" t="s">
        <v>1026</v>
      </c>
      <c r="E1386" s="26">
        <v>41730</v>
      </c>
      <c r="F1386">
        <v>4</v>
      </c>
      <c r="G1386">
        <v>4</v>
      </c>
      <c r="H1386">
        <v>1</v>
      </c>
      <c r="I1386">
        <v>22</v>
      </c>
      <c r="J1386">
        <v>29</v>
      </c>
      <c r="K1386">
        <v>0.75862068965517238</v>
      </c>
      <c r="L1386">
        <v>29</v>
      </c>
      <c r="M1386">
        <v>1</v>
      </c>
      <c r="N1386">
        <v>16</v>
      </c>
      <c r="O1386">
        <v>0.875</v>
      </c>
      <c r="P1386">
        <v>3</v>
      </c>
      <c r="Q1386">
        <v>3</v>
      </c>
      <c r="R1386">
        <v>1</v>
      </c>
      <c r="S1386">
        <v>6</v>
      </c>
    </row>
    <row r="1387" spans="1:20" x14ac:dyDescent="0.25">
      <c r="A1387" s="177" t="s">
        <v>5916</v>
      </c>
      <c r="B1387" t="s">
        <v>5917</v>
      </c>
      <c r="C1387" t="s">
        <v>216</v>
      </c>
      <c r="D1387" s="20" t="s">
        <v>1026</v>
      </c>
      <c r="E1387" s="26">
        <v>41730</v>
      </c>
      <c r="H1387" t="e">
        <v>#DIV/0!</v>
      </c>
      <c r="K1387" t="e">
        <v>#DIV/0!</v>
      </c>
      <c r="M1387" t="e">
        <v>#DIV/0!</v>
      </c>
      <c r="R1387" t="e">
        <v>#DIV/0!</v>
      </c>
      <c r="T1387">
        <v>0.85334615384615398</v>
      </c>
    </row>
    <row r="1388" spans="1:20" x14ac:dyDescent="0.25">
      <c r="A1388" s="177" t="s">
        <v>5488</v>
      </c>
      <c r="B1388" t="s">
        <v>5489</v>
      </c>
      <c r="C1388" s="20" t="s">
        <v>903</v>
      </c>
      <c r="D1388" s="20" t="s">
        <v>1026</v>
      </c>
      <c r="E1388" s="26">
        <v>41730</v>
      </c>
      <c r="F1388">
        <v>11</v>
      </c>
      <c r="G1388">
        <v>11</v>
      </c>
      <c r="H1388">
        <v>1</v>
      </c>
      <c r="I1388">
        <v>18</v>
      </c>
      <c r="J1388">
        <v>52</v>
      </c>
      <c r="K1388">
        <v>0.34615384615384615</v>
      </c>
      <c r="L1388">
        <v>52</v>
      </c>
      <c r="M1388">
        <v>1</v>
      </c>
      <c r="N1388">
        <v>16</v>
      </c>
      <c r="P1388">
        <v>0</v>
      </c>
      <c r="Q1388">
        <v>2</v>
      </c>
      <c r="R1388">
        <v>0</v>
      </c>
      <c r="S1388">
        <v>2</v>
      </c>
      <c r="T1388">
        <v>0.83425000000000005</v>
      </c>
    </row>
    <row r="1389" spans="1:20" x14ac:dyDescent="0.25">
      <c r="A1389" s="177" t="s">
        <v>5672</v>
      </c>
      <c r="B1389" t="s">
        <v>5673</v>
      </c>
      <c r="C1389" s="20" t="s">
        <v>1073</v>
      </c>
      <c r="D1389" s="20" t="s">
        <v>1026</v>
      </c>
      <c r="E1389" s="26">
        <v>41730</v>
      </c>
      <c r="F1389">
        <v>6</v>
      </c>
      <c r="G1389">
        <v>6</v>
      </c>
      <c r="H1389">
        <v>1</v>
      </c>
      <c r="J1389">
        <v>27</v>
      </c>
      <c r="K1389">
        <v>0</v>
      </c>
      <c r="L1389">
        <v>27</v>
      </c>
      <c r="M1389">
        <v>1</v>
      </c>
      <c r="R1389" t="e">
        <v>#DIV/0!</v>
      </c>
      <c r="T1389">
        <v>0.91700000000000004</v>
      </c>
    </row>
    <row r="1390" spans="1:20" x14ac:dyDescent="0.25">
      <c r="A1390" s="177" t="s">
        <v>5253</v>
      </c>
      <c r="B1390" t="s">
        <v>5254</v>
      </c>
      <c r="C1390" s="20" t="s">
        <v>1079</v>
      </c>
      <c r="D1390" s="20" t="s">
        <v>1026</v>
      </c>
      <c r="E1390" s="26">
        <v>41730</v>
      </c>
      <c r="F1390">
        <v>5</v>
      </c>
      <c r="G1390">
        <v>5</v>
      </c>
      <c r="H1390">
        <v>1</v>
      </c>
      <c r="I1390">
        <v>18</v>
      </c>
      <c r="J1390">
        <v>25</v>
      </c>
      <c r="K1390">
        <v>0.72</v>
      </c>
      <c r="L1390">
        <v>25</v>
      </c>
      <c r="M1390">
        <v>1</v>
      </c>
      <c r="N1390">
        <v>16</v>
      </c>
      <c r="P1390">
        <v>0</v>
      </c>
      <c r="Q1390">
        <v>2</v>
      </c>
      <c r="R1390">
        <v>0</v>
      </c>
      <c r="S1390">
        <v>2</v>
      </c>
      <c r="T1390">
        <v>1</v>
      </c>
    </row>
    <row r="1391" spans="1:20" x14ac:dyDescent="0.25">
      <c r="A1391" s="177" t="s">
        <v>5048</v>
      </c>
      <c r="B1391" t="s">
        <v>5049</v>
      </c>
      <c r="C1391" t="s">
        <v>229</v>
      </c>
      <c r="D1391" s="20" t="s">
        <v>1026</v>
      </c>
      <c r="E1391" s="26">
        <v>41730</v>
      </c>
      <c r="H1391" t="e">
        <v>#DIV/0!</v>
      </c>
      <c r="K1391" t="e">
        <v>#DIV/0!</v>
      </c>
      <c r="M1391" t="e">
        <v>#DIV/0!</v>
      </c>
      <c r="R1391" t="e">
        <v>#DIV/0!</v>
      </c>
      <c r="T1391">
        <v>1</v>
      </c>
    </row>
    <row r="1392" spans="1:20" x14ac:dyDescent="0.25">
      <c r="A1392" s="177" t="s">
        <v>4873</v>
      </c>
      <c r="B1392" t="s">
        <v>4874</v>
      </c>
      <c r="C1392" t="s">
        <v>230</v>
      </c>
      <c r="D1392" s="20" t="s">
        <v>1028</v>
      </c>
      <c r="E1392" s="26">
        <v>41730</v>
      </c>
      <c r="H1392" t="e">
        <v>#DIV/0!</v>
      </c>
      <c r="K1392" t="e">
        <v>#DIV/0!</v>
      </c>
      <c r="M1392" t="e">
        <v>#DIV/0!</v>
      </c>
      <c r="R1392" t="e">
        <v>#DIV/0!</v>
      </c>
      <c r="T1392">
        <v>0</v>
      </c>
    </row>
    <row r="1393" spans="1:20" x14ac:dyDescent="0.25">
      <c r="A1393" s="177" t="s">
        <v>4698</v>
      </c>
      <c r="B1393" t="s">
        <v>4699</v>
      </c>
      <c r="C1393" t="s">
        <v>234</v>
      </c>
      <c r="D1393" s="20" t="s">
        <v>1028</v>
      </c>
      <c r="E1393" s="26">
        <v>41730</v>
      </c>
      <c r="H1393" t="e">
        <v>#DIV/0!</v>
      </c>
      <c r="K1393" t="e">
        <v>#DIV/0!</v>
      </c>
      <c r="M1393" t="e">
        <v>#DIV/0!</v>
      </c>
      <c r="R1393" t="e">
        <v>#DIV/0!</v>
      </c>
      <c r="T1393">
        <v>1</v>
      </c>
    </row>
    <row r="1394" spans="1:20" x14ac:dyDescent="0.25">
      <c r="A1394" s="177" t="s">
        <v>4523</v>
      </c>
      <c r="B1394" t="s">
        <v>4524</v>
      </c>
      <c r="C1394" t="s">
        <v>233</v>
      </c>
      <c r="D1394" s="20" t="s">
        <v>1026</v>
      </c>
      <c r="E1394" s="26">
        <v>41730</v>
      </c>
      <c r="H1394" t="e">
        <v>#DIV/0!</v>
      </c>
      <c r="K1394" t="e">
        <v>#DIV/0!</v>
      </c>
      <c r="M1394" t="e">
        <v>#DIV/0!</v>
      </c>
      <c r="R1394" t="e">
        <v>#DIV/0!</v>
      </c>
      <c r="T1394">
        <v>1.153125</v>
      </c>
    </row>
    <row r="1395" spans="1:20" x14ac:dyDescent="0.25">
      <c r="A1395" s="177" t="s">
        <v>4348</v>
      </c>
      <c r="B1395" t="s">
        <v>4349</v>
      </c>
      <c r="C1395" t="s">
        <v>217</v>
      </c>
      <c r="D1395" s="20" t="s">
        <v>1028</v>
      </c>
      <c r="E1395" s="26">
        <v>41730</v>
      </c>
      <c r="F1395">
        <v>2</v>
      </c>
      <c r="G1395">
        <v>3</v>
      </c>
      <c r="H1395">
        <v>0.66666666666666663</v>
      </c>
      <c r="I1395">
        <v>2</v>
      </c>
      <c r="J1395">
        <v>10</v>
      </c>
      <c r="K1395">
        <v>0.2</v>
      </c>
      <c r="L1395">
        <v>15</v>
      </c>
      <c r="M1395">
        <v>0.66666666666666663</v>
      </c>
      <c r="N1395">
        <v>0</v>
      </c>
      <c r="P1395">
        <v>0</v>
      </c>
      <c r="Q1395">
        <v>0</v>
      </c>
      <c r="S1395">
        <v>2</v>
      </c>
      <c r="T1395">
        <v>0.83425000000000005</v>
      </c>
    </row>
    <row r="1396" spans="1:20" x14ac:dyDescent="0.25">
      <c r="A1396" s="177" t="s">
        <v>4283</v>
      </c>
      <c r="B1396" t="s">
        <v>4284</v>
      </c>
      <c r="C1396" t="s">
        <v>895</v>
      </c>
      <c r="D1396" s="20" t="s">
        <v>1026</v>
      </c>
      <c r="E1396" s="26">
        <v>41730</v>
      </c>
      <c r="F1396">
        <v>0</v>
      </c>
      <c r="G1396">
        <v>0</v>
      </c>
      <c r="H1396" t="e">
        <v>#DIV/0!</v>
      </c>
      <c r="I1396">
        <v>0</v>
      </c>
      <c r="J1396">
        <v>0</v>
      </c>
      <c r="K1396" t="e">
        <v>#DIV/0!</v>
      </c>
      <c r="L1396">
        <v>0</v>
      </c>
      <c r="M1396" t="e">
        <v>#DIV/0!</v>
      </c>
      <c r="P1396">
        <v>0</v>
      </c>
      <c r="Q1396">
        <v>0</v>
      </c>
      <c r="R1396" t="e">
        <v>#DIV/0!</v>
      </c>
      <c r="T1396">
        <v>0.745</v>
      </c>
    </row>
    <row r="1397" spans="1:20" x14ac:dyDescent="0.25">
      <c r="A1397" s="177" t="s">
        <v>4108</v>
      </c>
      <c r="B1397" t="s">
        <v>4109</v>
      </c>
      <c r="C1397" t="s">
        <v>218</v>
      </c>
      <c r="D1397" s="20" t="s">
        <v>1026</v>
      </c>
      <c r="E1397" s="26">
        <v>41730</v>
      </c>
      <c r="F1397">
        <v>2</v>
      </c>
      <c r="G1397">
        <v>3</v>
      </c>
      <c r="H1397">
        <v>0.66666666666666663</v>
      </c>
      <c r="I1397">
        <v>2</v>
      </c>
      <c r="J1397">
        <v>10</v>
      </c>
      <c r="K1397">
        <v>0.2</v>
      </c>
      <c r="L1397">
        <v>15</v>
      </c>
      <c r="M1397">
        <v>0.66666666666666663</v>
      </c>
      <c r="N1397">
        <v>0</v>
      </c>
      <c r="P1397">
        <v>0</v>
      </c>
      <c r="Q1397">
        <v>0</v>
      </c>
      <c r="R1397" t="e">
        <v>#DIV/0!</v>
      </c>
      <c r="S1397">
        <v>2</v>
      </c>
      <c r="T1397">
        <v>0</v>
      </c>
    </row>
    <row r="1398" spans="1:20" x14ac:dyDescent="0.25">
      <c r="A1398" s="177" t="s">
        <v>3933</v>
      </c>
      <c r="B1398" t="s">
        <v>3934</v>
      </c>
      <c r="C1398" t="s">
        <v>219</v>
      </c>
      <c r="D1398" s="20" t="s">
        <v>1026</v>
      </c>
      <c r="E1398" s="26">
        <v>41730</v>
      </c>
      <c r="T1398">
        <v>0.70391304347826078</v>
      </c>
    </row>
    <row r="1399" spans="1:20" x14ac:dyDescent="0.25">
      <c r="A1399" s="177" t="s">
        <v>3566</v>
      </c>
      <c r="B1399" t="s">
        <v>3567</v>
      </c>
      <c r="C1399" t="s">
        <v>220</v>
      </c>
      <c r="D1399" s="20" t="s">
        <v>1028</v>
      </c>
      <c r="E1399" s="26">
        <v>41730</v>
      </c>
      <c r="F1399">
        <v>13</v>
      </c>
      <c r="G1399">
        <v>16</v>
      </c>
      <c r="H1399">
        <v>0.8125</v>
      </c>
      <c r="I1399">
        <v>29</v>
      </c>
      <c r="J1399">
        <v>40</v>
      </c>
      <c r="K1399">
        <v>0.72499999999999998</v>
      </c>
      <c r="L1399">
        <v>48</v>
      </c>
      <c r="M1399">
        <v>0.83333333333333337</v>
      </c>
      <c r="N1399">
        <v>19</v>
      </c>
      <c r="P1399">
        <v>4</v>
      </c>
      <c r="Q1399">
        <v>7</v>
      </c>
      <c r="R1399">
        <v>0.5714285714285714</v>
      </c>
      <c r="S1399">
        <v>10</v>
      </c>
      <c r="T1399">
        <v>0</v>
      </c>
    </row>
    <row r="1400" spans="1:20" x14ac:dyDescent="0.25">
      <c r="A1400" s="177" t="s">
        <v>3391</v>
      </c>
      <c r="B1400" t="s">
        <v>3392</v>
      </c>
      <c r="C1400" t="s">
        <v>221</v>
      </c>
      <c r="D1400" s="20" t="s">
        <v>1026</v>
      </c>
      <c r="E1400" s="26">
        <v>41730</v>
      </c>
      <c r="F1400">
        <v>10</v>
      </c>
      <c r="G1400">
        <v>12</v>
      </c>
      <c r="H1400">
        <v>0.83333333333333337</v>
      </c>
      <c r="I1400">
        <v>23</v>
      </c>
      <c r="J1400">
        <v>34</v>
      </c>
      <c r="K1400">
        <v>0.67647058823529416</v>
      </c>
      <c r="L1400">
        <v>40</v>
      </c>
      <c r="M1400">
        <v>0.85</v>
      </c>
      <c r="N1400">
        <v>16</v>
      </c>
      <c r="O1400">
        <v>0.83425000000000005</v>
      </c>
      <c r="P1400">
        <v>4</v>
      </c>
      <c r="Q1400">
        <v>7</v>
      </c>
      <c r="R1400">
        <v>0.5714285714285714</v>
      </c>
      <c r="S1400">
        <v>7</v>
      </c>
      <c r="T1400">
        <v>0.95516576086956517</v>
      </c>
    </row>
    <row r="1401" spans="1:20" x14ac:dyDescent="0.25">
      <c r="A1401" s="177" t="s">
        <v>3216</v>
      </c>
      <c r="B1401" t="s">
        <v>3217</v>
      </c>
      <c r="C1401" t="s">
        <v>222</v>
      </c>
      <c r="D1401" s="20" t="s">
        <v>1026</v>
      </c>
      <c r="E1401" s="26">
        <v>41730</v>
      </c>
      <c r="F1401">
        <v>3</v>
      </c>
      <c r="G1401">
        <v>4</v>
      </c>
      <c r="H1401">
        <v>0.75</v>
      </c>
      <c r="I1401">
        <v>6</v>
      </c>
      <c r="J1401">
        <v>6</v>
      </c>
      <c r="K1401">
        <v>1</v>
      </c>
      <c r="L1401">
        <v>8</v>
      </c>
      <c r="M1401">
        <v>0.75</v>
      </c>
      <c r="N1401">
        <v>3</v>
      </c>
      <c r="O1401">
        <v>0.91700000000000004</v>
      </c>
      <c r="P1401">
        <v>0</v>
      </c>
      <c r="Q1401">
        <v>0</v>
      </c>
      <c r="R1401" t="e">
        <v>#DIV/0!</v>
      </c>
      <c r="S1401">
        <v>3</v>
      </c>
      <c r="T1401">
        <v>1.125</v>
      </c>
    </row>
    <row r="1402" spans="1:20" x14ac:dyDescent="0.25">
      <c r="A1402" s="177" t="s">
        <v>11587</v>
      </c>
      <c r="B1402" t="s">
        <v>11588</v>
      </c>
      <c r="C1402" t="s">
        <v>198</v>
      </c>
      <c r="D1402" s="20" t="s">
        <v>1028</v>
      </c>
      <c r="E1402" s="26">
        <v>41760</v>
      </c>
      <c r="F1402">
        <v>3</v>
      </c>
      <c r="G1402">
        <v>3</v>
      </c>
      <c r="H1402">
        <v>1</v>
      </c>
      <c r="J1402">
        <v>15</v>
      </c>
      <c r="K1402">
        <v>0</v>
      </c>
      <c r="L1402">
        <v>15</v>
      </c>
      <c r="M1402">
        <v>1</v>
      </c>
      <c r="N1402">
        <v>0</v>
      </c>
      <c r="P1402">
        <v>0</v>
      </c>
      <c r="Q1402">
        <v>0</v>
      </c>
      <c r="R1402" t="e">
        <v>#DIV/0!</v>
      </c>
      <c r="T1402">
        <v>1.3125</v>
      </c>
    </row>
    <row r="1403" spans="1:20" x14ac:dyDescent="0.25">
      <c r="A1403" s="177" t="s">
        <v>12052</v>
      </c>
      <c r="B1403" t="s">
        <v>12053</v>
      </c>
      <c r="C1403" s="20" t="s">
        <v>1077</v>
      </c>
      <c r="D1403" s="20" t="s">
        <v>1028</v>
      </c>
      <c r="E1403" s="26">
        <v>41760</v>
      </c>
      <c r="F1403">
        <v>3</v>
      </c>
      <c r="G1403">
        <v>3</v>
      </c>
      <c r="H1403">
        <v>1</v>
      </c>
      <c r="J1403">
        <v>15</v>
      </c>
      <c r="K1403">
        <v>0</v>
      </c>
      <c r="L1403">
        <v>15</v>
      </c>
      <c r="M1403">
        <v>1</v>
      </c>
      <c r="N1403">
        <v>0</v>
      </c>
      <c r="P1403">
        <v>0</v>
      </c>
      <c r="Q1403">
        <v>0</v>
      </c>
      <c r="R1403" t="e">
        <v>#DIV/0!</v>
      </c>
      <c r="T1403">
        <v>0.75</v>
      </c>
    </row>
    <row r="1404" spans="1:20" x14ac:dyDescent="0.25">
      <c r="A1404" s="177" t="s">
        <v>3043</v>
      </c>
      <c r="B1404" t="s">
        <v>3044</v>
      </c>
      <c r="C1404" t="s">
        <v>242</v>
      </c>
      <c r="D1404" s="20" t="s">
        <v>1026</v>
      </c>
      <c r="E1404" s="26">
        <v>41760</v>
      </c>
      <c r="F1404">
        <v>0</v>
      </c>
      <c r="G1404">
        <v>0</v>
      </c>
      <c r="H1404" t="e">
        <v>#DIV/0!</v>
      </c>
      <c r="I1404">
        <v>0</v>
      </c>
      <c r="J1404">
        <v>0</v>
      </c>
      <c r="K1404" t="e">
        <v>#DIV/0!</v>
      </c>
      <c r="L1404">
        <v>0</v>
      </c>
      <c r="M1404" t="e">
        <v>#DIV/0!</v>
      </c>
      <c r="N1404">
        <v>0</v>
      </c>
      <c r="P1404">
        <v>0</v>
      </c>
      <c r="Q1404">
        <v>0</v>
      </c>
      <c r="R1404" t="e">
        <v>#DIV/0!</v>
      </c>
      <c r="S1404">
        <v>0</v>
      </c>
    </row>
    <row r="1405" spans="1:20" x14ac:dyDescent="0.25">
      <c r="A1405" s="177" t="s">
        <v>2868</v>
      </c>
      <c r="B1405" t="s">
        <v>2869</v>
      </c>
      <c r="C1405" s="20" t="s">
        <v>2754</v>
      </c>
      <c r="D1405" s="20" t="s">
        <v>1026</v>
      </c>
      <c r="E1405" s="26">
        <v>41760</v>
      </c>
      <c r="F1405">
        <v>9</v>
      </c>
      <c r="G1405">
        <v>9</v>
      </c>
      <c r="H1405">
        <v>1</v>
      </c>
      <c r="I1405">
        <v>0</v>
      </c>
      <c r="J1405">
        <v>42</v>
      </c>
      <c r="K1405">
        <v>0</v>
      </c>
      <c r="L1405">
        <v>42</v>
      </c>
      <c r="M1405">
        <v>1</v>
      </c>
      <c r="N1405">
        <v>0</v>
      </c>
      <c r="P1405">
        <v>0</v>
      </c>
      <c r="Q1405">
        <v>0</v>
      </c>
      <c r="R1405" t="e">
        <v>#DIV/0!</v>
      </c>
      <c r="S1405">
        <v>0</v>
      </c>
    </row>
    <row r="1406" spans="1:20" x14ac:dyDescent="0.25">
      <c r="A1406" s="177" t="s">
        <v>2623</v>
      </c>
      <c r="B1406" t="s">
        <v>2624</v>
      </c>
      <c r="C1406" t="s">
        <v>237</v>
      </c>
      <c r="D1406" s="20" t="s">
        <v>1026</v>
      </c>
      <c r="E1406" s="26">
        <v>41760</v>
      </c>
      <c r="F1406">
        <v>17</v>
      </c>
      <c r="G1406">
        <v>20</v>
      </c>
      <c r="H1406">
        <v>0.85</v>
      </c>
      <c r="I1406">
        <v>108</v>
      </c>
      <c r="J1406">
        <v>125</v>
      </c>
      <c r="K1406">
        <v>0.86399999999999999</v>
      </c>
      <c r="L1406">
        <v>150</v>
      </c>
      <c r="M1406">
        <v>0.83333333333333337</v>
      </c>
      <c r="N1406">
        <v>74</v>
      </c>
      <c r="O1406">
        <v>1.153125</v>
      </c>
      <c r="P1406">
        <v>12</v>
      </c>
      <c r="Q1406">
        <v>16</v>
      </c>
      <c r="R1406">
        <v>0.75</v>
      </c>
      <c r="S1406">
        <v>34</v>
      </c>
    </row>
    <row r="1407" spans="1:20" x14ac:dyDescent="0.25">
      <c r="A1407" s="177" t="s">
        <v>2448</v>
      </c>
      <c r="B1407" t="s">
        <v>2449</v>
      </c>
      <c r="C1407" t="s">
        <v>238</v>
      </c>
      <c r="D1407" s="20" t="s">
        <v>1026</v>
      </c>
      <c r="E1407" s="26">
        <v>41760</v>
      </c>
      <c r="F1407">
        <v>8</v>
      </c>
      <c r="G1407">
        <v>12</v>
      </c>
      <c r="H1407">
        <v>0.66666666666666663</v>
      </c>
      <c r="I1407">
        <v>27</v>
      </c>
      <c r="J1407">
        <v>28</v>
      </c>
      <c r="K1407">
        <v>0.9642857142857143</v>
      </c>
      <c r="L1407">
        <v>40</v>
      </c>
      <c r="M1407">
        <v>0.7</v>
      </c>
      <c r="N1407">
        <v>17</v>
      </c>
      <c r="O1407">
        <v>0.83425000000000005</v>
      </c>
      <c r="P1407">
        <v>6</v>
      </c>
      <c r="Q1407">
        <v>6</v>
      </c>
      <c r="R1407">
        <v>1</v>
      </c>
      <c r="S1407">
        <v>10</v>
      </c>
      <c r="T1407">
        <v>1.1181159420289855</v>
      </c>
    </row>
    <row r="1408" spans="1:20" x14ac:dyDescent="0.25">
      <c r="A1408" s="177" t="s">
        <v>2275</v>
      </c>
      <c r="B1408" t="s">
        <v>2276</v>
      </c>
      <c r="C1408" t="s">
        <v>239</v>
      </c>
      <c r="D1408" s="20" t="s">
        <v>1026</v>
      </c>
      <c r="E1408" s="26">
        <v>41760</v>
      </c>
      <c r="F1408">
        <v>2</v>
      </c>
      <c r="G1408">
        <v>4</v>
      </c>
      <c r="H1408">
        <v>0.5</v>
      </c>
      <c r="I1408">
        <v>7</v>
      </c>
      <c r="J1408">
        <v>4</v>
      </c>
      <c r="K1408">
        <v>1.75</v>
      </c>
      <c r="L1408">
        <v>8</v>
      </c>
      <c r="M1408">
        <v>0.5</v>
      </c>
      <c r="N1408">
        <v>6</v>
      </c>
      <c r="O1408">
        <v>0.745</v>
      </c>
      <c r="P1408">
        <v>0</v>
      </c>
      <c r="Q1408">
        <v>0</v>
      </c>
      <c r="R1408" t="e">
        <v>#DIV/0!</v>
      </c>
      <c r="S1408">
        <v>1</v>
      </c>
      <c r="T1408">
        <v>1.0249999999999999</v>
      </c>
    </row>
    <row r="1409" spans="1:20" x14ac:dyDescent="0.25">
      <c r="A1409" s="177" t="s">
        <v>2100</v>
      </c>
      <c r="B1409" t="s">
        <v>2101</v>
      </c>
      <c r="C1409" s="20" t="s">
        <v>2018</v>
      </c>
      <c r="D1409" s="20" t="s">
        <v>1026</v>
      </c>
      <c r="E1409" s="26">
        <v>41760</v>
      </c>
      <c r="F1409">
        <v>7</v>
      </c>
      <c r="G1409">
        <v>7</v>
      </c>
      <c r="H1409">
        <v>1</v>
      </c>
      <c r="I1409">
        <v>29</v>
      </c>
      <c r="J1409">
        <v>35</v>
      </c>
      <c r="K1409">
        <v>0.82857142857142863</v>
      </c>
      <c r="L1409">
        <v>35</v>
      </c>
      <c r="M1409">
        <v>1</v>
      </c>
      <c r="N1409">
        <v>29</v>
      </c>
      <c r="P1409">
        <v>2</v>
      </c>
      <c r="Q1409">
        <v>2</v>
      </c>
      <c r="R1409">
        <v>1</v>
      </c>
      <c r="S1409">
        <v>0</v>
      </c>
      <c r="T1409">
        <v>0.86956521739130432</v>
      </c>
    </row>
    <row r="1410" spans="1:20" x14ac:dyDescent="0.25">
      <c r="A1410" s="177" t="s">
        <v>1852</v>
      </c>
      <c r="B1410" t="s">
        <v>1853</v>
      </c>
      <c r="C1410" t="s">
        <v>240</v>
      </c>
      <c r="D1410" s="20" t="s">
        <v>1026</v>
      </c>
      <c r="E1410" s="26">
        <v>41760</v>
      </c>
      <c r="F1410">
        <v>17</v>
      </c>
      <c r="G1410">
        <v>25</v>
      </c>
      <c r="H1410">
        <v>0.68</v>
      </c>
      <c r="I1410">
        <v>59</v>
      </c>
      <c r="J1410">
        <v>85</v>
      </c>
      <c r="K1410">
        <v>0.69411764705882351</v>
      </c>
      <c r="L1410">
        <v>125</v>
      </c>
      <c r="M1410">
        <v>0.68</v>
      </c>
      <c r="N1410">
        <v>50</v>
      </c>
      <c r="P1410">
        <v>1</v>
      </c>
      <c r="Q1410">
        <v>3</v>
      </c>
      <c r="R1410">
        <v>0.33333333333333331</v>
      </c>
      <c r="S1410">
        <v>9</v>
      </c>
    </row>
    <row r="1411" spans="1:20" x14ac:dyDescent="0.25">
      <c r="A1411" s="177" t="s">
        <v>1677</v>
      </c>
      <c r="B1411" t="s">
        <v>1678</v>
      </c>
      <c r="C1411" t="s">
        <v>241</v>
      </c>
      <c r="D1411" s="20" t="s">
        <v>1026</v>
      </c>
      <c r="E1411" s="26">
        <v>41760</v>
      </c>
      <c r="F1411">
        <v>0</v>
      </c>
      <c r="G1411">
        <v>0</v>
      </c>
      <c r="H1411" t="e">
        <v>#DIV/0!</v>
      </c>
      <c r="I1411">
        <v>0</v>
      </c>
      <c r="J1411">
        <v>0</v>
      </c>
      <c r="K1411" t="e">
        <v>#DIV/0!</v>
      </c>
      <c r="L1411">
        <v>0</v>
      </c>
      <c r="M1411" t="e">
        <v>#DIV/0!</v>
      </c>
      <c r="P1411">
        <v>0</v>
      </c>
      <c r="Q1411">
        <v>0</v>
      </c>
      <c r="R1411" t="e">
        <v>#DIV/0!</v>
      </c>
    </row>
    <row r="1412" spans="1:20" x14ac:dyDescent="0.25">
      <c r="A1412" s="177" t="s">
        <v>1114</v>
      </c>
      <c r="B1412" t="s">
        <v>1200</v>
      </c>
      <c r="C1412" t="s">
        <v>235</v>
      </c>
      <c r="D1412" s="20" t="s">
        <v>1028</v>
      </c>
      <c r="E1412" s="26">
        <v>41760</v>
      </c>
      <c r="F1412">
        <v>60</v>
      </c>
      <c r="G1412">
        <v>77</v>
      </c>
      <c r="H1412">
        <v>0.77922077922077926</v>
      </c>
      <c r="I1412">
        <v>230</v>
      </c>
      <c r="J1412">
        <v>319</v>
      </c>
      <c r="K1412">
        <v>0.72100313479623823</v>
      </c>
      <c r="L1412">
        <v>400</v>
      </c>
      <c r="M1412">
        <v>0.79749999999999999</v>
      </c>
      <c r="N1412">
        <v>176</v>
      </c>
      <c r="P1412">
        <v>21</v>
      </c>
      <c r="Q1412">
        <v>27</v>
      </c>
      <c r="R1412">
        <v>0.77777777777777779</v>
      </c>
      <c r="S1412">
        <v>54</v>
      </c>
    </row>
    <row r="1413" spans="1:20" x14ac:dyDescent="0.25">
      <c r="A1413" s="177" t="s">
        <v>11589</v>
      </c>
      <c r="B1413" t="s">
        <v>11590</v>
      </c>
      <c r="C1413" t="s">
        <v>199</v>
      </c>
      <c r="D1413" s="20" t="s">
        <v>1028</v>
      </c>
      <c r="E1413" s="26">
        <v>41760</v>
      </c>
      <c r="F1413">
        <v>8</v>
      </c>
      <c r="G1413">
        <v>11</v>
      </c>
      <c r="H1413">
        <v>0.72727272727272729</v>
      </c>
      <c r="I1413">
        <v>30</v>
      </c>
      <c r="J1413">
        <v>40</v>
      </c>
      <c r="K1413">
        <v>0.75</v>
      </c>
      <c r="L1413">
        <v>55</v>
      </c>
      <c r="M1413">
        <v>0.72727272727272729</v>
      </c>
      <c r="N1413">
        <v>23</v>
      </c>
      <c r="P1413">
        <v>1</v>
      </c>
      <c r="Q1413">
        <v>2</v>
      </c>
      <c r="R1413">
        <v>0.5</v>
      </c>
      <c r="S1413">
        <v>7</v>
      </c>
    </row>
    <row r="1414" spans="1:20" x14ac:dyDescent="0.25">
      <c r="A1414" s="177" t="s">
        <v>11457</v>
      </c>
      <c r="B1414" t="s">
        <v>11458</v>
      </c>
      <c r="C1414" t="s">
        <v>201</v>
      </c>
      <c r="D1414" s="20" t="s">
        <v>1026</v>
      </c>
      <c r="E1414" s="26">
        <v>41760</v>
      </c>
      <c r="F1414">
        <v>3</v>
      </c>
      <c r="G1414">
        <v>4</v>
      </c>
      <c r="H1414">
        <v>0.75</v>
      </c>
      <c r="I1414">
        <v>18</v>
      </c>
      <c r="J1414">
        <v>15</v>
      </c>
      <c r="K1414">
        <v>1.2</v>
      </c>
      <c r="L1414">
        <v>20</v>
      </c>
      <c r="M1414">
        <v>0.75</v>
      </c>
      <c r="N1414">
        <v>18</v>
      </c>
      <c r="O1414">
        <v>1.3125</v>
      </c>
      <c r="P1414">
        <v>1</v>
      </c>
      <c r="Q1414">
        <v>1</v>
      </c>
      <c r="R1414">
        <v>1</v>
      </c>
      <c r="S1414">
        <v>0</v>
      </c>
      <c r="T1414">
        <v>1.2777777777777779</v>
      </c>
    </row>
    <row r="1415" spans="1:20" x14ac:dyDescent="0.25">
      <c r="A1415" s="177" t="s">
        <v>12254</v>
      </c>
      <c r="B1415" t="s">
        <v>12255</v>
      </c>
      <c r="C1415" t="s">
        <v>200</v>
      </c>
      <c r="D1415" s="20" t="s">
        <v>1026</v>
      </c>
      <c r="E1415" s="26">
        <v>41760</v>
      </c>
      <c r="F1415">
        <v>5</v>
      </c>
      <c r="G1415">
        <v>7</v>
      </c>
      <c r="H1415">
        <v>0.7142857142857143</v>
      </c>
      <c r="I1415">
        <v>12</v>
      </c>
      <c r="J1415">
        <v>25</v>
      </c>
      <c r="K1415">
        <v>0.48</v>
      </c>
      <c r="L1415">
        <v>35</v>
      </c>
      <c r="M1415">
        <v>0.7142857142857143</v>
      </c>
      <c r="N1415">
        <v>5</v>
      </c>
      <c r="P1415">
        <v>0</v>
      </c>
      <c r="Q1415">
        <v>1</v>
      </c>
      <c r="R1415">
        <v>0</v>
      </c>
      <c r="S1415">
        <v>7</v>
      </c>
    </row>
    <row r="1416" spans="1:20" x14ac:dyDescent="0.25">
      <c r="A1416" s="177" t="s">
        <v>12539</v>
      </c>
      <c r="B1416" t="s">
        <v>12540</v>
      </c>
      <c r="C1416" t="s">
        <v>202</v>
      </c>
      <c r="D1416" s="20" t="s">
        <v>1026</v>
      </c>
      <c r="E1416" s="26">
        <v>41760</v>
      </c>
      <c r="H1416" t="e">
        <v>#DIV/0!</v>
      </c>
      <c r="K1416" t="e">
        <v>#DIV/0!</v>
      </c>
      <c r="M1416" t="e">
        <v>#DIV/0!</v>
      </c>
      <c r="R1416" t="e">
        <v>#DIV/0!</v>
      </c>
      <c r="T1416">
        <v>1.25</v>
      </c>
    </row>
    <row r="1417" spans="1:20" x14ac:dyDescent="0.25">
      <c r="A1417" s="177" t="s">
        <v>11076</v>
      </c>
      <c r="B1417" t="s">
        <v>11077</v>
      </c>
      <c r="C1417" t="s">
        <v>228</v>
      </c>
      <c r="D1417" s="20" t="s">
        <v>1026</v>
      </c>
      <c r="E1417" s="26">
        <v>41760</v>
      </c>
      <c r="H1417" t="e">
        <v>#DIV/0!</v>
      </c>
      <c r="K1417" t="e">
        <v>#DIV/0!</v>
      </c>
      <c r="M1417" t="e">
        <v>#DIV/0!</v>
      </c>
      <c r="R1417" t="e">
        <v>#DIV/0!</v>
      </c>
      <c r="T1417">
        <v>0.5</v>
      </c>
    </row>
    <row r="1418" spans="1:20" x14ac:dyDescent="0.25">
      <c r="A1418" s="177" t="s">
        <v>10901</v>
      </c>
      <c r="B1418" t="s">
        <v>10902</v>
      </c>
      <c r="C1418" t="s">
        <v>227</v>
      </c>
      <c r="D1418" s="20" t="s">
        <v>1028</v>
      </c>
      <c r="E1418" s="26">
        <v>41760</v>
      </c>
      <c r="H1418" t="e">
        <v>#DIV/0!</v>
      </c>
      <c r="K1418" t="e">
        <v>#DIV/0!</v>
      </c>
      <c r="M1418" t="e">
        <v>#DIV/0!</v>
      </c>
      <c r="R1418" t="e">
        <v>#DIV/0!</v>
      </c>
    </row>
    <row r="1419" spans="1:20" x14ac:dyDescent="0.25">
      <c r="A1419" s="177" t="s">
        <v>10726</v>
      </c>
      <c r="B1419" t="s">
        <v>10727</v>
      </c>
      <c r="C1419" t="s">
        <v>203</v>
      </c>
      <c r="D1419" s="20" t="s">
        <v>1028</v>
      </c>
      <c r="E1419" s="26">
        <v>41760</v>
      </c>
      <c r="F1419">
        <v>8</v>
      </c>
      <c r="G1419">
        <v>10</v>
      </c>
      <c r="H1419">
        <v>0.8</v>
      </c>
      <c r="I1419">
        <v>54</v>
      </c>
      <c r="J1419">
        <v>55</v>
      </c>
      <c r="K1419">
        <v>0.98181818181818181</v>
      </c>
      <c r="L1419">
        <v>70</v>
      </c>
      <c r="M1419">
        <v>0.7857142857142857</v>
      </c>
      <c r="N1419">
        <v>46</v>
      </c>
      <c r="P1419">
        <v>6</v>
      </c>
      <c r="Q1419">
        <v>7</v>
      </c>
      <c r="R1419">
        <v>0.8571428571428571</v>
      </c>
      <c r="S1419">
        <v>8</v>
      </c>
    </row>
    <row r="1420" spans="1:20" x14ac:dyDescent="0.25">
      <c r="A1420" s="177" t="s">
        <v>10551</v>
      </c>
      <c r="B1420" t="s">
        <v>10552</v>
      </c>
      <c r="C1420" t="s">
        <v>205</v>
      </c>
      <c r="D1420" s="20" t="s">
        <v>1026</v>
      </c>
      <c r="E1420" s="26">
        <v>41760</v>
      </c>
      <c r="F1420">
        <v>4</v>
      </c>
      <c r="G1420">
        <v>5</v>
      </c>
      <c r="H1420">
        <v>0.8</v>
      </c>
      <c r="I1420">
        <v>31</v>
      </c>
      <c r="J1420">
        <v>35</v>
      </c>
      <c r="K1420">
        <v>0.88571428571428568</v>
      </c>
      <c r="L1420">
        <v>45</v>
      </c>
      <c r="M1420">
        <v>0.77777777777777779</v>
      </c>
      <c r="N1420">
        <v>24</v>
      </c>
      <c r="O1420">
        <v>1.0249999999999999</v>
      </c>
      <c r="P1420">
        <v>5</v>
      </c>
      <c r="Q1420">
        <v>5</v>
      </c>
      <c r="R1420">
        <v>1</v>
      </c>
      <c r="S1420">
        <v>7</v>
      </c>
    </row>
    <row r="1421" spans="1:20" x14ac:dyDescent="0.25">
      <c r="A1421" s="177" t="s">
        <v>10375</v>
      </c>
      <c r="B1421" t="s">
        <v>10376</v>
      </c>
      <c r="C1421" t="s">
        <v>204</v>
      </c>
      <c r="D1421" s="20" t="s">
        <v>1026</v>
      </c>
      <c r="E1421" s="26">
        <v>41760</v>
      </c>
      <c r="F1421">
        <v>4</v>
      </c>
      <c r="G1421">
        <v>5</v>
      </c>
      <c r="H1421">
        <v>0.8</v>
      </c>
      <c r="I1421">
        <v>23</v>
      </c>
      <c r="J1421">
        <v>20</v>
      </c>
      <c r="K1421">
        <v>1.1499999999999999</v>
      </c>
      <c r="L1421">
        <v>25</v>
      </c>
      <c r="M1421">
        <v>0.8</v>
      </c>
      <c r="N1421">
        <v>22</v>
      </c>
      <c r="P1421">
        <v>1</v>
      </c>
      <c r="Q1421">
        <v>2</v>
      </c>
      <c r="R1421">
        <v>0.5</v>
      </c>
      <c r="S1421">
        <v>1</v>
      </c>
    </row>
    <row r="1422" spans="1:20" x14ac:dyDescent="0.25">
      <c r="A1422" s="177" t="s">
        <v>10310</v>
      </c>
      <c r="B1422" t="s">
        <v>10311</v>
      </c>
      <c r="C1422" t="s">
        <v>206</v>
      </c>
      <c r="D1422" s="20" t="s">
        <v>1026</v>
      </c>
      <c r="E1422" s="26">
        <v>41760</v>
      </c>
      <c r="N1422">
        <v>0</v>
      </c>
    </row>
    <row r="1423" spans="1:20" x14ac:dyDescent="0.25">
      <c r="A1423" s="177" t="s">
        <v>9879</v>
      </c>
      <c r="B1423" t="s">
        <v>9880</v>
      </c>
      <c r="C1423" t="s">
        <v>223</v>
      </c>
      <c r="D1423" s="20" t="s">
        <v>1028</v>
      </c>
      <c r="E1423" s="26">
        <v>41760</v>
      </c>
      <c r="H1423" t="e">
        <v>#DIV/0!</v>
      </c>
      <c r="K1423" t="e">
        <v>#DIV/0!</v>
      </c>
      <c r="M1423" t="e">
        <v>#DIV/0!</v>
      </c>
      <c r="R1423" t="e">
        <v>#DIV/0!</v>
      </c>
    </row>
    <row r="1424" spans="1:20" x14ac:dyDescent="0.25">
      <c r="A1424" s="177" t="s">
        <v>9704</v>
      </c>
      <c r="B1424" t="s">
        <v>9705</v>
      </c>
      <c r="C1424" t="s">
        <v>224</v>
      </c>
      <c r="D1424" s="20" t="s">
        <v>1026</v>
      </c>
      <c r="E1424" s="26">
        <v>41760</v>
      </c>
      <c r="H1424" t="e">
        <v>#DIV/0!</v>
      </c>
      <c r="K1424" t="e">
        <v>#DIV/0!</v>
      </c>
      <c r="M1424" t="e">
        <v>#DIV/0!</v>
      </c>
      <c r="R1424" t="e">
        <v>#DIV/0!</v>
      </c>
    </row>
    <row r="1425" spans="1:20" x14ac:dyDescent="0.25">
      <c r="A1425" s="177" t="s">
        <v>9313</v>
      </c>
      <c r="B1425" t="s">
        <v>9314</v>
      </c>
      <c r="C1425" t="s">
        <v>211</v>
      </c>
      <c r="D1425" s="20" t="s">
        <v>1026</v>
      </c>
      <c r="E1425" s="26">
        <v>41760</v>
      </c>
      <c r="H1425" t="e">
        <v>#DIV/0!</v>
      </c>
      <c r="K1425" t="e">
        <v>#DIV/0!</v>
      </c>
      <c r="M1425" t="e">
        <v>#DIV/0!</v>
      </c>
      <c r="N1425">
        <v>0</v>
      </c>
      <c r="R1425" t="e">
        <v>#DIV/0!</v>
      </c>
    </row>
    <row r="1426" spans="1:20" x14ac:dyDescent="0.25">
      <c r="A1426" s="177" t="s">
        <v>9138</v>
      </c>
      <c r="B1426" t="s">
        <v>9139</v>
      </c>
      <c r="C1426" t="s">
        <v>207</v>
      </c>
      <c r="D1426" s="20" t="s">
        <v>1028</v>
      </c>
      <c r="E1426" s="26">
        <v>41760</v>
      </c>
      <c r="F1426">
        <v>6</v>
      </c>
      <c r="G1426">
        <v>10</v>
      </c>
      <c r="H1426">
        <v>0.6</v>
      </c>
      <c r="I1426">
        <v>14</v>
      </c>
      <c r="J1426">
        <v>35</v>
      </c>
      <c r="K1426">
        <v>0.4</v>
      </c>
      <c r="L1426">
        <v>60</v>
      </c>
      <c r="M1426">
        <v>0.58333333333333337</v>
      </c>
      <c r="N1426">
        <v>11</v>
      </c>
      <c r="P1426">
        <v>1</v>
      </c>
      <c r="Q1426">
        <v>4</v>
      </c>
      <c r="R1426">
        <v>0.25</v>
      </c>
      <c r="S1426">
        <v>3</v>
      </c>
    </row>
    <row r="1427" spans="1:20" x14ac:dyDescent="0.25">
      <c r="A1427" s="177" t="s">
        <v>9073</v>
      </c>
      <c r="B1427" t="s">
        <v>9074</v>
      </c>
      <c r="C1427" t="s">
        <v>894</v>
      </c>
      <c r="D1427" s="20" t="s">
        <v>1026</v>
      </c>
      <c r="E1427" s="26">
        <v>41760</v>
      </c>
      <c r="H1427" t="e">
        <v>#DIV/0!</v>
      </c>
      <c r="K1427" t="e">
        <v>#DIV/0!</v>
      </c>
      <c r="M1427" t="e">
        <v>#DIV/0!</v>
      </c>
      <c r="R1427" t="e">
        <v>#DIV/0!</v>
      </c>
      <c r="T1427">
        <v>0.4</v>
      </c>
    </row>
    <row r="1428" spans="1:20" x14ac:dyDescent="0.25">
      <c r="A1428" s="177" t="s">
        <v>8898</v>
      </c>
      <c r="B1428" t="s">
        <v>8899</v>
      </c>
      <c r="C1428" t="s">
        <v>210</v>
      </c>
      <c r="D1428" s="20" t="s">
        <v>1026</v>
      </c>
      <c r="E1428" s="26">
        <v>41760</v>
      </c>
      <c r="F1428">
        <v>4</v>
      </c>
      <c r="G1428">
        <v>5</v>
      </c>
      <c r="H1428">
        <v>0.8</v>
      </c>
      <c r="I1428">
        <v>12</v>
      </c>
      <c r="J1428">
        <v>25</v>
      </c>
      <c r="K1428">
        <v>0.48</v>
      </c>
      <c r="L1428">
        <v>35</v>
      </c>
      <c r="M1428">
        <v>0.7142857142857143</v>
      </c>
      <c r="N1428">
        <v>9</v>
      </c>
      <c r="O1428">
        <v>1.25</v>
      </c>
      <c r="P1428">
        <v>1</v>
      </c>
      <c r="Q1428">
        <v>4</v>
      </c>
      <c r="R1428">
        <v>0.25</v>
      </c>
      <c r="S1428">
        <v>3</v>
      </c>
      <c r="T1428">
        <v>0.4</v>
      </c>
    </row>
    <row r="1429" spans="1:20" x14ac:dyDescent="0.25">
      <c r="A1429" s="177" t="s">
        <v>8723</v>
      </c>
      <c r="B1429" t="s">
        <v>8724</v>
      </c>
      <c r="C1429" t="s">
        <v>208</v>
      </c>
      <c r="D1429" s="20" t="s">
        <v>1026</v>
      </c>
      <c r="E1429" s="26">
        <v>41760</v>
      </c>
      <c r="F1429">
        <v>2</v>
      </c>
      <c r="G1429">
        <v>5</v>
      </c>
      <c r="H1429">
        <v>0.4</v>
      </c>
      <c r="I1429">
        <v>2</v>
      </c>
      <c r="J1429">
        <v>10</v>
      </c>
      <c r="K1429">
        <v>0.2</v>
      </c>
      <c r="L1429">
        <v>25</v>
      </c>
      <c r="M1429">
        <v>0.4</v>
      </c>
      <c r="N1429">
        <v>2</v>
      </c>
      <c r="P1429">
        <v>0</v>
      </c>
      <c r="Q1429">
        <v>0</v>
      </c>
      <c r="R1429" t="e">
        <v>#DIV/0!</v>
      </c>
      <c r="S1429">
        <v>0</v>
      </c>
      <c r="T1429">
        <v>1.3666666666666665</v>
      </c>
    </row>
    <row r="1430" spans="1:20" x14ac:dyDescent="0.25">
      <c r="A1430" s="177" t="s">
        <v>8474</v>
      </c>
      <c r="B1430" t="s">
        <v>8475</v>
      </c>
      <c r="C1430" t="s">
        <v>213</v>
      </c>
      <c r="D1430" s="20" t="s">
        <v>1026</v>
      </c>
      <c r="E1430" s="26">
        <v>41760</v>
      </c>
      <c r="H1430" t="e">
        <v>#DIV/0!</v>
      </c>
      <c r="K1430" t="e">
        <v>#DIV/0!</v>
      </c>
      <c r="M1430" t="e">
        <v>#DIV/0!</v>
      </c>
      <c r="R1430" t="e">
        <v>#DIV/0!</v>
      </c>
      <c r="T1430">
        <v>1.0249999999999999</v>
      </c>
    </row>
    <row r="1431" spans="1:20" x14ac:dyDescent="0.25">
      <c r="A1431" s="177" t="s">
        <v>8299</v>
      </c>
      <c r="B1431" t="s">
        <v>8300</v>
      </c>
      <c r="C1431" t="s">
        <v>212</v>
      </c>
      <c r="D1431" s="20" t="s">
        <v>1028</v>
      </c>
      <c r="E1431" s="26">
        <v>41760</v>
      </c>
      <c r="F1431">
        <v>0</v>
      </c>
      <c r="G1431">
        <v>0</v>
      </c>
      <c r="H1431" t="e">
        <v>#DIV/0!</v>
      </c>
      <c r="I1431">
        <v>0</v>
      </c>
      <c r="J1431">
        <v>0</v>
      </c>
      <c r="K1431" t="e">
        <v>#DIV/0!</v>
      </c>
      <c r="L1431">
        <v>0</v>
      </c>
      <c r="M1431" t="e">
        <v>#DIV/0!</v>
      </c>
      <c r="N1431">
        <v>0</v>
      </c>
      <c r="P1431">
        <v>0</v>
      </c>
      <c r="Q1431">
        <v>0</v>
      </c>
      <c r="R1431" t="e">
        <v>#DIV/0!</v>
      </c>
      <c r="S1431">
        <v>0</v>
      </c>
    </row>
    <row r="1432" spans="1:20" x14ac:dyDescent="0.25">
      <c r="A1432" s="177" t="s">
        <v>8234</v>
      </c>
      <c r="B1432" t="s">
        <v>8235</v>
      </c>
      <c r="C1432" s="20" t="s">
        <v>8184</v>
      </c>
      <c r="D1432" s="20" t="s">
        <v>1026</v>
      </c>
      <c r="E1432" s="26">
        <v>41760</v>
      </c>
      <c r="H1432" t="e">
        <v>#DIV/0!</v>
      </c>
      <c r="K1432" t="e">
        <v>#DIV/0!</v>
      </c>
      <c r="M1432" t="e">
        <v>#DIV/0!</v>
      </c>
      <c r="R1432" t="e">
        <v>#DIV/0!</v>
      </c>
      <c r="T1432">
        <v>0.54545454545454541</v>
      </c>
    </row>
    <row r="1433" spans="1:20" x14ac:dyDescent="0.25">
      <c r="A1433" s="177" t="s">
        <v>7998</v>
      </c>
      <c r="B1433" t="s">
        <v>7999</v>
      </c>
      <c r="C1433" t="s">
        <v>225</v>
      </c>
      <c r="D1433" s="20" t="s">
        <v>1028</v>
      </c>
      <c r="E1433" s="26">
        <v>41760</v>
      </c>
      <c r="H1433" t="e">
        <v>#DIV/0!</v>
      </c>
      <c r="K1433" t="e">
        <v>#DIV/0!</v>
      </c>
      <c r="M1433" t="e">
        <v>#DIV/0!</v>
      </c>
      <c r="R1433" t="e">
        <v>#DIV/0!</v>
      </c>
      <c r="T1433">
        <v>1</v>
      </c>
    </row>
    <row r="1434" spans="1:20" x14ac:dyDescent="0.25">
      <c r="A1434" s="177" t="s">
        <v>7797</v>
      </c>
      <c r="B1434" t="s">
        <v>7798</v>
      </c>
      <c r="C1434" t="s">
        <v>226</v>
      </c>
      <c r="D1434" s="20" t="s">
        <v>1026</v>
      </c>
      <c r="E1434" s="26">
        <v>41760</v>
      </c>
      <c r="H1434" t="e">
        <v>#DIV/0!</v>
      </c>
      <c r="K1434" t="e">
        <v>#DIV/0!</v>
      </c>
      <c r="M1434" t="e">
        <v>#DIV/0!</v>
      </c>
      <c r="R1434" t="e">
        <v>#DIV/0!</v>
      </c>
    </row>
    <row r="1435" spans="1:20" x14ac:dyDescent="0.25">
      <c r="A1435" s="177" t="s">
        <v>7610</v>
      </c>
      <c r="B1435" t="s">
        <v>7611</v>
      </c>
      <c r="C1435" s="20" t="s">
        <v>901</v>
      </c>
      <c r="D1435" s="20" t="s">
        <v>1026</v>
      </c>
      <c r="E1435" s="26">
        <v>41760</v>
      </c>
      <c r="F1435">
        <v>2</v>
      </c>
      <c r="G1435">
        <v>2</v>
      </c>
      <c r="H1435">
        <v>1</v>
      </c>
      <c r="I1435">
        <v>13</v>
      </c>
      <c r="J1435">
        <v>10</v>
      </c>
      <c r="K1435">
        <v>1.3</v>
      </c>
      <c r="L1435">
        <v>10</v>
      </c>
      <c r="M1435">
        <v>1</v>
      </c>
      <c r="N1435">
        <v>13</v>
      </c>
      <c r="P1435">
        <v>2</v>
      </c>
      <c r="Q1435">
        <v>2</v>
      </c>
      <c r="R1435">
        <v>1</v>
      </c>
      <c r="S1435">
        <v>0</v>
      </c>
    </row>
    <row r="1436" spans="1:20" x14ac:dyDescent="0.25">
      <c r="A1436" s="177" t="s">
        <v>7263</v>
      </c>
      <c r="B1436" t="s">
        <v>7264</v>
      </c>
      <c r="C1436" s="20" t="s">
        <v>1078</v>
      </c>
      <c r="D1436" s="20" t="s">
        <v>1026</v>
      </c>
      <c r="E1436" s="26">
        <v>41760</v>
      </c>
      <c r="F1436">
        <v>2</v>
      </c>
      <c r="G1436">
        <v>2</v>
      </c>
      <c r="H1436">
        <v>1</v>
      </c>
      <c r="I1436">
        <v>13</v>
      </c>
      <c r="J1436">
        <v>10</v>
      </c>
      <c r="K1436">
        <v>1.3</v>
      </c>
      <c r="L1436">
        <v>10</v>
      </c>
      <c r="M1436">
        <v>1</v>
      </c>
      <c r="N1436">
        <v>13</v>
      </c>
      <c r="P1436">
        <v>2</v>
      </c>
      <c r="Q1436">
        <v>2</v>
      </c>
      <c r="R1436">
        <v>1</v>
      </c>
      <c r="S1436">
        <v>0</v>
      </c>
    </row>
    <row r="1437" spans="1:20" x14ac:dyDescent="0.25">
      <c r="A1437" s="177" t="s">
        <v>7058</v>
      </c>
      <c r="B1437" t="s">
        <v>7059</v>
      </c>
      <c r="C1437" t="s">
        <v>232</v>
      </c>
      <c r="D1437" s="20" t="s">
        <v>1028</v>
      </c>
      <c r="E1437" s="26">
        <v>41760</v>
      </c>
      <c r="H1437" t="e">
        <v>#DIV/0!</v>
      </c>
      <c r="K1437" t="e">
        <v>#DIV/0!</v>
      </c>
      <c r="M1437" t="e">
        <v>#DIV/0!</v>
      </c>
      <c r="R1437" t="e">
        <v>#DIV/0!</v>
      </c>
    </row>
    <row r="1438" spans="1:20" x14ac:dyDescent="0.25">
      <c r="A1438" s="177" t="s">
        <v>6867</v>
      </c>
      <c r="B1438" t="s">
        <v>6868</v>
      </c>
      <c r="C1438" t="s">
        <v>231</v>
      </c>
      <c r="D1438" s="20" t="s">
        <v>1026</v>
      </c>
      <c r="E1438" s="26">
        <v>41760</v>
      </c>
      <c r="H1438" t="e">
        <v>#DIV/0!</v>
      </c>
      <c r="K1438" t="e">
        <v>#DIV/0!</v>
      </c>
      <c r="M1438" t="e">
        <v>#DIV/0!</v>
      </c>
      <c r="R1438" t="e">
        <v>#DIV/0!</v>
      </c>
    </row>
    <row r="1439" spans="1:20" x14ac:dyDescent="0.25">
      <c r="A1439" s="177" t="s">
        <v>6692</v>
      </c>
      <c r="B1439" t="s">
        <v>6693</v>
      </c>
      <c r="C1439" t="s">
        <v>317</v>
      </c>
      <c r="D1439" s="20" t="s">
        <v>1028</v>
      </c>
      <c r="E1439" s="26">
        <v>41760</v>
      </c>
      <c r="F1439">
        <v>4</v>
      </c>
      <c r="G1439">
        <v>5</v>
      </c>
      <c r="H1439">
        <v>0.8</v>
      </c>
      <c r="I1439">
        <v>20</v>
      </c>
      <c r="J1439">
        <v>20</v>
      </c>
      <c r="K1439">
        <v>1</v>
      </c>
      <c r="L1439">
        <v>25</v>
      </c>
      <c r="M1439">
        <v>0.8</v>
      </c>
      <c r="N1439">
        <v>19</v>
      </c>
      <c r="P1439">
        <v>0</v>
      </c>
      <c r="Q1439">
        <v>0</v>
      </c>
      <c r="R1439" t="e">
        <v>#DIV/0!</v>
      </c>
      <c r="S1439">
        <v>1</v>
      </c>
      <c r="T1439">
        <v>1</v>
      </c>
    </row>
    <row r="1440" spans="1:20" x14ac:dyDescent="0.25">
      <c r="A1440" s="177" t="s">
        <v>6517</v>
      </c>
      <c r="B1440" t="s">
        <v>6518</v>
      </c>
      <c r="C1440" t="s">
        <v>316</v>
      </c>
      <c r="D1440" s="20" t="s">
        <v>1026</v>
      </c>
      <c r="E1440" s="26">
        <v>41760</v>
      </c>
      <c r="F1440">
        <v>4</v>
      </c>
      <c r="G1440">
        <v>5</v>
      </c>
      <c r="H1440">
        <v>0.8</v>
      </c>
      <c r="I1440">
        <v>20</v>
      </c>
      <c r="J1440">
        <v>20</v>
      </c>
      <c r="K1440">
        <v>1</v>
      </c>
      <c r="L1440">
        <v>25</v>
      </c>
      <c r="M1440">
        <v>0.8</v>
      </c>
      <c r="N1440">
        <v>19</v>
      </c>
      <c r="P1440">
        <v>0</v>
      </c>
      <c r="Q1440">
        <v>0</v>
      </c>
      <c r="R1440" t="e">
        <v>#DIV/0!</v>
      </c>
      <c r="S1440">
        <v>1</v>
      </c>
    </row>
    <row r="1441" spans="1:20" x14ac:dyDescent="0.25">
      <c r="A1441" s="177" t="s">
        <v>6268</v>
      </c>
      <c r="B1441" t="s">
        <v>6269</v>
      </c>
      <c r="C1441" t="s">
        <v>214</v>
      </c>
      <c r="D1441" s="20" t="s">
        <v>1028</v>
      </c>
      <c r="E1441" s="26">
        <v>41760</v>
      </c>
      <c r="F1441">
        <v>6</v>
      </c>
      <c r="G1441">
        <v>6</v>
      </c>
      <c r="H1441">
        <v>1</v>
      </c>
      <c r="I1441">
        <v>47</v>
      </c>
      <c r="J1441">
        <v>50</v>
      </c>
      <c r="K1441">
        <v>0.94</v>
      </c>
      <c r="L1441">
        <v>50</v>
      </c>
      <c r="M1441">
        <v>1</v>
      </c>
      <c r="N1441">
        <v>23</v>
      </c>
      <c r="P1441">
        <v>5</v>
      </c>
      <c r="Q1441">
        <v>6</v>
      </c>
      <c r="R1441">
        <v>0.83333333333333337</v>
      </c>
      <c r="S1441">
        <v>24</v>
      </c>
      <c r="T1441">
        <v>1</v>
      </c>
    </row>
    <row r="1442" spans="1:20" x14ac:dyDescent="0.25">
      <c r="A1442" s="177" t="s">
        <v>6093</v>
      </c>
      <c r="B1442" t="s">
        <v>6094</v>
      </c>
      <c r="C1442" t="s">
        <v>215</v>
      </c>
      <c r="D1442" s="20" t="s">
        <v>1026</v>
      </c>
      <c r="E1442" s="26">
        <v>41760</v>
      </c>
      <c r="F1442">
        <v>6</v>
      </c>
      <c r="G1442">
        <v>6</v>
      </c>
      <c r="H1442">
        <v>1</v>
      </c>
      <c r="I1442">
        <v>47</v>
      </c>
      <c r="J1442">
        <v>50</v>
      </c>
      <c r="K1442">
        <v>0.94</v>
      </c>
      <c r="L1442">
        <v>50</v>
      </c>
      <c r="M1442">
        <v>1</v>
      </c>
      <c r="N1442">
        <v>23</v>
      </c>
      <c r="O1442">
        <v>1.0249999999999999</v>
      </c>
      <c r="P1442">
        <v>5</v>
      </c>
      <c r="Q1442">
        <v>6</v>
      </c>
      <c r="R1442">
        <v>0.83333333333333337</v>
      </c>
      <c r="S1442">
        <v>24</v>
      </c>
    </row>
    <row r="1443" spans="1:20" x14ac:dyDescent="0.25">
      <c r="A1443" s="177" t="s">
        <v>5918</v>
      </c>
      <c r="B1443" t="s">
        <v>5919</v>
      </c>
      <c r="C1443" t="s">
        <v>216</v>
      </c>
      <c r="D1443" s="20" t="s">
        <v>1026</v>
      </c>
      <c r="E1443" s="26">
        <v>41760</v>
      </c>
      <c r="H1443" t="e">
        <v>#DIV/0!</v>
      </c>
      <c r="K1443" t="e">
        <v>#DIV/0!</v>
      </c>
      <c r="M1443" t="e">
        <v>#DIV/0!</v>
      </c>
      <c r="R1443" t="e">
        <v>#DIV/0!</v>
      </c>
      <c r="T1443">
        <v>0.81640000000000001</v>
      </c>
    </row>
    <row r="1444" spans="1:20" x14ac:dyDescent="0.25">
      <c r="A1444" s="177" t="s">
        <v>5490</v>
      </c>
      <c r="B1444" t="s">
        <v>5491</v>
      </c>
      <c r="C1444" s="20" t="s">
        <v>903</v>
      </c>
      <c r="D1444" s="20" t="s">
        <v>1026</v>
      </c>
      <c r="E1444" s="26">
        <v>41760</v>
      </c>
      <c r="F1444">
        <v>11</v>
      </c>
      <c r="G1444">
        <v>11</v>
      </c>
      <c r="H1444">
        <v>1</v>
      </c>
      <c r="I1444">
        <v>16</v>
      </c>
      <c r="J1444">
        <v>52</v>
      </c>
      <c r="K1444">
        <v>0.30769230769230771</v>
      </c>
      <c r="L1444">
        <v>52</v>
      </c>
      <c r="M1444">
        <v>1</v>
      </c>
      <c r="N1444">
        <v>16</v>
      </c>
      <c r="P1444">
        <v>0</v>
      </c>
      <c r="Q1444">
        <v>0</v>
      </c>
      <c r="R1444" t="e">
        <v>#DIV/0!</v>
      </c>
      <c r="S1444">
        <v>0</v>
      </c>
      <c r="T1444">
        <v>0.83425000000000005</v>
      </c>
    </row>
    <row r="1445" spans="1:20" x14ac:dyDescent="0.25">
      <c r="A1445" s="177" t="s">
        <v>5674</v>
      </c>
      <c r="B1445" t="s">
        <v>5675</v>
      </c>
      <c r="C1445" s="20" t="s">
        <v>1073</v>
      </c>
      <c r="D1445" s="20" t="s">
        <v>1026</v>
      </c>
      <c r="E1445" s="26">
        <v>41760</v>
      </c>
      <c r="F1445">
        <v>6</v>
      </c>
      <c r="G1445">
        <v>6</v>
      </c>
      <c r="H1445">
        <v>1</v>
      </c>
      <c r="J1445">
        <v>27</v>
      </c>
      <c r="K1445">
        <v>0</v>
      </c>
      <c r="L1445">
        <v>27</v>
      </c>
      <c r="M1445">
        <v>1</v>
      </c>
      <c r="R1445" t="e">
        <v>#DIV/0!</v>
      </c>
      <c r="T1445">
        <v>0.745</v>
      </c>
    </row>
    <row r="1446" spans="1:20" x14ac:dyDescent="0.25">
      <c r="A1446" s="177" t="s">
        <v>5255</v>
      </c>
      <c r="B1446" t="s">
        <v>5256</v>
      </c>
      <c r="C1446" s="20" t="s">
        <v>1079</v>
      </c>
      <c r="D1446" s="20" t="s">
        <v>1026</v>
      </c>
      <c r="E1446" s="26">
        <v>41760</v>
      </c>
      <c r="F1446">
        <v>5</v>
      </c>
      <c r="G1446">
        <v>5</v>
      </c>
      <c r="H1446">
        <v>1</v>
      </c>
      <c r="I1446">
        <v>16</v>
      </c>
      <c r="J1446">
        <v>25</v>
      </c>
      <c r="K1446">
        <v>0.64</v>
      </c>
      <c r="L1446">
        <v>25</v>
      </c>
      <c r="M1446">
        <v>1</v>
      </c>
      <c r="N1446">
        <v>16</v>
      </c>
      <c r="P1446">
        <v>0</v>
      </c>
      <c r="Q1446">
        <v>0</v>
      </c>
      <c r="R1446" t="e">
        <v>#DIV/0!</v>
      </c>
      <c r="S1446">
        <v>0</v>
      </c>
      <c r="T1446">
        <v>1</v>
      </c>
    </row>
    <row r="1447" spans="1:20" x14ac:dyDescent="0.25">
      <c r="A1447" s="177" t="s">
        <v>5050</v>
      </c>
      <c r="B1447" t="s">
        <v>5051</v>
      </c>
      <c r="C1447" t="s">
        <v>229</v>
      </c>
      <c r="D1447" s="20" t="s">
        <v>1026</v>
      </c>
      <c r="E1447" s="26">
        <v>41760</v>
      </c>
      <c r="H1447" t="e">
        <v>#DIV/0!</v>
      </c>
      <c r="K1447" t="e">
        <v>#DIV/0!</v>
      </c>
      <c r="M1447" t="e">
        <v>#DIV/0!</v>
      </c>
      <c r="R1447" t="e">
        <v>#DIV/0!</v>
      </c>
      <c r="T1447">
        <v>1</v>
      </c>
    </row>
    <row r="1448" spans="1:20" x14ac:dyDescent="0.25">
      <c r="A1448" s="177" t="s">
        <v>4875</v>
      </c>
      <c r="B1448" t="s">
        <v>4876</v>
      </c>
      <c r="C1448" t="s">
        <v>230</v>
      </c>
      <c r="D1448" s="20" t="s">
        <v>1028</v>
      </c>
      <c r="E1448" s="26">
        <v>41760</v>
      </c>
      <c r="H1448" t="e">
        <v>#DIV/0!</v>
      </c>
      <c r="K1448" t="e">
        <v>#DIV/0!</v>
      </c>
      <c r="M1448" t="e">
        <v>#DIV/0!</v>
      </c>
      <c r="R1448" t="e">
        <v>#DIV/0!</v>
      </c>
      <c r="T1448">
        <v>0</v>
      </c>
    </row>
    <row r="1449" spans="1:20" x14ac:dyDescent="0.25">
      <c r="A1449" s="177" t="s">
        <v>4700</v>
      </c>
      <c r="B1449" t="s">
        <v>4701</v>
      </c>
      <c r="C1449" t="s">
        <v>234</v>
      </c>
      <c r="D1449" s="20" t="s">
        <v>1028</v>
      </c>
      <c r="E1449" s="26">
        <v>41760</v>
      </c>
      <c r="H1449" t="e">
        <v>#DIV/0!</v>
      </c>
      <c r="K1449" t="e">
        <v>#DIV/0!</v>
      </c>
      <c r="M1449" t="e">
        <v>#DIV/0!</v>
      </c>
      <c r="R1449" t="e">
        <v>#DIV/0!</v>
      </c>
      <c r="T1449">
        <v>1</v>
      </c>
    </row>
    <row r="1450" spans="1:20" x14ac:dyDescent="0.25">
      <c r="A1450" s="177" t="s">
        <v>4525</v>
      </c>
      <c r="B1450" t="s">
        <v>4526</v>
      </c>
      <c r="C1450" t="s">
        <v>233</v>
      </c>
      <c r="D1450" s="20" t="s">
        <v>1026</v>
      </c>
      <c r="E1450" s="26">
        <v>41760</v>
      </c>
      <c r="H1450" t="e">
        <v>#DIV/0!</v>
      </c>
      <c r="K1450" t="e">
        <v>#DIV/0!</v>
      </c>
      <c r="M1450" t="e">
        <v>#DIV/0!</v>
      </c>
      <c r="R1450" t="e">
        <v>#DIV/0!</v>
      </c>
      <c r="T1450">
        <v>0.98124999999999996</v>
      </c>
    </row>
    <row r="1451" spans="1:20" x14ac:dyDescent="0.25">
      <c r="A1451" s="177" t="s">
        <v>4350</v>
      </c>
      <c r="B1451" t="s">
        <v>4351</v>
      </c>
      <c r="C1451" t="s">
        <v>217</v>
      </c>
      <c r="D1451" s="20" t="s">
        <v>1028</v>
      </c>
      <c r="E1451" s="26">
        <v>41760</v>
      </c>
      <c r="F1451">
        <v>2</v>
      </c>
      <c r="G1451">
        <v>3</v>
      </c>
      <c r="H1451">
        <v>0.66666666666666663</v>
      </c>
      <c r="I1451">
        <v>2</v>
      </c>
      <c r="J1451">
        <v>10</v>
      </c>
      <c r="K1451">
        <v>0.2</v>
      </c>
      <c r="L1451">
        <v>15</v>
      </c>
      <c r="M1451">
        <v>0.66666666666666663</v>
      </c>
      <c r="N1451">
        <v>2</v>
      </c>
      <c r="P1451">
        <v>0</v>
      </c>
      <c r="Q1451">
        <v>0</v>
      </c>
      <c r="S1451">
        <v>0</v>
      </c>
      <c r="T1451">
        <v>0.76400000000000001</v>
      </c>
    </row>
    <row r="1452" spans="1:20" x14ac:dyDescent="0.25">
      <c r="A1452" s="177" t="s">
        <v>4285</v>
      </c>
      <c r="B1452" t="s">
        <v>4286</v>
      </c>
      <c r="C1452" t="s">
        <v>895</v>
      </c>
      <c r="D1452" s="20" t="s">
        <v>1026</v>
      </c>
      <c r="E1452" s="26">
        <v>41760</v>
      </c>
      <c r="F1452">
        <v>0</v>
      </c>
      <c r="G1452">
        <v>0</v>
      </c>
      <c r="H1452" t="e">
        <v>#DIV/0!</v>
      </c>
      <c r="I1452">
        <v>0</v>
      </c>
      <c r="J1452">
        <v>0</v>
      </c>
      <c r="K1452" t="e">
        <v>#DIV/0!</v>
      </c>
      <c r="L1452">
        <v>0</v>
      </c>
      <c r="M1452" t="e">
        <v>#DIV/0!</v>
      </c>
      <c r="P1452">
        <v>0</v>
      </c>
      <c r="Q1452">
        <v>0</v>
      </c>
      <c r="R1452" t="e">
        <v>#DIV/0!</v>
      </c>
      <c r="T1452">
        <v>0.628</v>
      </c>
    </row>
    <row r="1453" spans="1:20" x14ac:dyDescent="0.25">
      <c r="A1453" s="177" t="s">
        <v>4110</v>
      </c>
      <c r="B1453" t="s">
        <v>4111</v>
      </c>
      <c r="C1453" t="s">
        <v>218</v>
      </c>
      <c r="D1453" s="20" t="s">
        <v>1026</v>
      </c>
      <c r="E1453" s="26">
        <v>41760</v>
      </c>
      <c r="F1453">
        <v>2</v>
      </c>
      <c r="G1453">
        <v>3</v>
      </c>
      <c r="H1453">
        <v>0.66666666666666663</v>
      </c>
      <c r="I1453">
        <v>2</v>
      </c>
      <c r="J1453">
        <v>10</v>
      </c>
      <c r="K1453">
        <v>0.2</v>
      </c>
      <c r="L1453">
        <v>15</v>
      </c>
      <c r="M1453">
        <v>0.66666666666666663</v>
      </c>
      <c r="N1453">
        <v>2</v>
      </c>
      <c r="P1453">
        <v>0</v>
      </c>
      <c r="Q1453">
        <v>0</v>
      </c>
      <c r="R1453" t="e">
        <v>#DIV/0!</v>
      </c>
      <c r="S1453">
        <v>0</v>
      </c>
      <c r="T1453">
        <v>0</v>
      </c>
    </row>
    <row r="1454" spans="1:20" x14ac:dyDescent="0.25">
      <c r="A1454" s="177" t="s">
        <v>3935</v>
      </c>
      <c r="B1454" t="s">
        <v>3936</v>
      </c>
      <c r="C1454" t="s">
        <v>219</v>
      </c>
      <c r="D1454" s="20" t="s">
        <v>1026</v>
      </c>
      <c r="E1454" s="26">
        <v>41760</v>
      </c>
      <c r="T1454">
        <v>0.50244200244200243</v>
      </c>
    </row>
    <row r="1455" spans="1:20" x14ac:dyDescent="0.25">
      <c r="A1455" s="177" t="s">
        <v>3568</v>
      </c>
      <c r="B1455" t="s">
        <v>3569</v>
      </c>
      <c r="C1455" t="s">
        <v>220</v>
      </c>
      <c r="D1455" s="20" t="s">
        <v>1028</v>
      </c>
      <c r="E1455" s="26">
        <v>41760</v>
      </c>
      <c r="F1455">
        <v>10</v>
      </c>
      <c r="G1455">
        <v>16</v>
      </c>
      <c r="H1455">
        <v>0.625</v>
      </c>
      <c r="I1455">
        <v>34</v>
      </c>
      <c r="J1455">
        <v>32</v>
      </c>
      <c r="K1455">
        <v>1.0625</v>
      </c>
      <c r="L1455">
        <v>48</v>
      </c>
      <c r="M1455">
        <v>0.66666666666666663</v>
      </c>
      <c r="N1455">
        <v>23</v>
      </c>
      <c r="P1455">
        <v>6</v>
      </c>
      <c r="Q1455">
        <v>6</v>
      </c>
      <c r="R1455">
        <v>1</v>
      </c>
      <c r="S1455">
        <v>11</v>
      </c>
      <c r="T1455">
        <v>0</v>
      </c>
    </row>
    <row r="1456" spans="1:20" x14ac:dyDescent="0.25">
      <c r="A1456" s="177" t="s">
        <v>3393</v>
      </c>
      <c r="B1456" t="s">
        <v>3394</v>
      </c>
      <c r="C1456" t="s">
        <v>221</v>
      </c>
      <c r="D1456" s="20" t="s">
        <v>1026</v>
      </c>
      <c r="E1456" s="26">
        <v>41760</v>
      </c>
      <c r="F1456">
        <v>8</v>
      </c>
      <c r="G1456">
        <v>12</v>
      </c>
      <c r="H1456">
        <v>0.66666666666666663</v>
      </c>
      <c r="I1456">
        <v>27</v>
      </c>
      <c r="J1456">
        <v>28</v>
      </c>
      <c r="K1456">
        <v>0.9642857142857143</v>
      </c>
      <c r="L1456">
        <v>40</v>
      </c>
      <c r="M1456">
        <v>0.7</v>
      </c>
      <c r="N1456">
        <v>17</v>
      </c>
      <c r="O1456">
        <v>0.83425000000000005</v>
      </c>
      <c r="P1456">
        <v>6</v>
      </c>
      <c r="Q1456">
        <v>6</v>
      </c>
      <c r="R1456">
        <v>1</v>
      </c>
      <c r="S1456">
        <v>10</v>
      </c>
      <c r="T1456">
        <v>0.80069383394383398</v>
      </c>
    </row>
    <row r="1457" spans="1:20" x14ac:dyDescent="0.25">
      <c r="A1457" s="177" t="s">
        <v>3218</v>
      </c>
      <c r="B1457" t="s">
        <v>3219</v>
      </c>
      <c r="C1457" t="s">
        <v>222</v>
      </c>
      <c r="D1457" s="20" t="s">
        <v>1026</v>
      </c>
      <c r="E1457" s="26">
        <v>41760</v>
      </c>
      <c r="F1457">
        <v>2</v>
      </c>
      <c r="G1457">
        <v>4</v>
      </c>
      <c r="H1457">
        <v>0.5</v>
      </c>
      <c r="I1457">
        <v>7</v>
      </c>
      <c r="J1457">
        <v>4</v>
      </c>
      <c r="K1457">
        <v>1.75</v>
      </c>
      <c r="L1457">
        <v>8</v>
      </c>
      <c r="M1457">
        <v>0.5</v>
      </c>
      <c r="N1457">
        <v>6</v>
      </c>
      <c r="O1457">
        <v>0.745</v>
      </c>
      <c r="P1457">
        <v>0</v>
      </c>
      <c r="Q1457">
        <v>0</v>
      </c>
      <c r="R1457" t="e">
        <v>#DIV/0!</v>
      </c>
      <c r="S1457">
        <v>1</v>
      </c>
      <c r="T1457">
        <v>0.94861111111111107</v>
      </c>
    </row>
    <row r="1458" spans="1:20" x14ac:dyDescent="0.25">
      <c r="A1458" s="177" t="s">
        <v>11591</v>
      </c>
      <c r="B1458" t="s">
        <v>11592</v>
      </c>
      <c r="C1458" t="s">
        <v>198</v>
      </c>
      <c r="D1458" s="20" t="s">
        <v>1028</v>
      </c>
      <c r="E1458" s="26">
        <v>41791</v>
      </c>
      <c r="F1458">
        <v>3</v>
      </c>
      <c r="G1458">
        <v>3</v>
      </c>
      <c r="H1458">
        <v>1</v>
      </c>
      <c r="J1458">
        <v>15</v>
      </c>
      <c r="K1458">
        <v>0</v>
      </c>
      <c r="L1458">
        <v>15</v>
      </c>
      <c r="M1458">
        <v>1</v>
      </c>
      <c r="N1458">
        <v>0</v>
      </c>
      <c r="P1458">
        <v>0</v>
      </c>
      <c r="Q1458">
        <v>0</v>
      </c>
      <c r="R1458" t="e">
        <v>#DIV/0!</v>
      </c>
      <c r="T1458">
        <v>0.92500000000000004</v>
      </c>
    </row>
    <row r="1459" spans="1:20" x14ac:dyDescent="0.25">
      <c r="A1459" s="177" t="s">
        <v>12054</v>
      </c>
      <c r="B1459" t="s">
        <v>12055</v>
      </c>
      <c r="C1459" s="20" t="s">
        <v>1077</v>
      </c>
      <c r="D1459" s="20" t="s">
        <v>1028</v>
      </c>
      <c r="E1459" s="26">
        <v>41791</v>
      </c>
      <c r="F1459">
        <v>3</v>
      </c>
      <c r="G1459">
        <v>3</v>
      </c>
      <c r="H1459">
        <v>1</v>
      </c>
      <c r="J1459">
        <v>15</v>
      </c>
      <c r="K1459">
        <v>0</v>
      </c>
      <c r="L1459">
        <v>15</v>
      </c>
      <c r="M1459">
        <v>1</v>
      </c>
      <c r="N1459">
        <v>0</v>
      </c>
      <c r="P1459">
        <v>0</v>
      </c>
      <c r="Q1459">
        <v>0</v>
      </c>
      <c r="R1459" t="e">
        <v>#DIV/0!</v>
      </c>
      <c r="T1459">
        <v>0.77777777777777779</v>
      </c>
    </row>
    <row r="1460" spans="1:20" x14ac:dyDescent="0.25">
      <c r="A1460" s="177" t="s">
        <v>3045</v>
      </c>
      <c r="B1460" t="s">
        <v>3046</v>
      </c>
      <c r="C1460" t="s">
        <v>242</v>
      </c>
      <c r="D1460" s="20" t="s">
        <v>1026</v>
      </c>
      <c r="E1460" s="26">
        <v>41791</v>
      </c>
      <c r="F1460">
        <v>0</v>
      </c>
      <c r="G1460">
        <v>0</v>
      </c>
      <c r="H1460" t="e">
        <v>#DIV/0!</v>
      </c>
      <c r="I1460">
        <v>0</v>
      </c>
      <c r="J1460">
        <v>0</v>
      </c>
      <c r="K1460" t="e">
        <v>#DIV/0!</v>
      </c>
      <c r="L1460">
        <v>0</v>
      </c>
      <c r="M1460" t="e">
        <v>#DIV/0!</v>
      </c>
      <c r="N1460">
        <v>0</v>
      </c>
      <c r="P1460">
        <v>0</v>
      </c>
      <c r="Q1460">
        <v>0</v>
      </c>
      <c r="R1460" t="e">
        <v>#DIV/0!</v>
      </c>
      <c r="S1460">
        <v>0</v>
      </c>
    </row>
    <row r="1461" spans="1:20" x14ac:dyDescent="0.25">
      <c r="A1461" s="177" t="s">
        <v>2870</v>
      </c>
      <c r="B1461" t="s">
        <v>2871</v>
      </c>
      <c r="C1461" s="20" t="s">
        <v>2754</v>
      </c>
      <c r="D1461" s="20" t="s">
        <v>1026</v>
      </c>
      <c r="E1461" s="26">
        <v>41791</v>
      </c>
      <c r="F1461">
        <v>9</v>
      </c>
      <c r="G1461">
        <v>9</v>
      </c>
      <c r="H1461">
        <v>1</v>
      </c>
      <c r="I1461">
        <v>0</v>
      </c>
      <c r="J1461">
        <v>42</v>
      </c>
      <c r="K1461">
        <v>0</v>
      </c>
      <c r="L1461">
        <v>42</v>
      </c>
      <c r="M1461">
        <v>1</v>
      </c>
      <c r="N1461">
        <v>0</v>
      </c>
      <c r="P1461">
        <v>0</v>
      </c>
      <c r="Q1461">
        <v>0</v>
      </c>
      <c r="R1461" t="e">
        <v>#DIV/0!</v>
      </c>
      <c r="S1461">
        <v>0</v>
      </c>
    </row>
    <row r="1462" spans="1:20" x14ac:dyDescent="0.25">
      <c r="A1462" s="177" t="s">
        <v>2625</v>
      </c>
      <c r="B1462" t="s">
        <v>2626</v>
      </c>
      <c r="C1462" t="s">
        <v>237</v>
      </c>
      <c r="D1462" s="20" t="s">
        <v>1026</v>
      </c>
      <c r="E1462" s="26">
        <v>41791</v>
      </c>
      <c r="F1462">
        <v>17</v>
      </c>
      <c r="G1462">
        <v>20</v>
      </c>
      <c r="H1462">
        <v>0.85</v>
      </c>
      <c r="I1462">
        <v>107</v>
      </c>
      <c r="J1462">
        <v>142</v>
      </c>
      <c r="K1462">
        <v>0.75352112676056338</v>
      </c>
      <c r="L1462">
        <v>157</v>
      </c>
      <c r="M1462">
        <v>0.90445859872611467</v>
      </c>
      <c r="N1462">
        <v>68</v>
      </c>
      <c r="O1462">
        <v>0.98124999999999996</v>
      </c>
      <c r="P1462">
        <v>20</v>
      </c>
      <c r="Q1462">
        <v>30</v>
      </c>
      <c r="R1462">
        <v>0.66666666666666663</v>
      </c>
      <c r="S1462">
        <v>39</v>
      </c>
    </row>
    <row r="1463" spans="1:20" x14ac:dyDescent="0.25">
      <c r="A1463" s="177" t="s">
        <v>2450</v>
      </c>
      <c r="B1463" t="s">
        <v>2451</v>
      </c>
      <c r="C1463" t="s">
        <v>238</v>
      </c>
      <c r="D1463" s="20" t="s">
        <v>1026</v>
      </c>
      <c r="E1463" s="26">
        <v>41791</v>
      </c>
      <c r="F1463">
        <v>10</v>
      </c>
      <c r="G1463">
        <v>12</v>
      </c>
      <c r="H1463">
        <v>0.83333333333333337</v>
      </c>
      <c r="I1463">
        <v>26</v>
      </c>
      <c r="J1463">
        <v>34</v>
      </c>
      <c r="K1463">
        <v>0.76470588235294112</v>
      </c>
      <c r="L1463">
        <v>40</v>
      </c>
      <c r="M1463">
        <v>0.85</v>
      </c>
      <c r="N1463">
        <v>21</v>
      </c>
      <c r="O1463">
        <v>0.76400000000000001</v>
      </c>
      <c r="P1463">
        <v>3</v>
      </c>
      <c r="Q1463">
        <v>6</v>
      </c>
      <c r="R1463">
        <v>0.5</v>
      </c>
      <c r="S1463">
        <v>5</v>
      </c>
      <c r="T1463">
        <v>0.74175824175824168</v>
      </c>
    </row>
    <row r="1464" spans="1:20" x14ac:dyDescent="0.25">
      <c r="A1464" s="177" t="s">
        <v>2277</v>
      </c>
      <c r="B1464" t="s">
        <v>2278</v>
      </c>
      <c r="C1464" t="s">
        <v>239</v>
      </c>
      <c r="D1464" s="20" t="s">
        <v>1026</v>
      </c>
      <c r="E1464" s="26">
        <v>41791</v>
      </c>
      <c r="F1464">
        <v>3</v>
      </c>
      <c r="G1464">
        <v>4</v>
      </c>
      <c r="H1464">
        <v>0.75</v>
      </c>
      <c r="I1464">
        <v>9</v>
      </c>
      <c r="J1464">
        <v>6</v>
      </c>
      <c r="K1464">
        <v>1.5</v>
      </c>
      <c r="L1464">
        <v>8</v>
      </c>
      <c r="M1464">
        <v>0.75</v>
      </c>
      <c r="N1464">
        <v>8</v>
      </c>
      <c r="O1464">
        <v>0.628</v>
      </c>
      <c r="P1464">
        <v>0</v>
      </c>
      <c r="Q1464">
        <v>0</v>
      </c>
      <c r="R1464" t="e">
        <v>#DIV/0!</v>
      </c>
      <c r="S1464">
        <v>1</v>
      </c>
      <c r="T1464">
        <v>1.075</v>
      </c>
    </row>
    <row r="1465" spans="1:20" x14ac:dyDescent="0.25">
      <c r="A1465" s="177" t="s">
        <v>2102</v>
      </c>
      <c r="B1465" t="s">
        <v>2103</v>
      </c>
      <c r="C1465" s="20" t="s">
        <v>2018</v>
      </c>
      <c r="D1465" s="20" t="s">
        <v>1026</v>
      </c>
      <c r="E1465" s="26">
        <v>41791</v>
      </c>
      <c r="F1465">
        <v>7</v>
      </c>
      <c r="G1465">
        <v>7</v>
      </c>
      <c r="H1465">
        <v>1</v>
      </c>
      <c r="I1465">
        <v>29</v>
      </c>
      <c r="J1465">
        <v>35</v>
      </c>
      <c r="K1465">
        <v>0.82857142857142863</v>
      </c>
      <c r="L1465">
        <v>35</v>
      </c>
      <c r="M1465">
        <v>1</v>
      </c>
      <c r="N1465">
        <v>23</v>
      </c>
      <c r="P1465">
        <v>0</v>
      </c>
      <c r="Q1465">
        <v>3</v>
      </c>
      <c r="R1465">
        <v>0</v>
      </c>
      <c r="S1465">
        <v>6</v>
      </c>
      <c r="T1465">
        <v>0.61904761904761907</v>
      </c>
    </row>
    <row r="1466" spans="1:20" x14ac:dyDescent="0.25">
      <c r="A1466" s="177" t="s">
        <v>1854</v>
      </c>
      <c r="B1466" t="s">
        <v>1855</v>
      </c>
      <c r="C1466" t="s">
        <v>240</v>
      </c>
      <c r="D1466" s="20" t="s">
        <v>1026</v>
      </c>
      <c r="E1466" s="26">
        <v>41791</v>
      </c>
      <c r="F1466">
        <v>19</v>
      </c>
      <c r="G1466">
        <v>25</v>
      </c>
      <c r="H1466">
        <v>0.76</v>
      </c>
      <c r="I1466">
        <v>48</v>
      </c>
      <c r="J1466">
        <v>95</v>
      </c>
      <c r="K1466">
        <v>0.50526315789473686</v>
      </c>
      <c r="L1466">
        <v>125</v>
      </c>
      <c r="M1466">
        <v>0.76</v>
      </c>
      <c r="N1466">
        <v>45</v>
      </c>
      <c r="P1466">
        <v>8</v>
      </c>
      <c r="Q1466">
        <v>11</v>
      </c>
      <c r="R1466">
        <v>0.72727272727272729</v>
      </c>
      <c r="S1466">
        <v>3</v>
      </c>
    </row>
    <row r="1467" spans="1:20" x14ac:dyDescent="0.25">
      <c r="A1467" s="177" t="s">
        <v>1679</v>
      </c>
      <c r="B1467" t="s">
        <v>1680</v>
      </c>
      <c r="C1467" t="s">
        <v>241</v>
      </c>
      <c r="D1467" s="20" t="s">
        <v>1026</v>
      </c>
      <c r="E1467" s="26">
        <v>41791</v>
      </c>
      <c r="F1467">
        <v>18</v>
      </c>
      <c r="G1467">
        <v>18</v>
      </c>
      <c r="H1467">
        <v>1</v>
      </c>
      <c r="I1467">
        <v>131</v>
      </c>
      <c r="J1467">
        <v>180</v>
      </c>
      <c r="K1467">
        <v>0.72777777777777775</v>
      </c>
      <c r="L1467">
        <v>180</v>
      </c>
      <c r="M1467">
        <v>1</v>
      </c>
      <c r="N1467">
        <v>112</v>
      </c>
      <c r="P1467">
        <v>1</v>
      </c>
      <c r="Q1467">
        <v>1</v>
      </c>
      <c r="R1467">
        <v>1</v>
      </c>
      <c r="S1467">
        <v>19</v>
      </c>
    </row>
    <row r="1468" spans="1:20" x14ac:dyDescent="0.25">
      <c r="A1468" s="177" t="s">
        <v>1115</v>
      </c>
      <c r="B1468" t="s">
        <v>1201</v>
      </c>
      <c r="C1468" t="s">
        <v>235</v>
      </c>
      <c r="D1468" s="20" t="s">
        <v>1028</v>
      </c>
      <c r="E1468" s="26">
        <v>41791</v>
      </c>
      <c r="F1468">
        <v>83</v>
      </c>
      <c r="G1468">
        <v>95</v>
      </c>
      <c r="H1468">
        <v>0.87368421052631584</v>
      </c>
      <c r="I1468">
        <v>350</v>
      </c>
      <c r="J1468">
        <v>536</v>
      </c>
      <c r="K1468">
        <v>0.65298507462686572</v>
      </c>
      <c r="L1468">
        <v>587</v>
      </c>
      <c r="M1468">
        <v>0.91311754684838164</v>
      </c>
      <c r="N1468">
        <v>277</v>
      </c>
      <c r="P1468">
        <v>32</v>
      </c>
      <c r="Q1468">
        <v>51</v>
      </c>
      <c r="R1468">
        <v>0.62745098039215685</v>
      </c>
      <c r="S1468">
        <v>73</v>
      </c>
    </row>
    <row r="1469" spans="1:20" x14ac:dyDescent="0.25">
      <c r="A1469" s="177" t="s">
        <v>11593</v>
      </c>
      <c r="B1469" t="s">
        <v>11594</v>
      </c>
      <c r="C1469" t="s">
        <v>199</v>
      </c>
      <c r="D1469" s="20" t="s">
        <v>1028</v>
      </c>
      <c r="E1469" s="26">
        <v>41791</v>
      </c>
      <c r="F1469">
        <v>8</v>
      </c>
      <c r="G1469">
        <v>11</v>
      </c>
      <c r="H1469">
        <v>0.72727272727272729</v>
      </c>
      <c r="I1469">
        <v>13</v>
      </c>
      <c r="J1469">
        <v>40</v>
      </c>
      <c r="K1469">
        <v>0.32500000000000001</v>
      </c>
      <c r="L1469">
        <v>55</v>
      </c>
      <c r="M1469">
        <v>0.72727272727272729</v>
      </c>
      <c r="N1469">
        <v>13</v>
      </c>
      <c r="P1469">
        <v>7</v>
      </c>
      <c r="Q1469">
        <v>8</v>
      </c>
      <c r="R1469">
        <v>0.875</v>
      </c>
      <c r="S1469">
        <v>0</v>
      </c>
    </row>
    <row r="1470" spans="1:20" x14ac:dyDescent="0.25">
      <c r="A1470" s="177" t="s">
        <v>11459</v>
      </c>
      <c r="B1470" t="s">
        <v>11460</v>
      </c>
      <c r="C1470" t="s">
        <v>201</v>
      </c>
      <c r="D1470" s="20" t="s">
        <v>1026</v>
      </c>
      <c r="E1470" s="26">
        <v>41791</v>
      </c>
      <c r="F1470">
        <v>3</v>
      </c>
      <c r="G1470">
        <v>4</v>
      </c>
      <c r="H1470">
        <v>0.75</v>
      </c>
      <c r="I1470">
        <v>4</v>
      </c>
      <c r="J1470">
        <v>15</v>
      </c>
      <c r="K1470">
        <v>0.26666666666666666</v>
      </c>
      <c r="L1470">
        <v>20</v>
      </c>
      <c r="M1470">
        <v>0.75</v>
      </c>
      <c r="N1470">
        <v>4</v>
      </c>
      <c r="O1470">
        <v>0.92500000000000004</v>
      </c>
      <c r="P1470">
        <v>7</v>
      </c>
      <c r="Q1470">
        <v>8</v>
      </c>
      <c r="R1470">
        <v>0.875</v>
      </c>
      <c r="S1470">
        <v>0</v>
      </c>
      <c r="T1470">
        <v>1.0111111111111111</v>
      </c>
    </row>
    <row r="1471" spans="1:20" x14ac:dyDescent="0.25">
      <c r="A1471" s="177" t="s">
        <v>12256</v>
      </c>
      <c r="B1471" t="s">
        <v>12257</v>
      </c>
      <c r="C1471" t="s">
        <v>200</v>
      </c>
      <c r="D1471" s="20" t="s">
        <v>1026</v>
      </c>
      <c r="E1471" s="26">
        <v>41791</v>
      </c>
      <c r="F1471">
        <v>5</v>
      </c>
      <c r="G1471">
        <v>7</v>
      </c>
      <c r="H1471">
        <v>0.7142857142857143</v>
      </c>
      <c r="I1471">
        <v>9</v>
      </c>
      <c r="J1471">
        <v>25</v>
      </c>
      <c r="K1471">
        <v>0.36</v>
      </c>
      <c r="L1471">
        <v>35</v>
      </c>
      <c r="M1471">
        <v>0.7142857142857143</v>
      </c>
      <c r="N1471">
        <v>9</v>
      </c>
      <c r="P1471">
        <v>0</v>
      </c>
      <c r="Q1471">
        <v>0</v>
      </c>
      <c r="R1471">
        <v>0</v>
      </c>
      <c r="S1471">
        <v>0</v>
      </c>
    </row>
    <row r="1472" spans="1:20" x14ac:dyDescent="0.25">
      <c r="A1472" s="177" t="s">
        <v>12541</v>
      </c>
      <c r="B1472" t="s">
        <v>12542</v>
      </c>
      <c r="C1472" t="s">
        <v>202</v>
      </c>
      <c r="D1472" s="20" t="s">
        <v>1026</v>
      </c>
      <c r="E1472" s="26">
        <v>41791</v>
      </c>
      <c r="H1472" t="e">
        <v>#DIV/0!</v>
      </c>
      <c r="K1472" t="e">
        <v>#DIV/0!</v>
      </c>
      <c r="M1472" t="e">
        <v>#DIV/0!</v>
      </c>
      <c r="R1472" t="e">
        <v>#DIV/0!</v>
      </c>
      <c r="T1472">
        <v>0.95</v>
      </c>
    </row>
    <row r="1473" spans="1:20" x14ac:dyDescent="0.25">
      <c r="A1473" s="177" t="s">
        <v>11078</v>
      </c>
      <c r="B1473" t="s">
        <v>11079</v>
      </c>
      <c r="C1473" t="s">
        <v>228</v>
      </c>
      <c r="D1473" s="20" t="s">
        <v>1026</v>
      </c>
      <c r="E1473" s="26">
        <v>41791</v>
      </c>
      <c r="H1473" t="e">
        <v>#DIV/0!</v>
      </c>
      <c r="K1473" t="e">
        <v>#DIV/0!</v>
      </c>
      <c r="M1473" t="e">
        <v>#DIV/0!</v>
      </c>
      <c r="R1473" t="e">
        <v>#DIV/0!</v>
      </c>
      <c r="T1473">
        <v>0.5</v>
      </c>
    </row>
    <row r="1474" spans="1:20" x14ac:dyDescent="0.25">
      <c r="A1474" s="177" t="s">
        <v>10903</v>
      </c>
      <c r="B1474" t="s">
        <v>10904</v>
      </c>
      <c r="C1474" t="s">
        <v>227</v>
      </c>
      <c r="D1474" s="20" t="s">
        <v>1028</v>
      </c>
      <c r="E1474" s="26">
        <v>41791</v>
      </c>
      <c r="H1474" t="e">
        <v>#DIV/0!</v>
      </c>
      <c r="K1474" t="e">
        <v>#DIV/0!</v>
      </c>
      <c r="M1474" t="e">
        <v>#DIV/0!</v>
      </c>
      <c r="R1474" t="e">
        <v>#DIV/0!</v>
      </c>
    </row>
    <row r="1475" spans="1:20" x14ac:dyDescent="0.25">
      <c r="A1475" s="177" t="s">
        <v>10728</v>
      </c>
      <c r="B1475" t="s">
        <v>10729</v>
      </c>
      <c r="C1475" t="s">
        <v>203</v>
      </c>
      <c r="D1475" s="20" t="s">
        <v>1028</v>
      </c>
      <c r="E1475" s="26">
        <v>41791</v>
      </c>
      <c r="F1475">
        <v>13</v>
      </c>
      <c r="G1475">
        <v>14</v>
      </c>
      <c r="H1475">
        <v>0.9285714285714286</v>
      </c>
      <c r="I1475">
        <v>82</v>
      </c>
      <c r="J1475">
        <v>105</v>
      </c>
      <c r="K1475">
        <v>0.78095238095238095</v>
      </c>
      <c r="L1475">
        <v>110</v>
      </c>
      <c r="M1475">
        <v>0.95454545454545459</v>
      </c>
      <c r="N1475">
        <v>72</v>
      </c>
      <c r="P1475">
        <v>10</v>
      </c>
      <c r="Q1475">
        <v>13</v>
      </c>
      <c r="R1475">
        <v>0.76923076923076927</v>
      </c>
      <c r="S1475">
        <v>10</v>
      </c>
    </row>
    <row r="1476" spans="1:20" x14ac:dyDescent="0.25">
      <c r="A1476" s="177" t="s">
        <v>10553</v>
      </c>
      <c r="B1476" t="s">
        <v>10554</v>
      </c>
      <c r="C1476" t="s">
        <v>205</v>
      </c>
      <c r="D1476" s="20" t="s">
        <v>1026</v>
      </c>
      <c r="E1476" s="26">
        <v>41791</v>
      </c>
      <c r="F1476">
        <v>5</v>
      </c>
      <c r="G1476">
        <v>5</v>
      </c>
      <c r="H1476">
        <v>1</v>
      </c>
      <c r="I1476">
        <v>33</v>
      </c>
      <c r="J1476">
        <v>45</v>
      </c>
      <c r="K1476">
        <v>0.73333333333333328</v>
      </c>
      <c r="L1476">
        <v>45</v>
      </c>
      <c r="M1476">
        <v>1</v>
      </c>
      <c r="N1476">
        <v>24</v>
      </c>
      <c r="O1476">
        <v>1.075</v>
      </c>
      <c r="P1476">
        <v>5</v>
      </c>
      <c r="Q1476">
        <v>6</v>
      </c>
      <c r="R1476">
        <v>0.83333333333333337</v>
      </c>
      <c r="S1476">
        <v>9</v>
      </c>
    </row>
    <row r="1477" spans="1:20" x14ac:dyDescent="0.25">
      <c r="A1477" s="177" t="s">
        <v>10377</v>
      </c>
      <c r="B1477" t="s">
        <v>10378</v>
      </c>
      <c r="C1477" t="s">
        <v>204</v>
      </c>
      <c r="D1477" s="20" t="s">
        <v>1026</v>
      </c>
      <c r="E1477" s="26">
        <v>41791</v>
      </c>
      <c r="F1477">
        <v>4</v>
      </c>
      <c r="G1477">
        <v>5</v>
      </c>
      <c r="H1477">
        <v>0.8</v>
      </c>
      <c r="I1477">
        <v>15</v>
      </c>
      <c r="J1477">
        <v>20</v>
      </c>
      <c r="K1477">
        <v>0.75</v>
      </c>
      <c r="L1477">
        <v>25</v>
      </c>
      <c r="M1477">
        <v>0.8</v>
      </c>
      <c r="N1477">
        <v>14</v>
      </c>
      <c r="P1477">
        <v>5</v>
      </c>
      <c r="Q1477">
        <v>7</v>
      </c>
      <c r="R1477">
        <v>0.7142857142857143</v>
      </c>
      <c r="S1477">
        <v>1</v>
      </c>
    </row>
    <row r="1478" spans="1:20" x14ac:dyDescent="0.25">
      <c r="A1478" s="177" t="s">
        <v>10312</v>
      </c>
      <c r="B1478" t="s">
        <v>10313</v>
      </c>
      <c r="C1478" t="s">
        <v>206</v>
      </c>
      <c r="D1478" s="20" t="s">
        <v>1026</v>
      </c>
      <c r="E1478" s="26">
        <v>41791</v>
      </c>
      <c r="F1478">
        <v>4</v>
      </c>
      <c r="G1478">
        <v>4</v>
      </c>
      <c r="H1478">
        <v>1</v>
      </c>
      <c r="I1478">
        <v>34</v>
      </c>
      <c r="J1478">
        <v>40</v>
      </c>
      <c r="K1478">
        <v>0.85</v>
      </c>
      <c r="L1478">
        <v>40</v>
      </c>
      <c r="M1478">
        <v>1</v>
      </c>
      <c r="N1478">
        <v>34</v>
      </c>
    </row>
    <row r="1479" spans="1:20" x14ac:dyDescent="0.25">
      <c r="A1479" s="177" t="s">
        <v>9881</v>
      </c>
      <c r="B1479" t="s">
        <v>9882</v>
      </c>
      <c r="C1479" t="s">
        <v>223</v>
      </c>
      <c r="D1479" s="20" t="s">
        <v>1028</v>
      </c>
      <c r="E1479" s="26">
        <v>41791</v>
      </c>
      <c r="F1479">
        <v>3</v>
      </c>
      <c r="G1479">
        <v>3</v>
      </c>
      <c r="H1479">
        <v>1</v>
      </c>
      <c r="I1479">
        <v>25</v>
      </c>
      <c r="J1479">
        <v>30</v>
      </c>
      <c r="K1479">
        <v>0.83333333333333337</v>
      </c>
      <c r="L1479">
        <v>30</v>
      </c>
      <c r="M1479">
        <v>1</v>
      </c>
      <c r="N1479">
        <v>21</v>
      </c>
      <c r="P1479">
        <v>0</v>
      </c>
      <c r="Q1479">
        <v>0</v>
      </c>
      <c r="R1479" t="e">
        <v>#DIV/0!</v>
      </c>
      <c r="S1479">
        <v>4</v>
      </c>
    </row>
    <row r="1480" spans="1:20" x14ac:dyDescent="0.25">
      <c r="A1480" s="177" t="s">
        <v>9706</v>
      </c>
      <c r="B1480" t="s">
        <v>9707</v>
      </c>
      <c r="C1480" t="s">
        <v>224</v>
      </c>
      <c r="D1480" s="20" t="s">
        <v>1026</v>
      </c>
      <c r="E1480" s="26">
        <v>41791</v>
      </c>
      <c r="F1480">
        <v>3</v>
      </c>
      <c r="G1480">
        <v>3</v>
      </c>
      <c r="H1480">
        <v>1</v>
      </c>
      <c r="I1480">
        <v>25</v>
      </c>
      <c r="J1480">
        <v>30</v>
      </c>
      <c r="K1480">
        <v>0.83333333333333337</v>
      </c>
      <c r="L1480">
        <v>30</v>
      </c>
      <c r="M1480">
        <v>1</v>
      </c>
      <c r="N1480">
        <v>21</v>
      </c>
      <c r="P1480">
        <v>0</v>
      </c>
      <c r="Q1480">
        <v>0</v>
      </c>
      <c r="R1480" t="e">
        <v>#DIV/0!</v>
      </c>
      <c r="S1480">
        <v>4</v>
      </c>
    </row>
    <row r="1481" spans="1:20" x14ac:dyDescent="0.25">
      <c r="A1481" s="177" t="s">
        <v>9315</v>
      </c>
      <c r="B1481" t="s">
        <v>9316</v>
      </c>
      <c r="C1481" t="s">
        <v>211</v>
      </c>
      <c r="D1481" s="20" t="s">
        <v>1026</v>
      </c>
      <c r="E1481" s="26">
        <v>41791</v>
      </c>
      <c r="H1481" t="e">
        <v>#DIV/0!</v>
      </c>
      <c r="K1481" t="e">
        <v>#DIV/0!</v>
      </c>
      <c r="M1481" t="e">
        <v>#DIV/0!</v>
      </c>
      <c r="N1481">
        <v>0</v>
      </c>
      <c r="R1481" t="e">
        <v>#DIV/0!</v>
      </c>
    </row>
    <row r="1482" spans="1:20" x14ac:dyDescent="0.25">
      <c r="A1482" s="177" t="s">
        <v>9140</v>
      </c>
      <c r="B1482" t="s">
        <v>9141</v>
      </c>
      <c r="C1482" t="s">
        <v>207</v>
      </c>
      <c r="D1482" s="20" t="s">
        <v>1028</v>
      </c>
      <c r="E1482" s="26">
        <v>41791</v>
      </c>
      <c r="F1482">
        <v>6</v>
      </c>
      <c r="G1482">
        <v>10</v>
      </c>
      <c r="H1482">
        <v>0.6</v>
      </c>
      <c r="I1482">
        <v>19</v>
      </c>
      <c r="J1482">
        <v>35</v>
      </c>
      <c r="K1482">
        <v>0.54285714285714282</v>
      </c>
      <c r="L1482">
        <v>60</v>
      </c>
      <c r="M1482">
        <v>0.58333333333333337</v>
      </c>
      <c r="N1482">
        <v>13</v>
      </c>
      <c r="P1482">
        <v>3</v>
      </c>
      <c r="Q1482">
        <v>6</v>
      </c>
      <c r="R1482">
        <v>0.5</v>
      </c>
      <c r="S1482">
        <v>6</v>
      </c>
    </row>
    <row r="1483" spans="1:20" x14ac:dyDescent="0.25">
      <c r="A1483" s="177" t="s">
        <v>9075</v>
      </c>
      <c r="B1483" t="s">
        <v>9076</v>
      </c>
      <c r="C1483" t="s">
        <v>894</v>
      </c>
      <c r="D1483" s="20" t="s">
        <v>1026</v>
      </c>
      <c r="E1483" s="26">
        <v>41791</v>
      </c>
      <c r="H1483" t="e">
        <v>#DIV/0!</v>
      </c>
      <c r="K1483" t="e">
        <v>#DIV/0!</v>
      </c>
      <c r="M1483" t="e">
        <v>#DIV/0!</v>
      </c>
      <c r="R1483" t="e">
        <v>#DIV/0!</v>
      </c>
      <c r="T1483">
        <v>0.61538461538461542</v>
      </c>
    </row>
    <row r="1484" spans="1:20" x14ac:dyDescent="0.25">
      <c r="A1484" s="177" t="s">
        <v>8900</v>
      </c>
      <c r="B1484" t="s">
        <v>8901</v>
      </c>
      <c r="C1484" t="s">
        <v>210</v>
      </c>
      <c r="D1484" s="20" t="s">
        <v>1026</v>
      </c>
      <c r="E1484" s="26">
        <v>41791</v>
      </c>
      <c r="F1484">
        <v>4</v>
      </c>
      <c r="G1484">
        <v>5</v>
      </c>
      <c r="H1484">
        <v>0.8</v>
      </c>
      <c r="I1484">
        <v>17</v>
      </c>
      <c r="J1484">
        <v>25</v>
      </c>
      <c r="K1484">
        <v>0.68</v>
      </c>
      <c r="L1484">
        <v>35</v>
      </c>
      <c r="M1484">
        <v>0.7142857142857143</v>
      </c>
      <c r="N1484">
        <v>11</v>
      </c>
      <c r="O1484">
        <v>0.95</v>
      </c>
      <c r="P1484">
        <v>3</v>
      </c>
      <c r="Q1484">
        <v>6</v>
      </c>
      <c r="R1484">
        <v>0.5</v>
      </c>
      <c r="S1484">
        <v>6</v>
      </c>
      <c r="T1484">
        <v>0.61538461538461542</v>
      </c>
    </row>
    <row r="1485" spans="1:20" x14ac:dyDescent="0.25">
      <c r="A1485" s="177" t="s">
        <v>8725</v>
      </c>
      <c r="B1485" t="s">
        <v>8726</v>
      </c>
      <c r="C1485" t="s">
        <v>208</v>
      </c>
      <c r="D1485" s="20" t="s">
        <v>1026</v>
      </c>
      <c r="E1485" s="26">
        <v>41791</v>
      </c>
      <c r="F1485">
        <v>2</v>
      </c>
      <c r="G1485">
        <v>5</v>
      </c>
      <c r="H1485">
        <v>0.4</v>
      </c>
      <c r="I1485">
        <v>2</v>
      </c>
      <c r="J1485">
        <v>10</v>
      </c>
      <c r="K1485">
        <v>0.2</v>
      </c>
      <c r="L1485">
        <v>25</v>
      </c>
      <c r="M1485">
        <v>0.4</v>
      </c>
      <c r="N1485">
        <v>2</v>
      </c>
      <c r="P1485">
        <v>0</v>
      </c>
      <c r="Q1485">
        <v>0</v>
      </c>
      <c r="R1485" t="e">
        <v>#DIV/0!</v>
      </c>
      <c r="S1485">
        <v>0</v>
      </c>
      <c r="T1485">
        <v>1.3</v>
      </c>
    </row>
    <row r="1486" spans="1:20" x14ac:dyDescent="0.25">
      <c r="A1486" s="177" t="s">
        <v>8476</v>
      </c>
      <c r="B1486" t="s">
        <v>8477</v>
      </c>
      <c r="C1486" t="s">
        <v>213</v>
      </c>
      <c r="D1486" s="20" t="s">
        <v>1026</v>
      </c>
      <c r="E1486" s="26">
        <v>41791</v>
      </c>
      <c r="H1486" t="e">
        <v>#DIV/0!</v>
      </c>
      <c r="K1486" t="e">
        <v>#DIV/0!</v>
      </c>
      <c r="M1486" t="e">
        <v>#DIV/0!</v>
      </c>
      <c r="R1486" t="e">
        <v>#DIV/0!</v>
      </c>
      <c r="T1486">
        <v>0.97500000000000009</v>
      </c>
    </row>
    <row r="1487" spans="1:20" x14ac:dyDescent="0.25">
      <c r="A1487" s="177" t="s">
        <v>8301</v>
      </c>
      <c r="B1487" t="s">
        <v>8302</v>
      </c>
      <c r="C1487" t="s">
        <v>212</v>
      </c>
      <c r="D1487" s="20" t="s">
        <v>1028</v>
      </c>
      <c r="E1487" s="26">
        <v>41791</v>
      </c>
      <c r="F1487">
        <v>0</v>
      </c>
      <c r="G1487">
        <v>0</v>
      </c>
      <c r="H1487" t="e">
        <v>#DIV/0!</v>
      </c>
      <c r="I1487">
        <v>0</v>
      </c>
      <c r="J1487">
        <v>0</v>
      </c>
      <c r="K1487" t="e">
        <v>#DIV/0!</v>
      </c>
      <c r="L1487">
        <v>0</v>
      </c>
      <c r="M1487" t="e">
        <v>#DIV/0!</v>
      </c>
      <c r="N1487">
        <v>0</v>
      </c>
      <c r="P1487">
        <v>0</v>
      </c>
      <c r="Q1487">
        <v>0</v>
      </c>
      <c r="R1487" t="e">
        <v>#DIV/0!</v>
      </c>
      <c r="S1487">
        <v>0</v>
      </c>
    </row>
    <row r="1488" spans="1:20" x14ac:dyDescent="0.25">
      <c r="A1488" s="177" t="s">
        <v>8236</v>
      </c>
      <c r="B1488" t="s">
        <v>8237</v>
      </c>
      <c r="C1488" s="20" t="s">
        <v>8184</v>
      </c>
      <c r="D1488" s="20" t="s">
        <v>1026</v>
      </c>
      <c r="E1488" s="26">
        <v>41791</v>
      </c>
      <c r="H1488" t="e">
        <v>#DIV/0!</v>
      </c>
      <c r="K1488" t="e">
        <v>#DIV/0!</v>
      </c>
      <c r="M1488" t="e">
        <v>#DIV/0!</v>
      </c>
      <c r="R1488" t="e">
        <v>#DIV/0!</v>
      </c>
      <c r="T1488">
        <v>0.54545454545454541</v>
      </c>
    </row>
    <row r="1489" spans="1:20" x14ac:dyDescent="0.25">
      <c r="A1489" s="177" t="s">
        <v>8000</v>
      </c>
      <c r="B1489" t="s">
        <v>8001</v>
      </c>
      <c r="C1489" t="s">
        <v>225</v>
      </c>
      <c r="D1489" s="20" t="s">
        <v>1028</v>
      </c>
      <c r="E1489" s="26">
        <v>41791</v>
      </c>
      <c r="F1489">
        <v>3</v>
      </c>
      <c r="G1489">
        <v>3</v>
      </c>
      <c r="H1489">
        <v>1</v>
      </c>
      <c r="I1489">
        <v>25</v>
      </c>
      <c r="J1489">
        <v>30</v>
      </c>
      <c r="K1489">
        <v>0.83333333333333337</v>
      </c>
      <c r="L1489">
        <v>30</v>
      </c>
      <c r="M1489">
        <v>1</v>
      </c>
      <c r="N1489">
        <v>18</v>
      </c>
      <c r="P1489">
        <v>0</v>
      </c>
      <c r="Q1489">
        <v>0</v>
      </c>
      <c r="R1489" t="e">
        <v>#DIV/0!</v>
      </c>
      <c r="S1489">
        <v>7</v>
      </c>
      <c r="T1489">
        <v>1</v>
      </c>
    </row>
    <row r="1490" spans="1:20" x14ac:dyDescent="0.25">
      <c r="A1490" s="177" t="s">
        <v>7799</v>
      </c>
      <c r="B1490" t="s">
        <v>7800</v>
      </c>
      <c r="C1490" t="s">
        <v>226</v>
      </c>
      <c r="D1490" s="20" t="s">
        <v>1026</v>
      </c>
      <c r="E1490" s="26">
        <v>41791</v>
      </c>
      <c r="F1490">
        <v>3</v>
      </c>
      <c r="G1490">
        <v>3</v>
      </c>
      <c r="H1490">
        <v>1</v>
      </c>
      <c r="I1490">
        <v>25</v>
      </c>
      <c r="J1490">
        <v>30</v>
      </c>
      <c r="K1490">
        <v>0.83333333333333337</v>
      </c>
      <c r="L1490">
        <v>30</v>
      </c>
      <c r="M1490">
        <v>1</v>
      </c>
      <c r="N1490">
        <v>18</v>
      </c>
      <c r="P1490">
        <v>0</v>
      </c>
      <c r="Q1490">
        <v>0</v>
      </c>
      <c r="R1490" t="e">
        <v>#DIV/0!</v>
      </c>
      <c r="S1490">
        <v>7</v>
      </c>
    </row>
    <row r="1491" spans="1:20" x14ac:dyDescent="0.25">
      <c r="A1491" s="177" t="s">
        <v>7612</v>
      </c>
      <c r="B1491" t="s">
        <v>7613</v>
      </c>
      <c r="C1491" s="20" t="s">
        <v>901</v>
      </c>
      <c r="D1491" s="20" t="s">
        <v>1026</v>
      </c>
      <c r="E1491" s="26">
        <v>41791</v>
      </c>
      <c r="F1491">
        <v>2</v>
      </c>
      <c r="G1491">
        <v>2</v>
      </c>
      <c r="H1491">
        <v>1</v>
      </c>
      <c r="I1491">
        <v>11</v>
      </c>
      <c r="J1491">
        <v>10</v>
      </c>
      <c r="K1491">
        <v>1.1000000000000001</v>
      </c>
      <c r="L1491">
        <v>10</v>
      </c>
      <c r="M1491">
        <v>1</v>
      </c>
      <c r="N1491">
        <v>5</v>
      </c>
      <c r="P1491">
        <v>0</v>
      </c>
      <c r="Q1491">
        <v>3</v>
      </c>
      <c r="R1491">
        <v>0</v>
      </c>
      <c r="S1491">
        <v>6</v>
      </c>
    </row>
    <row r="1492" spans="1:20" x14ac:dyDescent="0.25">
      <c r="A1492" s="177" t="s">
        <v>7265</v>
      </c>
      <c r="B1492" t="s">
        <v>7266</v>
      </c>
      <c r="C1492" s="20" t="s">
        <v>1078</v>
      </c>
      <c r="D1492" s="20" t="s">
        <v>1026</v>
      </c>
      <c r="E1492" s="26">
        <v>41791</v>
      </c>
      <c r="F1492">
        <v>2</v>
      </c>
      <c r="G1492">
        <v>2</v>
      </c>
      <c r="H1492">
        <v>1</v>
      </c>
      <c r="I1492">
        <v>11</v>
      </c>
      <c r="J1492">
        <v>10</v>
      </c>
      <c r="K1492">
        <v>1.1000000000000001</v>
      </c>
      <c r="L1492">
        <v>10</v>
      </c>
      <c r="M1492">
        <v>1</v>
      </c>
      <c r="N1492">
        <v>5</v>
      </c>
      <c r="P1492">
        <v>0</v>
      </c>
      <c r="Q1492">
        <v>3</v>
      </c>
      <c r="R1492">
        <v>0</v>
      </c>
      <c r="S1492">
        <v>6</v>
      </c>
    </row>
    <row r="1493" spans="1:20" x14ac:dyDescent="0.25">
      <c r="A1493" s="177" t="s">
        <v>7060</v>
      </c>
      <c r="B1493" t="s">
        <v>7061</v>
      </c>
      <c r="C1493" t="s">
        <v>232</v>
      </c>
      <c r="D1493" s="20" t="s">
        <v>1028</v>
      </c>
      <c r="E1493" s="26">
        <v>41791</v>
      </c>
      <c r="H1493" t="e">
        <v>#DIV/0!</v>
      </c>
      <c r="K1493" t="e">
        <v>#DIV/0!</v>
      </c>
      <c r="M1493" t="e">
        <v>#DIV/0!</v>
      </c>
      <c r="R1493" t="e">
        <v>#DIV/0!</v>
      </c>
    </row>
    <row r="1494" spans="1:20" x14ac:dyDescent="0.25">
      <c r="A1494" s="177" t="s">
        <v>6869</v>
      </c>
      <c r="B1494" t="s">
        <v>6870</v>
      </c>
      <c r="C1494" t="s">
        <v>231</v>
      </c>
      <c r="D1494" s="20" t="s">
        <v>1026</v>
      </c>
      <c r="E1494" s="26">
        <v>41791</v>
      </c>
      <c r="H1494" t="e">
        <v>#DIV/0!</v>
      </c>
      <c r="K1494" t="e">
        <v>#DIV/0!</v>
      </c>
      <c r="M1494" t="e">
        <v>#DIV/0!</v>
      </c>
      <c r="R1494" t="e">
        <v>#DIV/0!</v>
      </c>
    </row>
    <row r="1495" spans="1:20" x14ac:dyDescent="0.25">
      <c r="A1495" s="177" t="s">
        <v>6694</v>
      </c>
      <c r="B1495" t="s">
        <v>6695</v>
      </c>
      <c r="C1495" t="s">
        <v>317</v>
      </c>
      <c r="D1495" s="20" t="s">
        <v>1028</v>
      </c>
      <c r="E1495" s="26">
        <v>41791</v>
      </c>
      <c r="F1495">
        <v>6</v>
      </c>
      <c r="G1495">
        <v>5</v>
      </c>
      <c r="H1495">
        <v>1.2</v>
      </c>
      <c r="I1495">
        <v>20</v>
      </c>
      <c r="J1495">
        <v>30</v>
      </c>
      <c r="K1495">
        <v>0.66666666666666663</v>
      </c>
      <c r="L1495">
        <v>25</v>
      </c>
      <c r="M1495">
        <v>1.2</v>
      </c>
      <c r="N1495">
        <v>20</v>
      </c>
      <c r="P1495">
        <v>3</v>
      </c>
      <c r="Q1495">
        <v>3</v>
      </c>
      <c r="R1495">
        <v>1</v>
      </c>
      <c r="S1495">
        <v>0</v>
      </c>
      <c r="T1495">
        <v>0</v>
      </c>
    </row>
    <row r="1496" spans="1:20" x14ac:dyDescent="0.25">
      <c r="A1496" s="177" t="s">
        <v>6519</v>
      </c>
      <c r="B1496" t="s">
        <v>6520</v>
      </c>
      <c r="C1496" t="s">
        <v>316</v>
      </c>
      <c r="D1496" s="20" t="s">
        <v>1026</v>
      </c>
      <c r="E1496" s="26">
        <v>41791</v>
      </c>
      <c r="F1496">
        <v>6</v>
      </c>
      <c r="G1496">
        <v>5</v>
      </c>
      <c r="H1496">
        <v>1.2</v>
      </c>
      <c r="I1496">
        <v>20</v>
      </c>
      <c r="J1496">
        <v>30</v>
      </c>
      <c r="K1496">
        <v>0.66666666666666663</v>
      </c>
      <c r="L1496">
        <v>25</v>
      </c>
      <c r="M1496">
        <v>1.2</v>
      </c>
      <c r="N1496">
        <v>20</v>
      </c>
      <c r="P1496">
        <v>3</v>
      </c>
      <c r="Q1496">
        <v>3</v>
      </c>
      <c r="R1496">
        <v>1</v>
      </c>
      <c r="S1496">
        <v>0</v>
      </c>
    </row>
    <row r="1497" spans="1:20" x14ac:dyDescent="0.25">
      <c r="A1497" s="177" t="s">
        <v>6270</v>
      </c>
      <c r="B1497" t="s">
        <v>6271</v>
      </c>
      <c r="C1497" t="s">
        <v>214</v>
      </c>
      <c r="D1497" s="20" t="s">
        <v>1028</v>
      </c>
      <c r="E1497" s="26">
        <v>41791</v>
      </c>
      <c r="F1497">
        <v>13</v>
      </c>
      <c r="G1497">
        <v>14</v>
      </c>
      <c r="H1497">
        <v>0.9285714285714286</v>
      </c>
      <c r="I1497">
        <v>100</v>
      </c>
      <c r="J1497">
        <v>137</v>
      </c>
      <c r="K1497">
        <v>0.72992700729927007</v>
      </c>
      <c r="L1497">
        <v>137</v>
      </c>
      <c r="M1497">
        <v>1</v>
      </c>
      <c r="N1497">
        <v>68</v>
      </c>
      <c r="P1497">
        <v>6</v>
      </c>
      <c r="Q1497">
        <v>11</v>
      </c>
      <c r="R1497">
        <v>0.54545454545454541</v>
      </c>
      <c r="S1497">
        <v>32</v>
      </c>
    </row>
    <row r="1498" spans="1:20" x14ac:dyDescent="0.25">
      <c r="A1498" s="177" t="s">
        <v>6095</v>
      </c>
      <c r="B1498" t="s">
        <v>6096</v>
      </c>
      <c r="C1498" t="s">
        <v>215</v>
      </c>
      <c r="D1498" s="20" t="s">
        <v>1026</v>
      </c>
      <c r="E1498" s="26">
        <v>41791</v>
      </c>
      <c r="F1498">
        <v>5</v>
      </c>
      <c r="G1498">
        <v>6</v>
      </c>
      <c r="H1498">
        <v>0.83333333333333337</v>
      </c>
      <c r="I1498">
        <v>53</v>
      </c>
      <c r="J1498">
        <v>57</v>
      </c>
      <c r="K1498">
        <v>0.92982456140350878</v>
      </c>
      <c r="L1498">
        <v>57</v>
      </c>
      <c r="M1498">
        <v>1</v>
      </c>
      <c r="N1498">
        <v>29</v>
      </c>
      <c r="O1498">
        <v>0.97500000000000009</v>
      </c>
      <c r="P1498">
        <v>5</v>
      </c>
      <c r="Q1498">
        <v>10</v>
      </c>
      <c r="R1498">
        <v>0.5</v>
      </c>
      <c r="S1498">
        <v>24</v>
      </c>
    </row>
    <row r="1499" spans="1:20" x14ac:dyDescent="0.25">
      <c r="A1499" s="177" t="s">
        <v>5920</v>
      </c>
      <c r="B1499" t="s">
        <v>5921</v>
      </c>
      <c r="C1499" t="s">
        <v>216</v>
      </c>
      <c r="D1499" s="20" t="s">
        <v>1026</v>
      </c>
      <c r="E1499" s="26">
        <v>41791</v>
      </c>
      <c r="F1499">
        <v>8</v>
      </c>
      <c r="G1499">
        <v>8</v>
      </c>
      <c r="H1499">
        <v>1</v>
      </c>
      <c r="I1499">
        <v>47</v>
      </c>
      <c r="J1499">
        <v>80</v>
      </c>
      <c r="K1499">
        <v>0.58750000000000002</v>
      </c>
      <c r="L1499">
        <v>80</v>
      </c>
      <c r="M1499">
        <v>1</v>
      </c>
      <c r="N1499">
        <v>39</v>
      </c>
      <c r="P1499">
        <v>1</v>
      </c>
      <c r="Q1499">
        <v>1</v>
      </c>
      <c r="R1499">
        <v>1</v>
      </c>
      <c r="S1499">
        <v>8</v>
      </c>
      <c r="T1499">
        <v>0.73261538461538467</v>
      </c>
    </row>
    <row r="1500" spans="1:20" x14ac:dyDescent="0.25">
      <c r="A1500" s="177" t="s">
        <v>5492</v>
      </c>
      <c r="B1500" t="s">
        <v>5493</v>
      </c>
      <c r="C1500" s="20" t="s">
        <v>903</v>
      </c>
      <c r="D1500" s="20" t="s">
        <v>1026</v>
      </c>
      <c r="E1500" s="26">
        <v>41791</v>
      </c>
      <c r="F1500">
        <v>11</v>
      </c>
      <c r="G1500">
        <v>11</v>
      </c>
      <c r="H1500">
        <v>1</v>
      </c>
      <c r="I1500">
        <v>18</v>
      </c>
      <c r="J1500">
        <v>52</v>
      </c>
      <c r="K1500">
        <v>0.34615384615384615</v>
      </c>
      <c r="L1500">
        <v>52</v>
      </c>
      <c r="M1500">
        <v>1</v>
      </c>
      <c r="N1500">
        <v>18</v>
      </c>
      <c r="P1500">
        <v>0</v>
      </c>
      <c r="Q1500">
        <v>0</v>
      </c>
      <c r="R1500" t="e">
        <v>#DIV/0!</v>
      </c>
      <c r="S1500">
        <v>0</v>
      </c>
      <c r="T1500">
        <v>0.76400000000000001</v>
      </c>
    </row>
    <row r="1501" spans="1:20" x14ac:dyDescent="0.25">
      <c r="A1501" s="177" t="s">
        <v>5676</v>
      </c>
      <c r="B1501" t="s">
        <v>5677</v>
      </c>
      <c r="C1501" s="20" t="s">
        <v>1073</v>
      </c>
      <c r="D1501" s="20" t="s">
        <v>1026</v>
      </c>
      <c r="E1501" s="26">
        <v>41791</v>
      </c>
      <c r="F1501">
        <v>6</v>
      </c>
      <c r="G1501">
        <v>6</v>
      </c>
      <c r="H1501">
        <v>1</v>
      </c>
      <c r="J1501">
        <v>27</v>
      </c>
      <c r="K1501">
        <v>0</v>
      </c>
      <c r="L1501">
        <v>27</v>
      </c>
      <c r="M1501">
        <v>1</v>
      </c>
      <c r="R1501" t="e">
        <v>#DIV/0!</v>
      </c>
      <c r="T1501">
        <v>0.628</v>
      </c>
    </row>
    <row r="1502" spans="1:20" x14ac:dyDescent="0.25">
      <c r="A1502" s="177" t="s">
        <v>5257</v>
      </c>
      <c r="B1502" t="s">
        <v>5258</v>
      </c>
      <c r="C1502" s="20" t="s">
        <v>1079</v>
      </c>
      <c r="D1502" s="20" t="s">
        <v>1026</v>
      </c>
      <c r="E1502" s="26">
        <v>41791</v>
      </c>
      <c r="F1502">
        <v>5</v>
      </c>
      <c r="G1502">
        <v>5</v>
      </c>
      <c r="H1502">
        <v>1</v>
      </c>
      <c r="I1502">
        <v>18</v>
      </c>
      <c r="J1502">
        <v>25</v>
      </c>
      <c r="K1502">
        <v>0.72</v>
      </c>
      <c r="L1502">
        <v>25</v>
      </c>
      <c r="M1502">
        <v>1</v>
      </c>
      <c r="N1502">
        <v>18</v>
      </c>
      <c r="P1502">
        <v>0</v>
      </c>
      <c r="Q1502">
        <v>0</v>
      </c>
      <c r="R1502" t="e">
        <v>#DIV/0!</v>
      </c>
      <c r="S1502">
        <v>0</v>
      </c>
      <c r="T1502">
        <v>1</v>
      </c>
    </row>
    <row r="1503" spans="1:20" x14ac:dyDescent="0.25">
      <c r="A1503" s="177" t="s">
        <v>5052</v>
      </c>
      <c r="B1503" t="s">
        <v>5053</v>
      </c>
      <c r="C1503" t="s">
        <v>229</v>
      </c>
      <c r="D1503" s="20" t="s">
        <v>1026</v>
      </c>
      <c r="E1503" s="26">
        <v>41791</v>
      </c>
      <c r="H1503" t="e">
        <v>#DIV/0!</v>
      </c>
      <c r="K1503" t="e">
        <v>#DIV/0!</v>
      </c>
      <c r="M1503" t="e">
        <v>#DIV/0!</v>
      </c>
      <c r="R1503" t="e">
        <v>#DIV/0!</v>
      </c>
      <c r="T1503">
        <v>1</v>
      </c>
    </row>
    <row r="1504" spans="1:20" x14ac:dyDescent="0.25">
      <c r="A1504" s="177" t="s">
        <v>4877</v>
      </c>
      <c r="B1504" t="s">
        <v>4878</v>
      </c>
      <c r="C1504" t="s">
        <v>230</v>
      </c>
      <c r="D1504" s="20" t="s">
        <v>1028</v>
      </c>
      <c r="E1504" s="26">
        <v>41791</v>
      </c>
      <c r="H1504" t="e">
        <v>#DIV/0!</v>
      </c>
      <c r="K1504" t="e">
        <v>#DIV/0!</v>
      </c>
      <c r="M1504" t="e">
        <v>#DIV/0!</v>
      </c>
      <c r="R1504" t="e">
        <v>#DIV/0!</v>
      </c>
      <c r="T1504">
        <v>0</v>
      </c>
    </row>
    <row r="1505" spans="1:20" x14ac:dyDescent="0.25">
      <c r="A1505" s="177" t="s">
        <v>4702</v>
      </c>
      <c r="B1505" t="s">
        <v>4703</v>
      </c>
      <c r="C1505" t="s">
        <v>234</v>
      </c>
      <c r="D1505" s="20" t="s">
        <v>1028</v>
      </c>
      <c r="E1505" s="26">
        <v>41791</v>
      </c>
      <c r="H1505" t="e">
        <v>#DIV/0!</v>
      </c>
      <c r="K1505" t="e">
        <v>#DIV/0!</v>
      </c>
      <c r="M1505" t="e">
        <v>#DIV/0!</v>
      </c>
      <c r="R1505" t="e">
        <v>#DIV/0!</v>
      </c>
      <c r="T1505">
        <v>1</v>
      </c>
    </row>
    <row r="1506" spans="1:20" x14ac:dyDescent="0.25">
      <c r="A1506" s="177" t="s">
        <v>4527</v>
      </c>
      <c r="B1506" t="s">
        <v>4528</v>
      </c>
      <c r="C1506" t="s">
        <v>233</v>
      </c>
      <c r="D1506" s="20" t="s">
        <v>1026</v>
      </c>
      <c r="E1506" s="26">
        <v>41791</v>
      </c>
      <c r="H1506" t="e">
        <v>#DIV/0!</v>
      </c>
      <c r="K1506" t="e">
        <v>#DIV/0!</v>
      </c>
      <c r="M1506" t="e">
        <v>#DIV/0!</v>
      </c>
      <c r="R1506" t="e">
        <v>#DIV/0!</v>
      </c>
      <c r="T1506">
        <v>1.0375000000000001</v>
      </c>
    </row>
    <row r="1507" spans="1:20" x14ac:dyDescent="0.25">
      <c r="A1507" s="177" t="s">
        <v>4352</v>
      </c>
      <c r="B1507" t="s">
        <v>4353</v>
      </c>
      <c r="C1507" t="s">
        <v>217</v>
      </c>
      <c r="D1507" s="20" t="s">
        <v>1028</v>
      </c>
      <c r="E1507" s="26">
        <v>41791</v>
      </c>
      <c r="F1507">
        <v>2</v>
      </c>
      <c r="G1507">
        <v>3</v>
      </c>
      <c r="H1507">
        <v>0.66666666666666663</v>
      </c>
      <c r="I1507">
        <v>2</v>
      </c>
      <c r="J1507">
        <v>10</v>
      </c>
      <c r="K1507">
        <v>0.2</v>
      </c>
      <c r="L1507">
        <v>15</v>
      </c>
      <c r="M1507">
        <v>0.66666666666666663</v>
      </c>
      <c r="N1507">
        <v>0</v>
      </c>
      <c r="P1507">
        <v>0</v>
      </c>
      <c r="Q1507">
        <v>1</v>
      </c>
      <c r="R1507">
        <v>0</v>
      </c>
      <c r="S1507">
        <v>2</v>
      </c>
      <c r="T1507">
        <v>0.80769999999999997</v>
      </c>
    </row>
    <row r="1508" spans="1:20" x14ac:dyDescent="0.25">
      <c r="A1508" s="177" t="s">
        <v>4287</v>
      </c>
      <c r="B1508" t="s">
        <v>4288</v>
      </c>
      <c r="C1508" t="s">
        <v>895</v>
      </c>
      <c r="D1508" s="20" t="s">
        <v>1026</v>
      </c>
      <c r="E1508" s="26">
        <v>41791</v>
      </c>
      <c r="H1508" t="e">
        <v>#DIV/0!</v>
      </c>
      <c r="K1508" t="e">
        <v>#DIV/0!</v>
      </c>
      <c r="M1508" t="e">
        <v>#DIV/0!</v>
      </c>
      <c r="R1508" t="e">
        <v>#DIV/0!</v>
      </c>
      <c r="T1508">
        <v>0.56499999999999995</v>
      </c>
    </row>
    <row r="1509" spans="1:20" x14ac:dyDescent="0.25">
      <c r="A1509" s="177" t="s">
        <v>4112</v>
      </c>
      <c r="B1509" t="s">
        <v>4113</v>
      </c>
      <c r="C1509" t="s">
        <v>218</v>
      </c>
      <c r="D1509" s="20" t="s">
        <v>1026</v>
      </c>
      <c r="E1509" s="26">
        <v>41791</v>
      </c>
      <c r="F1509">
        <v>2</v>
      </c>
      <c r="G1509">
        <v>3</v>
      </c>
      <c r="H1509">
        <v>0.66666666666666663</v>
      </c>
      <c r="I1509">
        <v>2</v>
      </c>
      <c r="J1509">
        <v>10</v>
      </c>
      <c r="K1509">
        <v>0.2</v>
      </c>
      <c r="L1509">
        <v>15</v>
      </c>
      <c r="M1509">
        <v>0.66666666666666663</v>
      </c>
      <c r="N1509">
        <v>0</v>
      </c>
      <c r="P1509">
        <v>0</v>
      </c>
      <c r="Q1509">
        <v>1</v>
      </c>
      <c r="R1509">
        <v>0</v>
      </c>
      <c r="S1509">
        <v>2</v>
      </c>
      <c r="T1509">
        <v>0</v>
      </c>
    </row>
    <row r="1510" spans="1:20" x14ac:dyDescent="0.25">
      <c r="A1510" s="177" t="s">
        <v>3937</v>
      </c>
      <c r="B1510" t="s">
        <v>3938</v>
      </c>
      <c r="C1510" t="s">
        <v>219</v>
      </c>
      <c r="D1510" s="20" t="s">
        <v>1026</v>
      </c>
      <c r="E1510" s="26">
        <v>41791</v>
      </c>
      <c r="T1510">
        <v>0.49754273504273511</v>
      </c>
    </row>
    <row r="1511" spans="1:20" x14ac:dyDescent="0.25">
      <c r="A1511" s="177" t="s">
        <v>3570</v>
      </c>
      <c r="B1511" t="s">
        <v>3571</v>
      </c>
      <c r="C1511" t="s">
        <v>220</v>
      </c>
      <c r="D1511" s="20" t="s">
        <v>1028</v>
      </c>
      <c r="E1511" s="26">
        <v>41791</v>
      </c>
      <c r="F1511">
        <v>13</v>
      </c>
      <c r="G1511">
        <v>16</v>
      </c>
      <c r="H1511">
        <v>0.8125</v>
      </c>
      <c r="I1511">
        <v>35</v>
      </c>
      <c r="J1511">
        <v>40</v>
      </c>
      <c r="K1511">
        <v>0.875</v>
      </c>
      <c r="L1511">
        <v>48</v>
      </c>
      <c r="M1511">
        <v>0.83333333333333337</v>
      </c>
      <c r="N1511">
        <v>29</v>
      </c>
      <c r="P1511">
        <v>3</v>
      </c>
      <c r="Q1511">
        <v>6</v>
      </c>
      <c r="R1511">
        <v>0.5</v>
      </c>
      <c r="S1511">
        <v>6</v>
      </c>
      <c r="T1511">
        <v>0</v>
      </c>
    </row>
    <row r="1512" spans="1:20" x14ac:dyDescent="0.25">
      <c r="A1512" s="177" t="s">
        <v>3395</v>
      </c>
      <c r="B1512" t="s">
        <v>3396</v>
      </c>
      <c r="C1512" t="s">
        <v>221</v>
      </c>
      <c r="D1512" s="20" t="s">
        <v>1026</v>
      </c>
      <c r="E1512" s="26">
        <v>41791</v>
      </c>
      <c r="F1512">
        <v>10</v>
      </c>
      <c r="G1512">
        <v>12</v>
      </c>
      <c r="H1512">
        <v>0.83333333333333337</v>
      </c>
      <c r="I1512">
        <v>26</v>
      </c>
      <c r="J1512">
        <v>34</v>
      </c>
      <c r="K1512">
        <v>0.76470588235294112</v>
      </c>
      <c r="L1512">
        <v>40</v>
      </c>
      <c r="M1512">
        <v>0.85</v>
      </c>
      <c r="N1512">
        <v>21</v>
      </c>
      <c r="O1512">
        <v>0.76400000000000001</v>
      </c>
      <c r="P1512">
        <v>3</v>
      </c>
      <c r="Q1512">
        <v>6</v>
      </c>
      <c r="R1512">
        <v>0.5</v>
      </c>
      <c r="S1512">
        <v>5</v>
      </c>
      <c r="T1512">
        <v>0.81339401709401715</v>
      </c>
    </row>
    <row r="1513" spans="1:20" x14ac:dyDescent="0.25">
      <c r="A1513" s="177" t="s">
        <v>3220</v>
      </c>
      <c r="B1513" t="s">
        <v>3221</v>
      </c>
      <c r="C1513" t="s">
        <v>222</v>
      </c>
      <c r="D1513" s="20" t="s">
        <v>1026</v>
      </c>
      <c r="E1513" s="26">
        <v>41791</v>
      </c>
      <c r="F1513">
        <v>3</v>
      </c>
      <c r="G1513">
        <v>4</v>
      </c>
      <c r="H1513">
        <v>0.75</v>
      </c>
      <c r="I1513">
        <v>9</v>
      </c>
      <c r="J1513">
        <v>6</v>
      </c>
      <c r="K1513">
        <v>1.5</v>
      </c>
      <c r="L1513">
        <v>8</v>
      </c>
      <c r="M1513">
        <v>0.75</v>
      </c>
      <c r="N1513">
        <v>8</v>
      </c>
      <c r="O1513">
        <v>0.628</v>
      </c>
      <c r="P1513">
        <v>0</v>
      </c>
      <c r="Q1513">
        <v>0</v>
      </c>
      <c r="R1513" t="e">
        <v>#DIV/0!</v>
      </c>
      <c r="S1513">
        <v>1</v>
      </c>
      <c r="T1513">
        <v>0.4148148148148148</v>
      </c>
    </row>
    <row r="1514" spans="1:20" x14ac:dyDescent="0.25">
      <c r="A1514" s="177" t="s">
        <v>11595</v>
      </c>
      <c r="B1514" t="s">
        <v>11596</v>
      </c>
      <c r="C1514" t="s">
        <v>198</v>
      </c>
      <c r="D1514" s="20" t="s">
        <v>1028</v>
      </c>
      <c r="E1514" s="26">
        <v>41821</v>
      </c>
      <c r="F1514">
        <v>3</v>
      </c>
      <c r="G1514">
        <v>3</v>
      </c>
      <c r="H1514">
        <v>1</v>
      </c>
      <c r="J1514">
        <v>15</v>
      </c>
      <c r="K1514">
        <v>0</v>
      </c>
      <c r="L1514">
        <v>15</v>
      </c>
      <c r="M1514">
        <v>1</v>
      </c>
      <c r="N1514">
        <v>0</v>
      </c>
      <c r="P1514">
        <v>0</v>
      </c>
      <c r="Q1514">
        <v>0</v>
      </c>
      <c r="R1514" t="e">
        <v>#DIV/0!</v>
      </c>
      <c r="T1514">
        <v>1</v>
      </c>
    </row>
    <row r="1515" spans="1:20" x14ac:dyDescent="0.25">
      <c r="A1515" s="177" t="s">
        <v>12056</v>
      </c>
      <c r="B1515" t="s">
        <v>12057</v>
      </c>
      <c r="C1515" s="20" t="s">
        <v>1077</v>
      </c>
      <c r="D1515" s="20" t="s">
        <v>1028</v>
      </c>
      <c r="E1515" s="26">
        <v>41821</v>
      </c>
      <c r="F1515">
        <v>3</v>
      </c>
      <c r="G1515">
        <v>3</v>
      </c>
      <c r="H1515">
        <v>1</v>
      </c>
      <c r="J1515">
        <v>15</v>
      </c>
      <c r="K1515">
        <v>0</v>
      </c>
      <c r="L1515">
        <v>15</v>
      </c>
      <c r="M1515">
        <v>1</v>
      </c>
      <c r="N1515">
        <v>0</v>
      </c>
      <c r="P1515">
        <v>0</v>
      </c>
      <c r="Q1515">
        <v>0</v>
      </c>
      <c r="R1515" t="e">
        <v>#DIV/0!</v>
      </c>
      <c r="T1515">
        <v>0.44444444444444442</v>
      </c>
    </row>
    <row r="1516" spans="1:20" x14ac:dyDescent="0.25">
      <c r="A1516" s="177" t="s">
        <v>3047</v>
      </c>
      <c r="B1516" t="s">
        <v>3048</v>
      </c>
      <c r="C1516" t="s">
        <v>242</v>
      </c>
      <c r="D1516" s="20" t="s">
        <v>1026</v>
      </c>
      <c r="E1516" s="26">
        <v>41821</v>
      </c>
      <c r="F1516">
        <v>0</v>
      </c>
      <c r="G1516">
        <v>0</v>
      </c>
      <c r="H1516" t="e">
        <v>#DIV/0!</v>
      </c>
      <c r="I1516">
        <v>0</v>
      </c>
      <c r="J1516">
        <v>0</v>
      </c>
      <c r="K1516" t="e">
        <v>#DIV/0!</v>
      </c>
      <c r="L1516">
        <v>0</v>
      </c>
      <c r="M1516" t="e">
        <v>#DIV/0!</v>
      </c>
      <c r="N1516">
        <v>0</v>
      </c>
      <c r="P1516">
        <v>0</v>
      </c>
      <c r="Q1516">
        <v>0</v>
      </c>
      <c r="R1516" t="e">
        <v>#DIV/0!</v>
      </c>
      <c r="S1516">
        <v>0</v>
      </c>
    </row>
    <row r="1517" spans="1:20" x14ac:dyDescent="0.25">
      <c r="A1517" s="177" t="s">
        <v>2872</v>
      </c>
      <c r="B1517" t="s">
        <v>2873</v>
      </c>
      <c r="C1517" s="20" t="s">
        <v>2754</v>
      </c>
      <c r="D1517" s="20" t="s">
        <v>1026</v>
      </c>
      <c r="E1517" s="26">
        <v>41821</v>
      </c>
      <c r="F1517">
        <v>9</v>
      </c>
      <c r="G1517">
        <v>9</v>
      </c>
      <c r="H1517">
        <v>1</v>
      </c>
      <c r="I1517">
        <v>0</v>
      </c>
      <c r="J1517">
        <v>42</v>
      </c>
      <c r="K1517">
        <v>0</v>
      </c>
      <c r="L1517">
        <v>42</v>
      </c>
      <c r="M1517">
        <v>1</v>
      </c>
      <c r="N1517">
        <v>0</v>
      </c>
      <c r="P1517">
        <v>0</v>
      </c>
      <c r="Q1517">
        <v>0</v>
      </c>
      <c r="R1517" t="e">
        <v>#DIV/0!</v>
      </c>
      <c r="S1517">
        <v>0</v>
      </c>
    </row>
    <row r="1518" spans="1:20" x14ac:dyDescent="0.25">
      <c r="A1518" s="177" t="s">
        <v>2627</v>
      </c>
      <c r="B1518" t="s">
        <v>2628</v>
      </c>
      <c r="C1518" t="s">
        <v>237</v>
      </c>
      <c r="D1518" s="20" t="s">
        <v>1026</v>
      </c>
      <c r="E1518" s="26">
        <v>41821</v>
      </c>
      <c r="F1518">
        <v>18</v>
      </c>
      <c r="G1518">
        <v>20</v>
      </c>
      <c r="H1518">
        <v>0.9</v>
      </c>
      <c r="I1518">
        <v>112</v>
      </c>
      <c r="J1518">
        <v>152</v>
      </c>
      <c r="K1518">
        <v>0.73684210526315785</v>
      </c>
      <c r="L1518">
        <v>157</v>
      </c>
      <c r="M1518">
        <v>0.96815286624203822</v>
      </c>
      <c r="N1518">
        <v>80</v>
      </c>
      <c r="O1518">
        <v>1.0375000000000001</v>
      </c>
      <c r="P1518">
        <v>15</v>
      </c>
      <c r="Q1518">
        <v>20</v>
      </c>
      <c r="R1518">
        <v>0.75</v>
      </c>
      <c r="S1518">
        <v>32</v>
      </c>
    </row>
    <row r="1519" spans="1:20" x14ac:dyDescent="0.25">
      <c r="A1519" s="177" t="s">
        <v>2452</v>
      </c>
      <c r="B1519" t="s">
        <v>2453</v>
      </c>
      <c r="C1519" t="s">
        <v>238</v>
      </c>
      <c r="D1519" s="20" t="s">
        <v>1026</v>
      </c>
      <c r="E1519" s="26">
        <v>41821</v>
      </c>
      <c r="F1519">
        <v>10</v>
      </c>
      <c r="G1519">
        <v>12</v>
      </c>
      <c r="H1519">
        <v>0.83333333333333337</v>
      </c>
      <c r="I1519">
        <v>23</v>
      </c>
      <c r="J1519">
        <v>34</v>
      </c>
      <c r="K1519">
        <v>0.67647058823529416</v>
      </c>
      <c r="L1519">
        <v>40</v>
      </c>
      <c r="M1519">
        <v>0.85</v>
      </c>
      <c r="N1519">
        <v>19</v>
      </c>
      <c r="O1519">
        <v>0.80769999999999997</v>
      </c>
      <c r="P1519">
        <v>2</v>
      </c>
      <c r="Q1519">
        <v>6</v>
      </c>
      <c r="R1519">
        <v>0.33333333333333331</v>
      </c>
      <c r="S1519">
        <v>4</v>
      </c>
      <c r="T1519">
        <v>0.75868055555555547</v>
      </c>
    </row>
    <row r="1520" spans="1:20" x14ac:dyDescent="0.25">
      <c r="A1520" s="177" t="s">
        <v>2279</v>
      </c>
      <c r="B1520" t="s">
        <v>2280</v>
      </c>
      <c r="C1520" t="s">
        <v>239</v>
      </c>
      <c r="D1520" s="20" t="s">
        <v>1026</v>
      </c>
      <c r="E1520" s="26">
        <v>41821</v>
      </c>
      <c r="F1520">
        <v>3</v>
      </c>
      <c r="G1520">
        <v>4</v>
      </c>
      <c r="H1520">
        <v>0.75</v>
      </c>
      <c r="I1520">
        <v>9</v>
      </c>
      <c r="J1520">
        <v>6</v>
      </c>
      <c r="K1520">
        <v>1.5</v>
      </c>
      <c r="L1520">
        <v>8</v>
      </c>
      <c r="M1520">
        <v>0.75</v>
      </c>
      <c r="N1520">
        <v>7</v>
      </c>
      <c r="O1520">
        <v>0.56499999999999995</v>
      </c>
      <c r="P1520">
        <v>1</v>
      </c>
      <c r="Q1520">
        <v>2</v>
      </c>
      <c r="R1520">
        <v>0.5</v>
      </c>
      <c r="S1520">
        <v>2</v>
      </c>
      <c r="T1520">
        <v>1</v>
      </c>
    </row>
    <row r="1521" spans="1:20" x14ac:dyDescent="0.25">
      <c r="A1521" s="177" t="s">
        <v>2104</v>
      </c>
      <c r="B1521" t="s">
        <v>2105</v>
      </c>
      <c r="C1521" s="20" t="s">
        <v>2018</v>
      </c>
      <c r="D1521" s="20" t="s">
        <v>1026</v>
      </c>
      <c r="E1521" s="26">
        <v>41821</v>
      </c>
      <c r="F1521">
        <v>6</v>
      </c>
      <c r="G1521">
        <v>7</v>
      </c>
      <c r="H1521">
        <v>0.8571428571428571</v>
      </c>
      <c r="I1521">
        <v>28</v>
      </c>
      <c r="J1521">
        <v>35</v>
      </c>
      <c r="K1521">
        <v>0.8</v>
      </c>
      <c r="L1521">
        <v>35</v>
      </c>
      <c r="M1521">
        <v>1</v>
      </c>
      <c r="N1521">
        <v>26</v>
      </c>
      <c r="P1521">
        <v>0</v>
      </c>
      <c r="Q1521">
        <v>2</v>
      </c>
      <c r="R1521">
        <v>0</v>
      </c>
      <c r="S1521">
        <v>2</v>
      </c>
      <c r="T1521">
        <v>0.8125</v>
      </c>
    </row>
    <row r="1522" spans="1:20" x14ac:dyDescent="0.25">
      <c r="A1522" s="177" t="s">
        <v>1856</v>
      </c>
      <c r="B1522" t="s">
        <v>1857</v>
      </c>
      <c r="C1522" t="s">
        <v>240</v>
      </c>
      <c r="D1522" s="20" t="s">
        <v>1026</v>
      </c>
      <c r="E1522" s="26">
        <v>41821</v>
      </c>
      <c r="F1522">
        <v>17</v>
      </c>
      <c r="G1522">
        <v>25</v>
      </c>
      <c r="H1522">
        <v>0.68</v>
      </c>
      <c r="I1522">
        <v>46</v>
      </c>
      <c r="J1522">
        <v>85</v>
      </c>
      <c r="K1522">
        <v>0.54117647058823526</v>
      </c>
      <c r="L1522">
        <v>125</v>
      </c>
      <c r="M1522">
        <v>0.68</v>
      </c>
      <c r="N1522">
        <v>43</v>
      </c>
      <c r="P1522">
        <v>2</v>
      </c>
      <c r="Q1522">
        <v>4</v>
      </c>
      <c r="R1522">
        <v>0.5</v>
      </c>
      <c r="S1522">
        <v>3</v>
      </c>
    </row>
    <row r="1523" spans="1:20" x14ac:dyDescent="0.25">
      <c r="A1523" s="177" t="s">
        <v>1681</v>
      </c>
      <c r="B1523" t="s">
        <v>1682</v>
      </c>
      <c r="C1523" t="s">
        <v>241</v>
      </c>
      <c r="D1523" s="20" t="s">
        <v>1026</v>
      </c>
      <c r="E1523" s="26">
        <v>41821</v>
      </c>
      <c r="F1523">
        <v>25</v>
      </c>
      <c r="G1523">
        <v>25</v>
      </c>
      <c r="H1523">
        <v>1</v>
      </c>
      <c r="I1523">
        <v>176</v>
      </c>
      <c r="J1523">
        <v>250</v>
      </c>
      <c r="K1523">
        <v>0.70399999999999996</v>
      </c>
      <c r="L1523">
        <v>250</v>
      </c>
      <c r="M1523">
        <v>1</v>
      </c>
      <c r="N1523">
        <v>172</v>
      </c>
      <c r="P1523">
        <v>4</v>
      </c>
      <c r="Q1523">
        <v>9</v>
      </c>
      <c r="R1523">
        <v>0.44444444444444442</v>
      </c>
      <c r="S1523">
        <v>4</v>
      </c>
    </row>
    <row r="1524" spans="1:20" x14ac:dyDescent="0.25">
      <c r="A1524" s="177" t="s">
        <v>1116</v>
      </c>
      <c r="B1524" t="s">
        <v>1202</v>
      </c>
      <c r="C1524" t="s">
        <v>235</v>
      </c>
      <c r="D1524" s="20" t="s">
        <v>1028</v>
      </c>
      <c r="E1524" s="26">
        <v>41821</v>
      </c>
      <c r="F1524">
        <v>88</v>
      </c>
      <c r="G1524">
        <v>102</v>
      </c>
      <c r="H1524">
        <v>0.86274509803921573</v>
      </c>
      <c r="I1524">
        <v>394</v>
      </c>
      <c r="J1524">
        <v>606</v>
      </c>
      <c r="K1524">
        <v>0.65016501650165015</v>
      </c>
      <c r="L1524">
        <v>657</v>
      </c>
      <c r="M1524">
        <v>0.92237442922374424</v>
      </c>
      <c r="N1524">
        <v>347</v>
      </c>
      <c r="P1524">
        <v>24</v>
      </c>
      <c r="Q1524">
        <v>43</v>
      </c>
      <c r="R1524">
        <v>0.55813953488372092</v>
      </c>
      <c r="S1524">
        <v>47</v>
      </c>
    </row>
    <row r="1525" spans="1:20" x14ac:dyDescent="0.25">
      <c r="A1525" s="177" t="s">
        <v>11597</v>
      </c>
      <c r="B1525" t="s">
        <v>11598</v>
      </c>
      <c r="C1525" t="s">
        <v>199</v>
      </c>
      <c r="D1525" s="20" t="s">
        <v>1028</v>
      </c>
      <c r="E1525" s="26">
        <v>41821</v>
      </c>
      <c r="F1525">
        <v>15</v>
      </c>
      <c r="G1525">
        <v>18</v>
      </c>
      <c r="H1525">
        <v>0.83333333333333337</v>
      </c>
      <c r="I1525">
        <v>78</v>
      </c>
      <c r="J1525">
        <v>110</v>
      </c>
      <c r="K1525">
        <v>0.70909090909090911</v>
      </c>
      <c r="L1525">
        <v>125</v>
      </c>
      <c r="M1525">
        <v>0.88</v>
      </c>
      <c r="N1525">
        <v>75</v>
      </c>
      <c r="P1525">
        <v>4</v>
      </c>
      <c r="Q1525">
        <v>4</v>
      </c>
      <c r="R1525">
        <v>1</v>
      </c>
      <c r="S1525">
        <v>3</v>
      </c>
    </row>
    <row r="1526" spans="1:20" x14ac:dyDescent="0.25">
      <c r="A1526" s="177" t="s">
        <v>11461</v>
      </c>
      <c r="B1526" t="s">
        <v>11462</v>
      </c>
      <c r="C1526" t="s">
        <v>201</v>
      </c>
      <c r="D1526" s="20" t="s">
        <v>1026</v>
      </c>
      <c r="E1526" s="26">
        <v>41821</v>
      </c>
      <c r="F1526">
        <v>3</v>
      </c>
      <c r="G1526">
        <v>4</v>
      </c>
      <c r="H1526">
        <v>0.75</v>
      </c>
      <c r="I1526">
        <v>1</v>
      </c>
      <c r="J1526">
        <v>15</v>
      </c>
      <c r="K1526">
        <v>6.6666666666666666E-2</v>
      </c>
      <c r="L1526">
        <v>20</v>
      </c>
      <c r="M1526">
        <v>0.75</v>
      </c>
      <c r="N1526">
        <v>1</v>
      </c>
      <c r="O1526">
        <v>1</v>
      </c>
      <c r="P1526">
        <v>3</v>
      </c>
      <c r="Q1526">
        <v>3</v>
      </c>
      <c r="R1526">
        <v>1</v>
      </c>
      <c r="S1526">
        <v>0</v>
      </c>
      <c r="T1526">
        <v>1.2857142857142858</v>
      </c>
    </row>
    <row r="1527" spans="1:20" x14ac:dyDescent="0.25">
      <c r="A1527" s="177" t="s">
        <v>12258</v>
      </c>
      <c r="B1527" t="s">
        <v>12259</v>
      </c>
      <c r="C1527" t="s">
        <v>200</v>
      </c>
      <c r="D1527" s="20" t="s">
        <v>1026</v>
      </c>
      <c r="E1527" s="26">
        <v>41821</v>
      </c>
      <c r="F1527">
        <v>5</v>
      </c>
      <c r="G1527">
        <v>7</v>
      </c>
      <c r="H1527">
        <v>0.7142857142857143</v>
      </c>
      <c r="I1527">
        <v>10</v>
      </c>
      <c r="J1527">
        <v>25</v>
      </c>
      <c r="K1527">
        <v>0.4</v>
      </c>
      <c r="L1527">
        <v>35</v>
      </c>
      <c r="M1527">
        <v>0.7142857142857143</v>
      </c>
      <c r="N1527">
        <v>9</v>
      </c>
      <c r="P1527">
        <v>0</v>
      </c>
      <c r="Q1527">
        <v>0</v>
      </c>
      <c r="R1527">
        <v>0</v>
      </c>
      <c r="S1527">
        <v>1</v>
      </c>
    </row>
    <row r="1528" spans="1:20" x14ac:dyDescent="0.25">
      <c r="A1528" s="177" t="s">
        <v>12543</v>
      </c>
      <c r="B1528" t="s">
        <v>12544</v>
      </c>
      <c r="C1528" t="s">
        <v>202</v>
      </c>
      <c r="D1528" s="20" t="s">
        <v>1026</v>
      </c>
      <c r="E1528" s="26">
        <v>41821</v>
      </c>
      <c r="F1528">
        <v>7</v>
      </c>
      <c r="G1528">
        <v>7</v>
      </c>
      <c r="H1528">
        <v>1</v>
      </c>
      <c r="I1528">
        <v>67</v>
      </c>
      <c r="J1528">
        <v>70</v>
      </c>
      <c r="K1528">
        <v>0.95714285714285718</v>
      </c>
      <c r="L1528">
        <v>70</v>
      </c>
      <c r="M1528">
        <v>1</v>
      </c>
      <c r="N1528">
        <v>65</v>
      </c>
      <c r="P1528">
        <v>1</v>
      </c>
      <c r="Q1528">
        <v>1</v>
      </c>
      <c r="R1528">
        <v>1</v>
      </c>
      <c r="S1528">
        <v>2</v>
      </c>
      <c r="T1528">
        <v>1.05</v>
      </c>
    </row>
    <row r="1529" spans="1:20" x14ac:dyDescent="0.25">
      <c r="A1529" s="177" t="s">
        <v>11080</v>
      </c>
      <c r="B1529" t="s">
        <v>11081</v>
      </c>
      <c r="C1529" t="s">
        <v>228</v>
      </c>
      <c r="D1529" s="20" t="s">
        <v>1026</v>
      </c>
      <c r="E1529" s="26">
        <v>41821</v>
      </c>
      <c r="H1529" t="e">
        <v>#DIV/0!</v>
      </c>
      <c r="K1529" t="e">
        <v>#DIV/0!</v>
      </c>
      <c r="M1529" t="e">
        <v>#DIV/0!</v>
      </c>
      <c r="R1529" t="e">
        <v>#DIV/0!</v>
      </c>
      <c r="T1529">
        <v>1</v>
      </c>
    </row>
    <row r="1530" spans="1:20" x14ac:dyDescent="0.25">
      <c r="A1530" s="177" t="s">
        <v>10905</v>
      </c>
      <c r="B1530" t="s">
        <v>10906</v>
      </c>
      <c r="C1530" t="s">
        <v>227</v>
      </c>
      <c r="D1530" s="20" t="s">
        <v>1028</v>
      </c>
      <c r="E1530" s="26">
        <v>41821</v>
      </c>
      <c r="H1530" t="e">
        <v>#DIV/0!</v>
      </c>
      <c r="K1530" t="e">
        <v>#DIV/0!</v>
      </c>
      <c r="M1530" t="e">
        <v>#DIV/0!</v>
      </c>
      <c r="R1530" t="e">
        <v>#DIV/0!</v>
      </c>
    </row>
    <row r="1531" spans="1:20" x14ac:dyDescent="0.25">
      <c r="A1531" s="177" t="s">
        <v>10730</v>
      </c>
      <c r="B1531" t="s">
        <v>10731</v>
      </c>
      <c r="C1531" t="s">
        <v>203</v>
      </c>
      <c r="D1531" s="20" t="s">
        <v>1028</v>
      </c>
      <c r="E1531" s="26">
        <v>41821</v>
      </c>
      <c r="F1531">
        <v>12</v>
      </c>
      <c r="G1531">
        <v>14</v>
      </c>
      <c r="H1531">
        <v>0.8571428571428571</v>
      </c>
      <c r="I1531">
        <v>65</v>
      </c>
      <c r="J1531">
        <v>100</v>
      </c>
      <c r="K1531">
        <v>0.65</v>
      </c>
      <c r="L1531">
        <v>110</v>
      </c>
      <c r="M1531">
        <v>0.90909090909090906</v>
      </c>
      <c r="N1531">
        <v>51</v>
      </c>
      <c r="P1531">
        <v>12</v>
      </c>
      <c r="Q1531">
        <v>14</v>
      </c>
      <c r="R1531">
        <v>0.8571428571428571</v>
      </c>
      <c r="S1531">
        <v>14</v>
      </c>
    </row>
    <row r="1532" spans="1:20" x14ac:dyDescent="0.25">
      <c r="A1532" s="177" t="s">
        <v>10555</v>
      </c>
      <c r="B1532" t="s">
        <v>10556</v>
      </c>
      <c r="C1532" t="s">
        <v>205</v>
      </c>
      <c r="D1532" s="20" t="s">
        <v>1026</v>
      </c>
      <c r="E1532" s="26">
        <v>41821</v>
      </c>
      <c r="F1532">
        <v>5</v>
      </c>
      <c r="G1532">
        <v>5</v>
      </c>
      <c r="H1532">
        <v>1</v>
      </c>
      <c r="I1532">
        <v>35</v>
      </c>
      <c r="J1532">
        <v>45</v>
      </c>
      <c r="K1532">
        <v>0.77777777777777779</v>
      </c>
      <c r="L1532">
        <v>45</v>
      </c>
      <c r="M1532">
        <v>1</v>
      </c>
      <c r="N1532">
        <v>22</v>
      </c>
      <c r="O1532">
        <v>1</v>
      </c>
      <c r="P1532">
        <v>10</v>
      </c>
      <c r="Q1532">
        <v>11</v>
      </c>
      <c r="R1532">
        <v>0.90909090909090906</v>
      </c>
      <c r="S1532">
        <v>13</v>
      </c>
    </row>
    <row r="1533" spans="1:20" x14ac:dyDescent="0.25">
      <c r="A1533" s="177" t="s">
        <v>10379</v>
      </c>
      <c r="B1533" t="s">
        <v>10380</v>
      </c>
      <c r="C1533" t="s">
        <v>204</v>
      </c>
      <c r="D1533" s="20" t="s">
        <v>1026</v>
      </c>
      <c r="E1533" s="26">
        <v>41821</v>
      </c>
      <c r="F1533">
        <v>3</v>
      </c>
      <c r="G1533">
        <v>5</v>
      </c>
      <c r="H1533">
        <v>0.6</v>
      </c>
      <c r="I1533">
        <v>13</v>
      </c>
      <c r="J1533">
        <v>15</v>
      </c>
      <c r="K1533">
        <v>0.8666666666666667</v>
      </c>
      <c r="L1533">
        <v>25</v>
      </c>
      <c r="M1533">
        <v>0.6</v>
      </c>
      <c r="N1533">
        <v>12</v>
      </c>
      <c r="P1533">
        <v>2</v>
      </c>
      <c r="Q1533">
        <v>3</v>
      </c>
      <c r="R1533">
        <v>0.66666666666666663</v>
      </c>
      <c r="S1533">
        <v>1</v>
      </c>
    </row>
    <row r="1534" spans="1:20" x14ac:dyDescent="0.25">
      <c r="A1534" s="177" t="s">
        <v>10314</v>
      </c>
      <c r="B1534" t="s">
        <v>10315</v>
      </c>
      <c r="C1534" t="s">
        <v>206</v>
      </c>
      <c r="D1534" s="20" t="s">
        <v>1026</v>
      </c>
      <c r="E1534" s="26">
        <v>41821</v>
      </c>
      <c r="F1534">
        <v>4</v>
      </c>
      <c r="G1534">
        <v>4</v>
      </c>
      <c r="H1534">
        <v>1</v>
      </c>
      <c r="I1534">
        <v>17</v>
      </c>
      <c r="J1534">
        <v>40</v>
      </c>
      <c r="K1534">
        <v>0.42499999999999999</v>
      </c>
      <c r="L1534">
        <v>40</v>
      </c>
      <c r="M1534">
        <v>1</v>
      </c>
      <c r="N1534">
        <v>17</v>
      </c>
      <c r="S1534">
        <v>0</v>
      </c>
    </row>
    <row r="1535" spans="1:20" x14ac:dyDescent="0.25">
      <c r="A1535" s="177" t="s">
        <v>9883</v>
      </c>
      <c r="B1535" t="s">
        <v>9884</v>
      </c>
      <c r="C1535" t="s">
        <v>223</v>
      </c>
      <c r="D1535" s="20" t="s">
        <v>1028</v>
      </c>
      <c r="E1535" s="26">
        <v>41821</v>
      </c>
      <c r="F1535">
        <v>3</v>
      </c>
      <c r="G1535">
        <v>3</v>
      </c>
      <c r="H1535">
        <v>1</v>
      </c>
      <c r="I1535">
        <v>20</v>
      </c>
      <c r="J1535">
        <v>30</v>
      </c>
      <c r="K1535">
        <v>0.66666666666666663</v>
      </c>
      <c r="L1535">
        <v>30</v>
      </c>
      <c r="M1535">
        <v>1</v>
      </c>
      <c r="N1535">
        <v>18</v>
      </c>
      <c r="R1535" t="e">
        <v>#DIV/0!</v>
      </c>
      <c r="S1535">
        <v>2</v>
      </c>
    </row>
    <row r="1536" spans="1:20" x14ac:dyDescent="0.25">
      <c r="A1536" s="177" t="s">
        <v>9708</v>
      </c>
      <c r="B1536" t="s">
        <v>9709</v>
      </c>
      <c r="C1536" t="s">
        <v>224</v>
      </c>
      <c r="D1536" s="20" t="s">
        <v>1026</v>
      </c>
      <c r="E1536" s="26">
        <v>41821</v>
      </c>
      <c r="F1536">
        <v>3</v>
      </c>
      <c r="G1536">
        <v>3</v>
      </c>
      <c r="H1536">
        <v>1</v>
      </c>
      <c r="I1536">
        <v>20</v>
      </c>
      <c r="J1536">
        <v>30</v>
      </c>
      <c r="K1536">
        <v>0.66666666666666663</v>
      </c>
      <c r="L1536">
        <v>30</v>
      </c>
      <c r="M1536">
        <v>1</v>
      </c>
      <c r="N1536">
        <v>18</v>
      </c>
      <c r="R1536" t="e">
        <v>#DIV/0!</v>
      </c>
      <c r="S1536">
        <v>2</v>
      </c>
    </row>
    <row r="1537" spans="1:20" x14ac:dyDescent="0.25">
      <c r="A1537" s="177" t="s">
        <v>9317</v>
      </c>
      <c r="B1537" t="s">
        <v>9318</v>
      </c>
      <c r="C1537" t="s">
        <v>211</v>
      </c>
      <c r="D1537" s="20" t="s">
        <v>1026</v>
      </c>
      <c r="E1537" s="26">
        <v>41821</v>
      </c>
      <c r="H1537" t="e">
        <v>#DIV/0!</v>
      </c>
      <c r="K1537" t="e">
        <v>#DIV/0!</v>
      </c>
      <c r="M1537" t="e">
        <v>#DIV/0!</v>
      </c>
      <c r="N1537">
        <v>0</v>
      </c>
      <c r="R1537" t="e">
        <v>#DIV/0!</v>
      </c>
    </row>
    <row r="1538" spans="1:20" x14ac:dyDescent="0.25">
      <c r="A1538" s="177" t="s">
        <v>9142</v>
      </c>
      <c r="B1538" t="s">
        <v>9143</v>
      </c>
      <c r="C1538" t="s">
        <v>207</v>
      </c>
      <c r="D1538" s="20" t="s">
        <v>1028</v>
      </c>
      <c r="E1538" s="26">
        <v>41821</v>
      </c>
      <c r="F1538">
        <v>7</v>
      </c>
      <c r="G1538">
        <v>10</v>
      </c>
      <c r="H1538">
        <v>0.7</v>
      </c>
      <c r="I1538">
        <v>27</v>
      </c>
      <c r="J1538">
        <v>45</v>
      </c>
      <c r="K1538">
        <v>0.6</v>
      </c>
      <c r="L1538">
        <v>60</v>
      </c>
      <c r="M1538">
        <v>0.75</v>
      </c>
      <c r="N1538">
        <v>19</v>
      </c>
      <c r="P1538">
        <v>0</v>
      </c>
      <c r="Q1538">
        <v>0</v>
      </c>
      <c r="R1538" t="e">
        <v>#DIV/0!</v>
      </c>
      <c r="S1538">
        <v>8</v>
      </c>
    </row>
    <row r="1539" spans="1:20" x14ac:dyDescent="0.25">
      <c r="A1539" s="177" t="s">
        <v>9077</v>
      </c>
      <c r="B1539" t="s">
        <v>9078</v>
      </c>
      <c r="C1539" t="s">
        <v>894</v>
      </c>
      <c r="D1539" s="20" t="s">
        <v>1026</v>
      </c>
      <c r="E1539" s="26">
        <v>41821</v>
      </c>
      <c r="H1539" t="e">
        <v>#DIV/0!</v>
      </c>
      <c r="K1539" t="e">
        <v>#DIV/0!</v>
      </c>
      <c r="M1539" t="e">
        <v>#DIV/0!</v>
      </c>
      <c r="R1539" t="e">
        <v>#DIV/0!</v>
      </c>
      <c r="T1539">
        <v>0.23076923076923078</v>
      </c>
    </row>
    <row r="1540" spans="1:20" x14ac:dyDescent="0.25">
      <c r="A1540" s="177" t="s">
        <v>8902</v>
      </c>
      <c r="B1540" t="s">
        <v>8903</v>
      </c>
      <c r="C1540" t="s">
        <v>210</v>
      </c>
      <c r="D1540" s="20" t="s">
        <v>1026</v>
      </c>
      <c r="E1540" s="26">
        <v>41821</v>
      </c>
      <c r="F1540">
        <v>5</v>
      </c>
      <c r="G1540">
        <v>5</v>
      </c>
      <c r="H1540">
        <v>1</v>
      </c>
      <c r="I1540">
        <v>25</v>
      </c>
      <c r="J1540">
        <v>35</v>
      </c>
      <c r="K1540">
        <v>0.7142857142857143</v>
      </c>
      <c r="L1540">
        <v>35</v>
      </c>
      <c r="M1540">
        <v>1</v>
      </c>
      <c r="N1540">
        <v>17</v>
      </c>
      <c r="O1540">
        <v>1.05</v>
      </c>
      <c r="P1540">
        <v>0</v>
      </c>
      <c r="Q1540">
        <v>0</v>
      </c>
      <c r="R1540" t="e">
        <v>#DIV/0!</v>
      </c>
      <c r="S1540">
        <v>8</v>
      </c>
      <c r="T1540">
        <v>0.23076923076923078</v>
      </c>
    </row>
    <row r="1541" spans="1:20" x14ac:dyDescent="0.25">
      <c r="A1541" s="177" t="s">
        <v>8727</v>
      </c>
      <c r="B1541" t="s">
        <v>8728</v>
      </c>
      <c r="C1541" t="s">
        <v>208</v>
      </c>
      <c r="D1541" s="20" t="s">
        <v>1026</v>
      </c>
      <c r="E1541" s="26">
        <v>41821</v>
      </c>
      <c r="F1541">
        <v>2</v>
      </c>
      <c r="G1541">
        <v>5</v>
      </c>
      <c r="H1541">
        <v>0.4</v>
      </c>
      <c r="I1541">
        <v>2</v>
      </c>
      <c r="J1541">
        <v>10</v>
      </c>
      <c r="K1541">
        <v>0.2</v>
      </c>
      <c r="L1541">
        <v>25</v>
      </c>
      <c r="M1541">
        <v>0.4</v>
      </c>
      <c r="N1541">
        <v>2</v>
      </c>
      <c r="P1541">
        <v>0</v>
      </c>
      <c r="Q1541">
        <v>0</v>
      </c>
      <c r="R1541" t="e">
        <v>#DIV/0!</v>
      </c>
      <c r="S1541">
        <v>0</v>
      </c>
      <c r="T1541">
        <v>1.4666666666666668</v>
      </c>
    </row>
    <row r="1542" spans="1:20" x14ac:dyDescent="0.25">
      <c r="A1542" s="177" t="s">
        <v>8478</v>
      </c>
      <c r="B1542" t="s">
        <v>8479</v>
      </c>
      <c r="C1542" t="s">
        <v>213</v>
      </c>
      <c r="D1542" s="20" t="s">
        <v>1026</v>
      </c>
      <c r="E1542" s="26">
        <v>41821</v>
      </c>
      <c r="H1542" t="e">
        <v>#DIV/0!</v>
      </c>
      <c r="K1542" t="e">
        <v>#DIV/0!</v>
      </c>
      <c r="M1542" t="e">
        <v>#DIV/0!</v>
      </c>
      <c r="R1542" t="e">
        <v>#DIV/0!</v>
      </c>
      <c r="T1542">
        <v>1.1000000000000001</v>
      </c>
    </row>
    <row r="1543" spans="1:20" x14ac:dyDescent="0.25">
      <c r="A1543" s="177" t="s">
        <v>8303</v>
      </c>
      <c r="B1543" t="s">
        <v>8304</v>
      </c>
      <c r="C1543" t="s">
        <v>212</v>
      </c>
      <c r="D1543" s="20" t="s">
        <v>1028</v>
      </c>
      <c r="E1543" s="26">
        <v>41821</v>
      </c>
      <c r="F1543">
        <v>0</v>
      </c>
      <c r="G1543">
        <v>0</v>
      </c>
      <c r="H1543" t="e">
        <v>#DIV/0!</v>
      </c>
      <c r="I1543">
        <v>0</v>
      </c>
      <c r="J1543">
        <v>0</v>
      </c>
      <c r="K1543" t="e">
        <v>#DIV/0!</v>
      </c>
      <c r="L1543">
        <v>0</v>
      </c>
      <c r="M1543" t="e">
        <v>#DIV/0!</v>
      </c>
      <c r="N1543">
        <v>0</v>
      </c>
      <c r="P1543">
        <v>0</v>
      </c>
      <c r="Q1543">
        <v>0</v>
      </c>
      <c r="R1543" t="e">
        <v>#DIV/0!</v>
      </c>
      <c r="S1543">
        <v>0</v>
      </c>
    </row>
    <row r="1544" spans="1:20" x14ac:dyDescent="0.25">
      <c r="A1544" s="177" t="s">
        <v>8238</v>
      </c>
      <c r="B1544" t="s">
        <v>8239</v>
      </c>
      <c r="C1544" s="20" t="s">
        <v>8184</v>
      </c>
      <c r="D1544" s="20" t="s">
        <v>1026</v>
      </c>
      <c r="E1544" s="26">
        <v>41821</v>
      </c>
      <c r="H1544" t="e">
        <v>#DIV/0!</v>
      </c>
      <c r="K1544" t="e">
        <v>#DIV/0!</v>
      </c>
      <c r="M1544" t="e">
        <v>#DIV/0!</v>
      </c>
      <c r="R1544" t="e">
        <v>#DIV/0!</v>
      </c>
      <c r="T1544">
        <v>0.54545454545454541</v>
      </c>
    </row>
    <row r="1545" spans="1:20" x14ac:dyDescent="0.25">
      <c r="A1545" s="177" t="s">
        <v>8002</v>
      </c>
      <c r="B1545" t="s">
        <v>8003</v>
      </c>
      <c r="C1545" t="s">
        <v>225</v>
      </c>
      <c r="D1545" s="20" t="s">
        <v>1028</v>
      </c>
      <c r="E1545" s="26">
        <v>41821</v>
      </c>
      <c r="F1545">
        <v>3</v>
      </c>
      <c r="G1545">
        <v>3</v>
      </c>
      <c r="H1545">
        <v>1</v>
      </c>
      <c r="I1545">
        <v>25</v>
      </c>
      <c r="J1545">
        <v>30</v>
      </c>
      <c r="K1545">
        <v>0.83333333333333337</v>
      </c>
      <c r="L1545">
        <v>30</v>
      </c>
      <c r="M1545">
        <v>1</v>
      </c>
      <c r="N1545">
        <v>25</v>
      </c>
      <c r="P1545">
        <v>0</v>
      </c>
      <c r="Q1545">
        <v>1</v>
      </c>
      <c r="R1545">
        <v>0</v>
      </c>
      <c r="S1545">
        <v>0</v>
      </c>
      <c r="T1545">
        <v>1</v>
      </c>
    </row>
    <row r="1546" spans="1:20" x14ac:dyDescent="0.25">
      <c r="A1546" s="177" t="s">
        <v>7801</v>
      </c>
      <c r="B1546" t="s">
        <v>7802</v>
      </c>
      <c r="C1546" t="s">
        <v>226</v>
      </c>
      <c r="D1546" s="20" t="s">
        <v>1026</v>
      </c>
      <c r="E1546" s="26">
        <v>41821</v>
      </c>
      <c r="F1546">
        <v>3</v>
      </c>
      <c r="G1546">
        <v>3</v>
      </c>
      <c r="H1546">
        <v>1</v>
      </c>
      <c r="I1546">
        <v>25</v>
      </c>
      <c r="J1546">
        <v>30</v>
      </c>
      <c r="K1546">
        <v>0.83333333333333337</v>
      </c>
      <c r="L1546">
        <v>30</v>
      </c>
      <c r="M1546">
        <v>1</v>
      </c>
      <c r="N1546">
        <v>25</v>
      </c>
      <c r="P1546">
        <v>0</v>
      </c>
      <c r="Q1546">
        <v>1</v>
      </c>
      <c r="R1546">
        <v>0</v>
      </c>
      <c r="S1546">
        <v>0</v>
      </c>
    </row>
    <row r="1547" spans="1:20" x14ac:dyDescent="0.25">
      <c r="A1547" s="177" t="s">
        <v>7614</v>
      </c>
      <c r="B1547" t="s">
        <v>7615</v>
      </c>
      <c r="C1547" s="20" t="s">
        <v>901</v>
      </c>
      <c r="D1547" s="20" t="s">
        <v>1026</v>
      </c>
      <c r="E1547" s="26">
        <v>41821</v>
      </c>
      <c r="F1547">
        <v>1</v>
      </c>
      <c r="G1547">
        <v>2</v>
      </c>
      <c r="H1547">
        <v>0.5</v>
      </c>
      <c r="I1547">
        <v>10</v>
      </c>
      <c r="J1547">
        <v>5</v>
      </c>
      <c r="K1547">
        <v>2</v>
      </c>
      <c r="L1547">
        <v>10</v>
      </c>
      <c r="M1547">
        <v>0.5</v>
      </c>
      <c r="N1547">
        <v>8</v>
      </c>
      <c r="P1547">
        <v>0</v>
      </c>
      <c r="Q1547">
        <v>2</v>
      </c>
      <c r="R1547">
        <v>0</v>
      </c>
      <c r="S1547">
        <v>2</v>
      </c>
    </row>
    <row r="1548" spans="1:20" x14ac:dyDescent="0.25">
      <c r="A1548" s="177" t="s">
        <v>7267</v>
      </c>
      <c r="B1548" t="s">
        <v>7268</v>
      </c>
      <c r="C1548" s="20" t="s">
        <v>1078</v>
      </c>
      <c r="D1548" s="20" t="s">
        <v>1026</v>
      </c>
      <c r="E1548" s="26">
        <v>41821</v>
      </c>
      <c r="F1548">
        <v>1</v>
      </c>
      <c r="G1548">
        <v>2</v>
      </c>
      <c r="H1548">
        <v>0.5</v>
      </c>
      <c r="I1548">
        <v>10</v>
      </c>
      <c r="J1548">
        <v>5</v>
      </c>
      <c r="K1548">
        <v>2</v>
      </c>
      <c r="L1548">
        <v>10</v>
      </c>
      <c r="M1548">
        <v>0.5</v>
      </c>
      <c r="N1548">
        <v>8</v>
      </c>
      <c r="P1548">
        <v>0</v>
      </c>
      <c r="Q1548">
        <v>2</v>
      </c>
      <c r="R1548">
        <v>0</v>
      </c>
      <c r="S1548">
        <v>2</v>
      </c>
    </row>
    <row r="1549" spans="1:20" x14ac:dyDescent="0.25">
      <c r="A1549" s="177" t="s">
        <v>7062</v>
      </c>
      <c r="B1549" t="s">
        <v>7063</v>
      </c>
      <c r="C1549" t="s">
        <v>232</v>
      </c>
      <c r="D1549" s="20" t="s">
        <v>1028</v>
      </c>
      <c r="E1549" s="26">
        <v>41821</v>
      </c>
      <c r="H1549" t="e">
        <v>#DIV/0!</v>
      </c>
      <c r="K1549" t="e">
        <v>#DIV/0!</v>
      </c>
      <c r="M1549" t="e">
        <v>#DIV/0!</v>
      </c>
      <c r="R1549" t="e">
        <v>#DIV/0!</v>
      </c>
    </row>
    <row r="1550" spans="1:20" x14ac:dyDescent="0.25">
      <c r="A1550" s="177" t="s">
        <v>6871</v>
      </c>
      <c r="B1550" t="s">
        <v>6872</v>
      </c>
      <c r="C1550" t="s">
        <v>231</v>
      </c>
      <c r="D1550" s="20" t="s">
        <v>1026</v>
      </c>
      <c r="E1550" s="26">
        <v>41821</v>
      </c>
      <c r="H1550" t="e">
        <v>#DIV/0!</v>
      </c>
      <c r="K1550" t="e">
        <v>#DIV/0!</v>
      </c>
      <c r="M1550" t="e">
        <v>#DIV/0!</v>
      </c>
      <c r="R1550" t="e">
        <v>#DIV/0!</v>
      </c>
    </row>
    <row r="1551" spans="1:20" x14ac:dyDescent="0.25">
      <c r="A1551" s="177" t="s">
        <v>6696</v>
      </c>
      <c r="B1551" t="s">
        <v>6697</v>
      </c>
      <c r="C1551" t="s">
        <v>317</v>
      </c>
      <c r="D1551" s="20" t="s">
        <v>1028</v>
      </c>
      <c r="E1551" s="26">
        <v>41821</v>
      </c>
      <c r="F1551">
        <v>5</v>
      </c>
      <c r="G1551">
        <v>5</v>
      </c>
      <c r="H1551">
        <v>1</v>
      </c>
      <c r="I1551">
        <v>19</v>
      </c>
      <c r="J1551">
        <v>25</v>
      </c>
      <c r="K1551">
        <v>0.76</v>
      </c>
      <c r="L1551">
        <v>25</v>
      </c>
      <c r="M1551">
        <v>1</v>
      </c>
      <c r="N1551">
        <v>19</v>
      </c>
      <c r="P1551">
        <v>0</v>
      </c>
      <c r="Q1551">
        <v>0</v>
      </c>
      <c r="R1551" t="e">
        <v>#DIV/0!</v>
      </c>
      <c r="S1551">
        <v>0</v>
      </c>
      <c r="T1551">
        <v>0</v>
      </c>
    </row>
    <row r="1552" spans="1:20" x14ac:dyDescent="0.25">
      <c r="A1552" s="177" t="s">
        <v>6521</v>
      </c>
      <c r="B1552" t="s">
        <v>6522</v>
      </c>
      <c r="C1552" t="s">
        <v>316</v>
      </c>
      <c r="D1552" s="20" t="s">
        <v>1026</v>
      </c>
      <c r="E1552" s="26">
        <v>41821</v>
      </c>
      <c r="F1552">
        <v>5</v>
      </c>
      <c r="G1552">
        <v>5</v>
      </c>
      <c r="H1552">
        <v>1</v>
      </c>
      <c r="I1552">
        <v>19</v>
      </c>
      <c r="J1552">
        <v>25</v>
      </c>
      <c r="K1552">
        <v>0.76</v>
      </c>
      <c r="L1552">
        <v>25</v>
      </c>
      <c r="M1552">
        <v>1</v>
      </c>
      <c r="N1552">
        <v>19</v>
      </c>
      <c r="P1552">
        <v>0</v>
      </c>
      <c r="Q1552">
        <v>0</v>
      </c>
      <c r="R1552" t="e">
        <v>#DIV/0!</v>
      </c>
      <c r="S1552">
        <v>0</v>
      </c>
    </row>
    <row r="1553" spans="1:20" x14ac:dyDescent="0.25">
      <c r="A1553" s="177" t="s">
        <v>6272</v>
      </c>
      <c r="B1553" t="s">
        <v>6273</v>
      </c>
      <c r="C1553" t="s">
        <v>214</v>
      </c>
      <c r="D1553" s="20" t="s">
        <v>1028</v>
      </c>
      <c r="E1553" s="26">
        <v>41821</v>
      </c>
      <c r="F1553">
        <v>13</v>
      </c>
      <c r="G1553">
        <v>14</v>
      </c>
      <c r="H1553">
        <v>0.9285714285714286</v>
      </c>
      <c r="I1553">
        <v>98</v>
      </c>
      <c r="J1553">
        <v>137</v>
      </c>
      <c r="K1553">
        <v>0.71532846715328469</v>
      </c>
      <c r="L1553">
        <v>137</v>
      </c>
      <c r="M1553">
        <v>1</v>
      </c>
      <c r="N1553">
        <v>87</v>
      </c>
      <c r="P1553">
        <v>5</v>
      </c>
      <c r="Q1553">
        <v>13</v>
      </c>
      <c r="R1553">
        <v>0.38461538461538464</v>
      </c>
      <c r="S1553">
        <v>11</v>
      </c>
    </row>
    <row r="1554" spans="1:20" x14ac:dyDescent="0.25">
      <c r="A1554" s="177" t="s">
        <v>6097</v>
      </c>
      <c r="B1554" t="s">
        <v>6098</v>
      </c>
      <c r="C1554" t="s">
        <v>215</v>
      </c>
      <c r="D1554" s="20" t="s">
        <v>1026</v>
      </c>
      <c r="E1554" s="26">
        <v>41821</v>
      </c>
      <c r="F1554">
        <v>5</v>
      </c>
      <c r="G1554">
        <v>6</v>
      </c>
      <c r="H1554">
        <v>0.83333333333333337</v>
      </c>
      <c r="I1554">
        <v>51</v>
      </c>
      <c r="J1554">
        <v>57</v>
      </c>
      <c r="K1554">
        <v>0.89473684210526316</v>
      </c>
      <c r="L1554">
        <v>57</v>
      </c>
      <c r="M1554">
        <v>1</v>
      </c>
      <c r="N1554">
        <v>40</v>
      </c>
      <c r="O1554">
        <v>1.1000000000000001</v>
      </c>
      <c r="P1554">
        <v>2</v>
      </c>
      <c r="Q1554">
        <v>6</v>
      </c>
      <c r="R1554">
        <v>0.33333333333333331</v>
      </c>
      <c r="S1554">
        <v>11</v>
      </c>
    </row>
    <row r="1555" spans="1:20" x14ac:dyDescent="0.25">
      <c r="A1555" s="177" t="s">
        <v>5922</v>
      </c>
      <c r="B1555" t="s">
        <v>5923</v>
      </c>
      <c r="C1555" t="s">
        <v>216</v>
      </c>
      <c r="D1555" s="20" t="s">
        <v>1026</v>
      </c>
      <c r="E1555" s="26">
        <v>41821</v>
      </c>
      <c r="F1555">
        <v>8</v>
      </c>
      <c r="G1555">
        <v>8</v>
      </c>
      <c r="H1555">
        <v>1</v>
      </c>
      <c r="I1555">
        <v>47</v>
      </c>
      <c r="J1555">
        <v>80</v>
      </c>
      <c r="K1555">
        <v>0.58750000000000002</v>
      </c>
      <c r="L1555">
        <v>80</v>
      </c>
      <c r="M1555">
        <v>1</v>
      </c>
      <c r="N1555">
        <v>47</v>
      </c>
      <c r="P1555">
        <v>3</v>
      </c>
      <c r="Q1555">
        <v>7</v>
      </c>
      <c r="R1555">
        <v>0.42857142857142855</v>
      </c>
      <c r="S1555">
        <v>0</v>
      </c>
      <c r="T1555">
        <v>0.75169230769230766</v>
      </c>
    </row>
    <row r="1556" spans="1:20" x14ac:dyDescent="0.25">
      <c r="A1556" s="177" t="s">
        <v>5494</v>
      </c>
      <c r="B1556" t="s">
        <v>5495</v>
      </c>
      <c r="C1556" s="20" t="s">
        <v>903</v>
      </c>
      <c r="D1556" s="20" t="s">
        <v>1026</v>
      </c>
      <c r="E1556" s="26">
        <v>41821</v>
      </c>
      <c r="F1556">
        <v>11</v>
      </c>
      <c r="G1556">
        <v>11</v>
      </c>
      <c r="H1556">
        <v>1</v>
      </c>
      <c r="I1556">
        <v>18</v>
      </c>
      <c r="J1556">
        <v>52</v>
      </c>
      <c r="K1556">
        <v>0.34615384615384615</v>
      </c>
      <c r="L1556">
        <v>52</v>
      </c>
      <c r="M1556">
        <v>1</v>
      </c>
      <c r="N1556">
        <v>18</v>
      </c>
      <c r="P1556">
        <v>0</v>
      </c>
      <c r="Q1556">
        <v>0</v>
      </c>
      <c r="R1556" t="e">
        <v>#DIV/0!</v>
      </c>
      <c r="S1556">
        <v>0</v>
      </c>
      <c r="T1556">
        <v>0.80769999999999997</v>
      </c>
    </row>
    <row r="1557" spans="1:20" x14ac:dyDescent="0.25">
      <c r="A1557" s="177" t="s">
        <v>5678</v>
      </c>
      <c r="B1557" t="s">
        <v>5679</v>
      </c>
      <c r="C1557" s="20" t="s">
        <v>1073</v>
      </c>
      <c r="D1557" s="20" t="s">
        <v>1026</v>
      </c>
      <c r="E1557" s="26">
        <v>41821</v>
      </c>
      <c r="F1557">
        <v>6</v>
      </c>
      <c r="G1557">
        <v>6</v>
      </c>
      <c r="H1557">
        <v>1</v>
      </c>
      <c r="J1557">
        <v>27</v>
      </c>
      <c r="K1557">
        <v>0</v>
      </c>
      <c r="L1557">
        <v>27</v>
      </c>
      <c r="M1557">
        <v>1</v>
      </c>
      <c r="R1557" t="e">
        <v>#DIV/0!</v>
      </c>
      <c r="T1557">
        <v>0.56499999999999995</v>
      </c>
    </row>
    <row r="1558" spans="1:20" x14ac:dyDescent="0.25">
      <c r="A1558" s="177" t="s">
        <v>5259</v>
      </c>
      <c r="B1558" t="s">
        <v>5260</v>
      </c>
      <c r="C1558" s="20" t="s">
        <v>1079</v>
      </c>
      <c r="D1558" s="20" t="s">
        <v>1026</v>
      </c>
      <c r="E1558" s="26">
        <v>41821</v>
      </c>
      <c r="F1558">
        <v>5</v>
      </c>
      <c r="G1558">
        <v>5</v>
      </c>
      <c r="H1558">
        <v>1</v>
      </c>
      <c r="I1558">
        <v>18</v>
      </c>
      <c r="J1558">
        <v>25</v>
      </c>
      <c r="K1558">
        <v>0.72</v>
      </c>
      <c r="L1558">
        <v>25</v>
      </c>
      <c r="M1558">
        <v>1</v>
      </c>
      <c r="N1558">
        <v>18</v>
      </c>
      <c r="P1558">
        <v>0</v>
      </c>
      <c r="Q1558">
        <v>0</v>
      </c>
      <c r="R1558" t="e">
        <v>#DIV/0!</v>
      </c>
      <c r="S1558">
        <v>0</v>
      </c>
      <c r="T1558">
        <v>1</v>
      </c>
    </row>
    <row r="1559" spans="1:20" x14ac:dyDescent="0.25">
      <c r="A1559" s="177" t="s">
        <v>5054</v>
      </c>
      <c r="B1559" t="s">
        <v>5055</v>
      </c>
      <c r="C1559" t="s">
        <v>229</v>
      </c>
      <c r="D1559" s="20" t="s">
        <v>1026</v>
      </c>
      <c r="E1559" s="26">
        <v>41821</v>
      </c>
      <c r="H1559" t="e">
        <v>#DIV/0!</v>
      </c>
      <c r="K1559" t="e">
        <v>#DIV/0!</v>
      </c>
      <c r="M1559" t="e">
        <v>#DIV/0!</v>
      </c>
      <c r="R1559" t="e">
        <v>#DIV/0!</v>
      </c>
      <c r="T1559">
        <v>1</v>
      </c>
    </row>
    <row r="1560" spans="1:20" x14ac:dyDescent="0.25">
      <c r="A1560" s="177" t="s">
        <v>4879</v>
      </c>
      <c r="B1560" t="s">
        <v>4880</v>
      </c>
      <c r="C1560" t="s">
        <v>230</v>
      </c>
      <c r="D1560" s="20" t="s">
        <v>1028</v>
      </c>
      <c r="E1560" s="26">
        <v>41821</v>
      </c>
      <c r="H1560" t="e">
        <v>#DIV/0!</v>
      </c>
      <c r="K1560" t="e">
        <v>#DIV/0!</v>
      </c>
      <c r="M1560" t="e">
        <v>#DIV/0!</v>
      </c>
      <c r="R1560" t="e">
        <v>#DIV/0!</v>
      </c>
      <c r="T1560">
        <v>0</v>
      </c>
    </row>
    <row r="1561" spans="1:20" x14ac:dyDescent="0.25">
      <c r="A1561" s="177" t="s">
        <v>4704</v>
      </c>
      <c r="B1561" t="s">
        <v>4705</v>
      </c>
      <c r="C1561" t="s">
        <v>234</v>
      </c>
      <c r="D1561" s="20" t="s">
        <v>1028</v>
      </c>
      <c r="E1561" s="26">
        <v>41821</v>
      </c>
      <c r="H1561" t="e">
        <v>#DIV/0!</v>
      </c>
      <c r="K1561" t="e">
        <v>#DIV/0!</v>
      </c>
      <c r="M1561" t="e">
        <v>#DIV/0!</v>
      </c>
      <c r="R1561" t="e">
        <v>#DIV/0!</v>
      </c>
      <c r="T1561">
        <v>1</v>
      </c>
    </row>
    <row r="1562" spans="1:20" x14ac:dyDescent="0.25">
      <c r="A1562" s="177" t="s">
        <v>4529</v>
      </c>
      <c r="B1562" t="s">
        <v>4530</v>
      </c>
      <c r="C1562" t="s">
        <v>233</v>
      </c>
      <c r="D1562" s="20" t="s">
        <v>1026</v>
      </c>
      <c r="E1562" s="26">
        <v>41821</v>
      </c>
      <c r="H1562" t="e">
        <v>#DIV/0!</v>
      </c>
      <c r="K1562" t="e">
        <v>#DIV/0!</v>
      </c>
      <c r="M1562" t="e">
        <v>#DIV/0!</v>
      </c>
      <c r="R1562" t="e">
        <v>#DIV/0!</v>
      </c>
      <c r="T1562">
        <v>1.1166666666666667</v>
      </c>
    </row>
    <row r="1563" spans="1:20" x14ac:dyDescent="0.25">
      <c r="A1563" s="177" t="s">
        <v>4354</v>
      </c>
      <c r="B1563" t="s">
        <v>4355</v>
      </c>
      <c r="C1563" t="s">
        <v>217</v>
      </c>
      <c r="D1563" s="20" t="s">
        <v>1028</v>
      </c>
      <c r="E1563" s="26">
        <v>41821</v>
      </c>
      <c r="F1563">
        <v>2</v>
      </c>
      <c r="G1563">
        <v>3</v>
      </c>
      <c r="H1563">
        <v>0.66666666666666663</v>
      </c>
      <c r="I1563">
        <v>2</v>
      </c>
      <c r="J1563">
        <v>10</v>
      </c>
      <c r="K1563">
        <v>0.2</v>
      </c>
      <c r="L1563">
        <v>15</v>
      </c>
      <c r="M1563">
        <v>0.66666666666666663</v>
      </c>
      <c r="N1563">
        <v>1</v>
      </c>
      <c r="P1563">
        <v>0</v>
      </c>
      <c r="Q1563">
        <v>1</v>
      </c>
      <c r="R1563">
        <v>0</v>
      </c>
      <c r="S1563">
        <v>1</v>
      </c>
      <c r="T1563">
        <v>0.8216</v>
      </c>
    </row>
    <row r="1564" spans="1:20" x14ac:dyDescent="0.25">
      <c r="A1564" s="177" t="s">
        <v>4289</v>
      </c>
      <c r="B1564" t="s">
        <v>4290</v>
      </c>
      <c r="C1564" t="s">
        <v>895</v>
      </c>
      <c r="D1564" s="20" t="s">
        <v>1026</v>
      </c>
      <c r="E1564" s="26">
        <v>41821</v>
      </c>
      <c r="H1564" t="e">
        <v>#DIV/0!</v>
      </c>
      <c r="K1564" t="e">
        <v>#DIV/0!</v>
      </c>
      <c r="M1564" t="e">
        <v>#DIV/0!</v>
      </c>
      <c r="R1564" t="e">
        <v>#DIV/0!</v>
      </c>
      <c r="T1564">
        <v>0.56999999999999995</v>
      </c>
    </row>
    <row r="1565" spans="1:20" x14ac:dyDescent="0.25">
      <c r="A1565" s="177" t="s">
        <v>4114</v>
      </c>
      <c r="B1565" t="s">
        <v>4115</v>
      </c>
      <c r="C1565" t="s">
        <v>218</v>
      </c>
      <c r="D1565" s="20" t="s">
        <v>1026</v>
      </c>
      <c r="E1565" s="26">
        <v>41821</v>
      </c>
      <c r="F1565">
        <v>2</v>
      </c>
      <c r="G1565">
        <v>3</v>
      </c>
      <c r="H1565">
        <v>0.66666666666666663</v>
      </c>
      <c r="I1565">
        <v>2</v>
      </c>
      <c r="J1565">
        <v>10</v>
      </c>
      <c r="K1565">
        <v>0.2</v>
      </c>
      <c r="L1565">
        <v>15</v>
      </c>
      <c r="M1565">
        <v>0.66666666666666663</v>
      </c>
      <c r="N1565">
        <v>1</v>
      </c>
      <c r="P1565">
        <v>0</v>
      </c>
      <c r="Q1565">
        <v>1</v>
      </c>
      <c r="R1565">
        <v>0</v>
      </c>
      <c r="S1565">
        <v>1</v>
      </c>
      <c r="T1565">
        <v>0</v>
      </c>
    </row>
    <row r="1566" spans="1:20" x14ac:dyDescent="0.25">
      <c r="A1566" s="177" t="s">
        <v>3939</v>
      </c>
      <c r="B1566" t="s">
        <v>3940</v>
      </c>
      <c r="C1566" t="s">
        <v>219</v>
      </c>
      <c r="D1566" s="20" t="s">
        <v>1026</v>
      </c>
      <c r="E1566" s="26">
        <v>41821</v>
      </c>
      <c r="T1566">
        <v>0.5267391304347826</v>
      </c>
    </row>
    <row r="1567" spans="1:20" x14ac:dyDescent="0.25">
      <c r="A1567" s="177" t="s">
        <v>3572</v>
      </c>
      <c r="B1567" t="s">
        <v>3573</v>
      </c>
      <c r="C1567" t="s">
        <v>220</v>
      </c>
      <c r="D1567" s="20" t="s">
        <v>1028</v>
      </c>
      <c r="E1567" s="26">
        <v>41821</v>
      </c>
      <c r="F1567">
        <v>13</v>
      </c>
      <c r="G1567">
        <v>16</v>
      </c>
      <c r="H1567">
        <v>0.8125</v>
      </c>
      <c r="I1567">
        <v>32</v>
      </c>
      <c r="J1567">
        <v>40</v>
      </c>
      <c r="K1567">
        <v>0.8</v>
      </c>
      <c r="L1567">
        <v>48</v>
      </c>
      <c r="M1567">
        <v>0.83333333333333337</v>
      </c>
      <c r="N1567">
        <v>26</v>
      </c>
      <c r="P1567">
        <v>3</v>
      </c>
      <c r="Q1567">
        <v>8</v>
      </c>
      <c r="R1567">
        <v>0.375</v>
      </c>
      <c r="S1567">
        <v>6</v>
      </c>
      <c r="T1567">
        <v>0</v>
      </c>
    </row>
    <row r="1568" spans="1:20" x14ac:dyDescent="0.25">
      <c r="A1568" s="177" t="s">
        <v>3397</v>
      </c>
      <c r="B1568" t="s">
        <v>3398</v>
      </c>
      <c r="C1568" t="s">
        <v>221</v>
      </c>
      <c r="D1568" s="20" t="s">
        <v>1026</v>
      </c>
      <c r="E1568" s="26">
        <v>41821</v>
      </c>
      <c r="F1568">
        <v>10</v>
      </c>
      <c r="G1568">
        <v>12</v>
      </c>
      <c r="H1568">
        <v>0.83333333333333337</v>
      </c>
      <c r="I1568">
        <v>23</v>
      </c>
      <c r="J1568">
        <v>34</v>
      </c>
      <c r="K1568">
        <v>0.67647058823529416</v>
      </c>
      <c r="L1568">
        <v>40</v>
      </c>
      <c r="M1568">
        <v>0.85</v>
      </c>
      <c r="N1568">
        <v>19</v>
      </c>
      <c r="O1568">
        <v>0.80769999999999997</v>
      </c>
      <c r="P1568">
        <v>2</v>
      </c>
      <c r="Q1568">
        <v>6</v>
      </c>
      <c r="R1568">
        <v>0.33333333333333331</v>
      </c>
      <c r="S1568">
        <v>4</v>
      </c>
      <c r="T1568">
        <v>0.80700115942028994</v>
      </c>
    </row>
    <row r="1569" spans="1:20" x14ac:dyDescent="0.25">
      <c r="A1569" s="177" t="s">
        <v>3222</v>
      </c>
      <c r="B1569" t="s">
        <v>3223</v>
      </c>
      <c r="C1569" t="s">
        <v>222</v>
      </c>
      <c r="D1569" s="20" t="s">
        <v>1026</v>
      </c>
      <c r="E1569" s="26">
        <v>41821</v>
      </c>
      <c r="F1569">
        <v>3</v>
      </c>
      <c r="G1569">
        <v>4</v>
      </c>
      <c r="H1569">
        <v>0.75</v>
      </c>
      <c r="I1569">
        <v>9</v>
      </c>
      <c r="J1569">
        <v>6</v>
      </c>
      <c r="K1569">
        <v>1.5</v>
      </c>
      <c r="L1569">
        <v>8</v>
      </c>
      <c r="M1569">
        <v>0.75</v>
      </c>
      <c r="N1569">
        <v>7</v>
      </c>
      <c r="O1569">
        <v>0.56499999999999995</v>
      </c>
      <c r="P1569">
        <v>1</v>
      </c>
      <c r="Q1569">
        <v>2</v>
      </c>
      <c r="R1569">
        <v>0.5</v>
      </c>
      <c r="S1569">
        <v>2</v>
      </c>
      <c r="T1569">
        <v>0.4</v>
      </c>
    </row>
    <row r="1570" spans="1:20" x14ac:dyDescent="0.25">
      <c r="A1570" s="177" t="s">
        <v>11599</v>
      </c>
      <c r="B1570" t="s">
        <v>11600</v>
      </c>
      <c r="C1570" t="s">
        <v>198</v>
      </c>
      <c r="D1570" s="20" t="s">
        <v>1028</v>
      </c>
      <c r="E1570" s="26">
        <v>41852</v>
      </c>
      <c r="F1570">
        <v>2</v>
      </c>
      <c r="G1570">
        <v>3</v>
      </c>
      <c r="H1570">
        <v>0.66666666666666663</v>
      </c>
      <c r="I1570">
        <v>4</v>
      </c>
      <c r="J1570">
        <v>10</v>
      </c>
      <c r="K1570">
        <v>0.4</v>
      </c>
      <c r="L1570">
        <v>15</v>
      </c>
      <c r="M1570">
        <v>0.66666666666666663</v>
      </c>
      <c r="N1570">
        <v>4</v>
      </c>
      <c r="P1570">
        <v>0</v>
      </c>
      <c r="Q1570">
        <v>6</v>
      </c>
      <c r="R1570">
        <v>0</v>
      </c>
    </row>
    <row r="1571" spans="1:20" x14ac:dyDescent="0.25">
      <c r="A1571" s="177" t="s">
        <v>12058</v>
      </c>
      <c r="B1571" t="s">
        <v>12059</v>
      </c>
      <c r="C1571" s="20" t="s">
        <v>1077</v>
      </c>
      <c r="D1571" s="20" t="s">
        <v>1028</v>
      </c>
      <c r="E1571" s="26">
        <v>41852</v>
      </c>
      <c r="F1571">
        <v>2</v>
      </c>
      <c r="G1571">
        <v>3</v>
      </c>
      <c r="H1571">
        <v>0.66666666666666663</v>
      </c>
      <c r="I1571">
        <v>4</v>
      </c>
      <c r="J1571">
        <v>10</v>
      </c>
      <c r="K1571">
        <v>0.4</v>
      </c>
      <c r="L1571">
        <v>15</v>
      </c>
      <c r="M1571">
        <v>0.66666666666666663</v>
      </c>
      <c r="N1571">
        <v>4</v>
      </c>
      <c r="P1571">
        <v>0</v>
      </c>
      <c r="Q1571">
        <v>6</v>
      </c>
      <c r="R1571">
        <v>0</v>
      </c>
      <c r="T1571">
        <v>0.4</v>
      </c>
    </row>
    <row r="1572" spans="1:20" x14ac:dyDescent="0.25">
      <c r="A1572" s="177" t="s">
        <v>3049</v>
      </c>
      <c r="B1572" t="s">
        <v>3050</v>
      </c>
      <c r="C1572" t="s">
        <v>242</v>
      </c>
      <c r="D1572" s="20" t="s">
        <v>1026</v>
      </c>
      <c r="E1572" s="26">
        <v>41852</v>
      </c>
      <c r="F1572">
        <v>0</v>
      </c>
      <c r="G1572">
        <v>0</v>
      </c>
      <c r="H1572" t="e">
        <v>#DIV/0!</v>
      </c>
      <c r="I1572">
        <v>12</v>
      </c>
      <c r="J1572">
        <v>0</v>
      </c>
      <c r="K1572" t="e">
        <v>#DIV/0!</v>
      </c>
      <c r="L1572">
        <v>0</v>
      </c>
      <c r="M1572" t="e">
        <v>#DIV/0!</v>
      </c>
      <c r="N1572">
        <v>12</v>
      </c>
      <c r="P1572">
        <v>0</v>
      </c>
      <c r="Q1572">
        <v>0</v>
      </c>
      <c r="R1572" t="e">
        <v>#DIV/0!</v>
      </c>
      <c r="S1572">
        <v>0</v>
      </c>
    </row>
    <row r="1573" spans="1:20" x14ac:dyDescent="0.25">
      <c r="A1573" s="177" t="s">
        <v>2874</v>
      </c>
      <c r="B1573" t="s">
        <v>2875</v>
      </c>
      <c r="C1573" s="20" t="s">
        <v>2754</v>
      </c>
      <c r="D1573" s="20" t="s">
        <v>1026</v>
      </c>
      <c r="E1573" s="26">
        <v>41852</v>
      </c>
      <c r="F1573">
        <v>8</v>
      </c>
      <c r="G1573">
        <v>9</v>
      </c>
      <c r="H1573">
        <v>0.88888888888888884</v>
      </c>
      <c r="I1573">
        <v>4</v>
      </c>
      <c r="J1573">
        <v>42</v>
      </c>
      <c r="K1573">
        <v>9.5238095238095233E-2</v>
      </c>
      <c r="L1573">
        <v>42</v>
      </c>
      <c r="M1573">
        <v>1</v>
      </c>
      <c r="N1573">
        <v>4</v>
      </c>
      <c r="P1573">
        <v>0</v>
      </c>
      <c r="Q1573">
        <v>6</v>
      </c>
      <c r="R1573">
        <v>0</v>
      </c>
      <c r="S1573">
        <v>0</v>
      </c>
    </row>
    <row r="1574" spans="1:20" x14ac:dyDescent="0.25">
      <c r="A1574" s="177" t="s">
        <v>2629</v>
      </c>
      <c r="B1574" t="s">
        <v>2630</v>
      </c>
      <c r="C1574" t="s">
        <v>237</v>
      </c>
      <c r="D1574" s="20" t="s">
        <v>1026</v>
      </c>
      <c r="E1574" s="26">
        <v>41852</v>
      </c>
      <c r="F1574">
        <v>16</v>
      </c>
      <c r="G1574">
        <v>16</v>
      </c>
      <c r="H1574">
        <v>1</v>
      </c>
      <c r="I1574">
        <v>108</v>
      </c>
      <c r="J1574">
        <v>137</v>
      </c>
      <c r="K1574">
        <v>0.78832116788321172</v>
      </c>
      <c r="L1574">
        <v>137</v>
      </c>
      <c r="M1574">
        <v>1</v>
      </c>
      <c r="N1574">
        <v>90</v>
      </c>
      <c r="O1574">
        <v>1.1166666666666667</v>
      </c>
      <c r="P1574">
        <v>13</v>
      </c>
      <c r="Q1574">
        <v>20</v>
      </c>
      <c r="R1574">
        <v>0.65</v>
      </c>
      <c r="S1574">
        <v>18</v>
      </c>
    </row>
    <row r="1575" spans="1:20" x14ac:dyDescent="0.25">
      <c r="A1575" s="177" t="s">
        <v>2454</v>
      </c>
      <c r="B1575" t="s">
        <v>2455</v>
      </c>
      <c r="C1575" t="s">
        <v>238</v>
      </c>
      <c r="D1575" s="20" t="s">
        <v>1026</v>
      </c>
      <c r="E1575" s="26">
        <v>41852</v>
      </c>
      <c r="F1575">
        <v>10</v>
      </c>
      <c r="G1575">
        <v>12</v>
      </c>
      <c r="H1575">
        <v>0.83333333333333337</v>
      </c>
      <c r="I1575">
        <v>25</v>
      </c>
      <c r="J1575">
        <v>32</v>
      </c>
      <c r="K1575">
        <v>0.78125</v>
      </c>
      <c r="L1575">
        <v>40</v>
      </c>
      <c r="M1575">
        <v>0.8</v>
      </c>
      <c r="N1575">
        <v>18</v>
      </c>
      <c r="O1575">
        <v>0.8216</v>
      </c>
      <c r="P1575">
        <v>2</v>
      </c>
      <c r="Q1575">
        <v>6</v>
      </c>
      <c r="R1575">
        <v>0.33333333333333331</v>
      </c>
      <c r="S1575">
        <v>7</v>
      </c>
      <c r="T1575">
        <v>0.83333333333333337</v>
      </c>
    </row>
    <row r="1576" spans="1:20" x14ac:dyDescent="0.25">
      <c r="A1576" s="177" t="s">
        <v>2281</v>
      </c>
      <c r="B1576" t="s">
        <v>2282</v>
      </c>
      <c r="C1576" t="s">
        <v>239</v>
      </c>
      <c r="D1576" s="20" t="s">
        <v>1026</v>
      </c>
      <c r="E1576" s="26">
        <v>41852</v>
      </c>
      <c r="F1576">
        <v>4</v>
      </c>
      <c r="G1576">
        <v>4</v>
      </c>
      <c r="H1576">
        <v>1</v>
      </c>
      <c r="I1576">
        <v>6</v>
      </c>
      <c r="J1576">
        <v>8</v>
      </c>
      <c r="K1576">
        <v>0.75</v>
      </c>
      <c r="L1576">
        <v>8</v>
      </c>
      <c r="M1576">
        <v>1</v>
      </c>
      <c r="N1576">
        <v>6</v>
      </c>
      <c r="O1576">
        <v>0.56999999999999995</v>
      </c>
      <c r="P1576">
        <v>0</v>
      </c>
      <c r="Q1576">
        <v>3</v>
      </c>
      <c r="R1576">
        <v>0</v>
      </c>
      <c r="S1576">
        <v>0</v>
      </c>
      <c r="T1576">
        <v>1.1000000000000001</v>
      </c>
    </row>
    <row r="1577" spans="1:20" x14ac:dyDescent="0.25">
      <c r="A1577" s="177" t="s">
        <v>2106</v>
      </c>
      <c r="B1577" t="s">
        <v>2107</v>
      </c>
      <c r="C1577" s="20" t="s">
        <v>2018</v>
      </c>
      <c r="D1577" s="20" t="s">
        <v>1026</v>
      </c>
      <c r="E1577" s="26">
        <v>41852</v>
      </c>
      <c r="F1577">
        <v>6</v>
      </c>
      <c r="G1577">
        <v>7</v>
      </c>
      <c r="H1577">
        <v>0.8571428571428571</v>
      </c>
      <c r="I1577">
        <v>23</v>
      </c>
      <c r="J1577">
        <v>35</v>
      </c>
      <c r="K1577">
        <v>0.65714285714285714</v>
      </c>
      <c r="L1577">
        <v>35</v>
      </c>
      <c r="M1577">
        <v>1</v>
      </c>
      <c r="N1577">
        <v>23</v>
      </c>
      <c r="P1577">
        <v>0</v>
      </c>
      <c r="Q1577">
        <v>0</v>
      </c>
      <c r="R1577" t="e">
        <v>#DIV/0!</v>
      </c>
      <c r="S1577">
        <v>0</v>
      </c>
      <c r="T1577">
        <v>0.875</v>
      </c>
    </row>
    <row r="1578" spans="1:20" x14ac:dyDescent="0.25">
      <c r="A1578" s="177" t="s">
        <v>1858</v>
      </c>
      <c r="B1578" t="s">
        <v>1859</v>
      </c>
      <c r="C1578" t="s">
        <v>240</v>
      </c>
      <c r="D1578" s="20" t="s">
        <v>1026</v>
      </c>
      <c r="E1578" s="26">
        <v>41852</v>
      </c>
      <c r="F1578">
        <v>16</v>
      </c>
      <c r="G1578">
        <v>18</v>
      </c>
      <c r="H1578">
        <v>0.88888888888888884</v>
      </c>
      <c r="I1578">
        <v>43</v>
      </c>
      <c r="J1578">
        <v>70</v>
      </c>
      <c r="K1578">
        <v>0.61428571428571432</v>
      </c>
      <c r="L1578">
        <v>80</v>
      </c>
      <c r="M1578">
        <v>0.875</v>
      </c>
      <c r="N1578">
        <v>34</v>
      </c>
      <c r="P1578">
        <v>6</v>
      </c>
      <c r="Q1578">
        <v>12</v>
      </c>
      <c r="R1578">
        <v>0.5</v>
      </c>
      <c r="S1578">
        <v>9</v>
      </c>
    </row>
    <row r="1579" spans="1:20" x14ac:dyDescent="0.25">
      <c r="A1579" s="177" t="s">
        <v>1683</v>
      </c>
      <c r="B1579" t="s">
        <v>1684</v>
      </c>
      <c r="C1579" t="s">
        <v>241</v>
      </c>
      <c r="D1579" s="20" t="s">
        <v>1026</v>
      </c>
      <c r="E1579" s="26">
        <v>41852</v>
      </c>
      <c r="F1579">
        <v>33</v>
      </c>
      <c r="G1579">
        <v>33</v>
      </c>
      <c r="H1579">
        <v>1</v>
      </c>
      <c r="I1579">
        <v>229</v>
      </c>
      <c r="J1579">
        <v>325</v>
      </c>
      <c r="K1579">
        <v>0.70461538461538464</v>
      </c>
      <c r="L1579">
        <v>325</v>
      </c>
      <c r="M1579">
        <v>1</v>
      </c>
      <c r="N1579">
        <v>212</v>
      </c>
      <c r="P1579">
        <v>20</v>
      </c>
      <c r="Q1579">
        <v>25</v>
      </c>
      <c r="R1579">
        <v>0.8</v>
      </c>
      <c r="S1579">
        <v>17</v>
      </c>
    </row>
    <row r="1580" spans="1:20" x14ac:dyDescent="0.25">
      <c r="A1580" s="177" t="s">
        <v>1117</v>
      </c>
      <c r="B1580" t="s">
        <v>1203</v>
      </c>
      <c r="C1580" t="s">
        <v>235</v>
      </c>
      <c r="D1580" s="20" t="s">
        <v>1028</v>
      </c>
      <c r="E1580" s="26">
        <v>41852</v>
      </c>
      <c r="F1580">
        <v>93</v>
      </c>
      <c r="G1580">
        <v>99</v>
      </c>
      <c r="H1580">
        <v>0.93939393939393945</v>
      </c>
      <c r="I1580">
        <v>462</v>
      </c>
      <c r="J1580">
        <v>649</v>
      </c>
      <c r="K1580">
        <v>0.71186440677966101</v>
      </c>
      <c r="L1580">
        <v>667</v>
      </c>
      <c r="M1580">
        <v>0.97301349325337327</v>
      </c>
      <c r="N1580">
        <v>411</v>
      </c>
      <c r="P1580">
        <v>41</v>
      </c>
      <c r="Q1580">
        <v>72</v>
      </c>
      <c r="R1580">
        <v>0.56944444444444442</v>
      </c>
      <c r="S1580">
        <v>51</v>
      </c>
    </row>
    <row r="1581" spans="1:20" x14ac:dyDescent="0.25">
      <c r="A1581" s="177" t="s">
        <v>11601</v>
      </c>
      <c r="B1581" t="s">
        <v>11602</v>
      </c>
      <c r="C1581" t="s">
        <v>199</v>
      </c>
      <c r="D1581" s="20" t="s">
        <v>1028</v>
      </c>
      <c r="E1581" s="26">
        <v>41852</v>
      </c>
      <c r="F1581">
        <v>11</v>
      </c>
      <c r="G1581">
        <v>11</v>
      </c>
      <c r="H1581">
        <v>1</v>
      </c>
      <c r="I1581">
        <v>87</v>
      </c>
      <c r="J1581">
        <v>80</v>
      </c>
      <c r="K1581">
        <v>1.0874999999999999</v>
      </c>
      <c r="L1581">
        <v>80</v>
      </c>
      <c r="M1581">
        <v>1</v>
      </c>
      <c r="N1581">
        <v>82</v>
      </c>
      <c r="P1581">
        <v>1</v>
      </c>
      <c r="Q1581">
        <v>3</v>
      </c>
      <c r="R1581">
        <v>0.33333333333333331</v>
      </c>
      <c r="S1581">
        <v>5</v>
      </c>
    </row>
    <row r="1582" spans="1:20" x14ac:dyDescent="0.25">
      <c r="A1582" s="177" t="s">
        <v>11463</v>
      </c>
      <c r="B1582" t="s">
        <v>11464</v>
      </c>
      <c r="C1582" t="s">
        <v>201</v>
      </c>
      <c r="D1582" s="20" t="s">
        <v>1026</v>
      </c>
      <c r="E1582" s="26">
        <v>41852</v>
      </c>
      <c r="F1582">
        <v>0</v>
      </c>
      <c r="G1582">
        <v>0</v>
      </c>
      <c r="H1582" t="e">
        <v>#DIV/0!</v>
      </c>
      <c r="I1582">
        <v>0</v>
      </c>
      <c r="J1582">
        <v>0</v>
      </c>
      <c r="K1582" t="e">
        <v>#DIV/0!</v>
      </c>
      <c r="L1582">
        <v>0</v>
      </c>
      <c r="M1582" t="e">
        <v>#DIV/0!</v>
      </c>
      <c r="N1582">
        <v>0</v>
      </c>
      <c r="P1582">
        <v>1</v>
      </c>
      <c r="Q1582">
        <v>1</v>
      </c>
      <c r="R1582">
        <v>1</v>
      </c>
      <c r="S1582">
        <v>0</v>
      </c>
      <c r="T1582">
        <v>1.2625</v>
      </c>
    </row>
    <row r="1583" spans="1:20" x14ac:dyDescent="0.25">
      <c r="A1583" s="177" t="s">
        <v>12260</v>
      </c>
      <c r="B1583" t="s">
        <v>12261</v>
      </c>
      <c r="C1583" t="s">
        <v>200</v>
      </c>
      <c r="D1583" s="20" t="s">
        <v>1026</v>
      </c>
      <c r="E1583" s="26">
        <v>41852</v>
      </c>
      <c r="F1583">
        <v>4</v>
      </c>
      <c r="G1583">
        <v>4</v>
      </c>
      <c r="H1583">
        <v>1</v>
      </c>
      <c r="I1583">
        <v>9</v>
      </c>
      <c r="J1583">
        <v>10</v>
      </c>
      <c r="K1583">
        <v>0.9</v>
      </c>
      <c r="L1583">
        <v>10</v>
      </c>
      <c r="M1583">
        <v>1</v>
      </c>
      <c r="N1583">
        <v>8</v>
      </c>
      <c r="P1583">
        <v>0</v>
      </c>
      <c r="Q1583">
        <v>2</v>
      </c>
      <c r="R1583">
        <v>0</v>
      </c>
      <c r="S1583">
        <v>1</v>
      </c>
    </row>
    <row r="1584" spans="1:20" x14ac:dyDescent="0.25">
      <c r="A1584" s="177" t="s">
        <v>12545</v>
      </c>
      <c r="B1584" t="s">
        <v>12546</v>
      </c>
      <c r="C1584" t="s">
        <v>202</v>
      </c>
      <c r="D1584" s="20" t="s">
        <v>1026</v>
      </c>
      <c r="E1584" s="26">
        <v>41852</v>
      </c>
      <c r="F1584">
        <v>7</v>
      </c>
      <c r="G1584">
        <v>7</v>
      </c>
      <c r="H1584">
        <v>1</v>
      </c>
      <c r="I1584">
        <v>78</v>
      </c>
      <c r="J1584">
        <v>70</v>
      </c>
      <c r="K1584">
        <v>1.1142857142857143</v>
      </c>
      <c r="L1584">
        <v>70</v>
      </c>
      <c r="M1584">
        <v>1</v>
      </c>
      <c r="N1584">
        <v>74</v>
      </c>
      <c r="P1584">
        <v>0</v>
      </c>
      <c r="Q1584">
        <v>0</v>
      </c>
      <c r="R1584" t="e">
        <v>#DIV/0!</v>
      </c>
      <c r="S1584">
        <v>4</v>
      </c>
      <c r="T1584">
        <v>1.075</v>
      </c>
    </row>
    <row r="1585" spans="1:20" x14ac:dyDescent="0.25">
      <c r="A1585" s="177" t="s">
        <v>11082</v>
      </c>
      <c r="B1585" t="s">
        <v>11083</v>
      </c>
      <c r="C1585" t="s">
        <v>228</v>
      </c>
      <c r="D1585" s="20" t="s">
        <v>1026</v>
      </c>
      <c r="E1585" s="26">
        <v>41852</v>
      </c>
      <c r="H1585" t="e">
        <v>#DIV/0!</v>
      </c>
      <c r="K1585" t="e">
        <v>#DIV/0!</v>
      </c>
      <c r="M1585" t="e">
        <v>#DIV/0!</v>
      </c>
      <c r="R1585" t="e">
        <v>#DIV/0!</v>
      </c>
      <c r="T1585">
        <v>0.75</v>
      </c>
    </row>
    <row r="1586" spans="1:20" x14ac:dyDescent="0.25">
      <c r="A1586" s="177" t="s">
        <v>10907</v>
      </c>
      <c r="B1586" t="s">
        <v>10908</v>
      </c>
      <c r="C1586" t="s">
        <v>227</v>
      </c>
      <c r="D1586" s="20" t="s">
        <v>1028</v>
      </c>
      <c r="E1586" s="26">
        <v>41852</v>
      </c>
      <c r="H1586" t="e">
        <v>#DIV/0!</v>
      </c>
      <c r="K1586" t="e">
        <v>#DIV/0!</v>
      </c>
      <c r="M1586" t="e">
        <v>#DIV/0!</v>
      </c>
      <c r="R1586" t="e">
        <v>#DIV/0!</v>
      </c>
    </row>
    <row r="1587" spans="1:20" x14ac:dyDescent="0.25">
      <c r="A1587" s="177" t="s">
        <v>10732</v>
      </c>
      <c r="B1587" t="s">
        <v>10733</v>
      </c>
      <c r="C1587" t="s">
        <v>203</v>
      </c>
      <c r="D1587" s="20" t="s">
        <v>1028</v>
      </c>
      <c r="E1587" s="26">
        <v>41852</v>
      </c>
      <c r="F1587">
        <v>13</v>
      </c>
      <c r="G1587">
        <v>14</v>
      </c>
      <c r="H1587">
        <v>0.9285714285714286</v>
      </c>
      <c r="I1587">
        <v>66</v>
      </c>
      <c r="J1587">
        <v>105</v>
      </c>
      <c r="K1587">
        <v>0.62857142857142856</v>
      </c>
      <c r="L1587">
        <v>110</v>
      </c>
      <c r="M1587">
        <v>0.95454545454545459</v>
      </c>
      <c r="N1587">
        <v>55</v>
      </c>
      <c r="P1587">
        <v>17</v>
      </c>
      <c r="Q1587">
        <v>23</v>
      </c>
      <c r="R1587">
        <v>0.73913043478260865</v>
      </c>
      <c r="S1587">
        <v>11</v>
      </c>
    </row>
    <row r="1588" spans="1:20" x14ac:dyDescent="0.25">
      <c r="A1588" s="177" t="s">
        <v>10557</v>
      </c>
      <c r="B1588" t="s">
        <v>10558</v>
      </c>
      <c r="C1588" t="s">
        <v>205</v>
      </c>
      <c r="D1588" s="20" t="s">
        <v>1026</v>
      </c>
      <c r="E1588" s="26">
        <v>41852</v>
      </c>
      <c r="F1588">
        <v>5</v>
      </c>
      <c r="G1588">
        <v>5</v>
      </c>
      <c r="H1588">
        <v>1</v>
      </c>
      <c r="I1588">
        <v>36</v>
      </c>
      <c r="J1588">
        <v>45</v>
      </c>
      <c r="K1588">
        <v>0.8</v>
      </c>
      <c r="L1588">
        <v>45</v>
      </c>
      <c r="M1588">
        <v>1</v>
      </c>
      <c r="N1588">
        <v>31</v>
      </c>
      <c r="O1588">
        <v>1.1000000000000001</v>
      </c>
      <c r="P1588">
        <v>5</v>
      </c>
      <c r="Q1588">
        <v>6</v>
      </c>
      <c r="R1588">
        <v>0.83333333333333337</v>
      </c>
      <c r="S1588">
        <v>5</v>
      </c>
    </row>
    <row r="1589" spans="1:20" x14ac:dyDescent="0.25">
      <c r="A1589" s="177" t="s">
        <v>10381</v>
      </c>
      <c r="B1589" t="s">
        <v>10382</v>
      </c>
      <c r="C1589" t="s">
        <v>204</v>
      </c>
      <c r="D1589" s="20" t="s">
        <v>1026</v>
      </c>
      <c r="E1589" s="26">
        <v>41852</v>
      </c>
      <c r="F1589">
        <v>4</v>
      </c>
      <c r="G1589">
        <v>5</v>
      </c>
      <c r="H1589">
        <v>0.8</v>
      </c>
      <c r="I1589">
        <v>8</v>
      </c>
      <c r="J1589">
        <v>20</v>
      </c>
      <c r="K1589">
        <v>0.4</v>
      </c>
      <c r="L1589">
        <v>25</v>
      </c>
      <c r="M1589">
        <v>0.8</v>
      </c>
      <c r="N1589">
        <v>7</v>
      </c>
      <c r="P1589">
        <v>2</v>
      </c>
      <c r="Q1589">
        <v>6</v>
      </c>
      <c r="R1589">
        <v>0.33333333333333331</v>
      </c>
      <c r="S1589">
        <v>1</v>
      </c>
    </row>
    <row r="1590" spans="1:20" x14ac:dyDescent="0.25">
      <c r="A1590" s="177" t="s">
        <v>10316</v>
      </c>
      <c r="B1590" t="s">
        <v>10317</v>
      </c>
      <c r="C1590" t="s">
        <v>206</v>
      </c>
      <c r="D1590" s="20" t="s">
        <v>1026</v>
      </c>
      <c r="E1590" s="26">
        <v>41852</v>
      </c>
      <c r="F1590">
        <v>4</v>
      </c>
      <c r="G1590">
        <v>4</v>
      </c>
      <c r="H1590">
        <v>1</v>
      </c>
      <c r="I1590">
        <v>22</v>
      </c>
      <c r="J1590">
        <v>40</v>
      </c>
      <c r="K1590">
        <v>0.55000000000000004</v>
      </c>
      <c r="L1590">
        <v>40</v>
      </c>
      <c r="M1590">
        <v>1</v>
      </c>
      <c r="N1590">
        <v>17</v>
      </c>
      <c r="P1590">
        <v>10</v>
      </c>
      <c r="Q1590">
        <v>11</v>
      </c>
      <c r="R1590">
        <v>0.90909090909090906</v>
      </c>
      <c r="S1590">
        <v>5</v>
      </c>
    </row>
    <row r="1591" spans="1:20" x14ac:dyDescent="0.25">
      <c r="A1591" s="177" t="s">
        <v>9885</v>
      </c>
      <c r="B1591" t="s">
        <v>9886</v>
      </c>
      <c r="C1591" t="s">
        <v>223</v>
      </c>
      <c r="D1591" s="20" t="s">
        <v>1028</v>
      </c>
      <c r="E1591" s="26">
        <v>41852</v>
      </c>
      <c r="F1591">
        <v>3</v>
      </c>
      <c r="G1591">
        <v>3</v>
      </c>
      <c r="H1591">
        <v>1</v>
      </c>
      <c r="I1591">
        <v>20</v>
      </c>
      <c r="J1591">
        <v>30</v>
      </c>
      <c r="K1591">
        <v>0.66666666666666663</v>
      </c>
      <c r="L1591">
        <v>30</v>
      </c>
      <c r="M1591">
        <v>1</v>
      </c>
      <c r="N1591">
        <v>20</v>
      </c>
      <c r="P1591">
        <v>0</v>
      </c>
      <c r="Q1591">
        <v>0</v>
      </c>
      <c r="R1591" t="e">
        <v>#DIV/0!</v>
      </c>
      <c r="S1591">
        <v>0</v>
      </c>
    </row>
    <row r="1592" spans="1:20" x14ac:dyDescent="0.25">
      <c r="A1592" s="177" t="s">
        <v>9710</v>
      </c>
      <c r="B1592" t="s">
        <v>9711</v>
      </c>
      <c r="C1592" t="s">
        <v>224</v>
      </c>
      <c r="D1592" s="20" t="s">
        <v>1026</v>
      </c>
      <c r="E1592" s="26">
        <v>41852</v>
      </c>
      <c r="F1592">
        <v>3</v>
      </c>
      <c r="G1592">
        <v>3</v>
      </c>
      <c r="H1592">
        <v>1</v>
      </c>
      <c r="I1592">
        <v>20</v>
      </c>
      <c r="J1592">
        <v>30</v>
      </c>
      <c r="K1592">
        <v>0.66666666666666663</v>
      </c>
      <c r="L1592">
        <v>30</v>
      </c>
      <c r="M1592">
        <v>1</v>
      </c>
      <c r="N1592">
        <v>20</v>
      </c>
      <c r="P1592">
        <v>0</v>
      </c>
      <c r="Q1592">
        <v>0</v>
      </c>
      <c r="R1592" t="e">
        <v>#DIV/0!</v>
      </c>
      <c r="S1592">
        <v>0</v>
      </c>
    </row>
    <row r="1593" spans="1:20" x14ac:dyDescent="0.25">
      <c r="A1593" s="177" t="s">
        <v>9319</v>
      </c>
      <c r="B1593" t="s">
        <v>9320</v>
      </c>
      <c r="C1593" t="s">
        <v>211</v>
      </c>
      <c r="D1593" s="20" t="s">
        <v>1026</v>
      </c>
      <c r="E1593" s="26">
        <v>41852</v>
      </c>
      <c r="H1593" t="e">
        <v>#DIV/0!</v>
      </c>
      <c r="I1593">
        <v>12</v>
      </c>
      <c r="K1593" t="e">
        <v>#DIV/0!</v>
      </c>
      <c r="M1593" t="e">
        <v>#DIV/0!</v>
      </c>
      <c r="N1593">
        <v>12</v>
      </c>
      <c r="R1593" t="e">
        <v>#DIV/0!</v>
      </c>
    </row>
    <row r="1594" spans="1:20" x14ac:dyDescent="0.25">
      <c r="A1594" s="177" t="s">
        <v>9144</v>
      </c>
      <c r="B1594" t="s">
        <v>9145</v>
      </c>
      <c r="C1594" t="s">
        <v>207</v>
      </c>
      <c r="D1594" s="20" t="s">
        <v>1028</v>
      </c>
      <c r="E1594" s="26">
        <v>41852</v>
      </c>
      <c r="F1594">
        <v>8</v>
      </c>
      <c r="G1594">
        <v>7</v>
      </c>
      <c r="H1594">
        <v>1.1428571428571428</v>
      </c>
      <c r="I1594">
        <v>27</v>
      </c>
      <c r="J1594">
        <v>45</v>
      </c>
      <c r="K1594">
        <v>0.6</v>
      </c>
      <c r="L1594">
        <v>45</v>
      </c>
      <c r="M1594">
        <v>1</v>
      </c>
      <c r="N1594">
        <v>23</v>
      </c>
      <c r="P1594">
        <v>1</v>
      </c>
      <c r="Q1594">
        <v>3</v>
      </c>
      <c r="R1594">
        <v>0.33333333333333331</v>
      </c>
      <c r="S1594">
        <v>4</v>
      </c>
    </row>
    <row r="1595" spans="1:20" x14ac:dyDescent="0.25">
      <c r="A1595" s="177" t="s">
        <v>9079</v>
      </c>
      <c r="B1595" t="s">
        <v>9080</v>
      </c>
      <c r="C1595" t="s">
        <v>894</v>
      </c>
      <c r="D1595" s="20" t="s">
        <v>1026</v>
      </c>
      <c r="E1595" s="26">
        <v>41852</v>
      </c>
      <c r="H1595" t="e">
        <v>#DIV/0!</v>
      </c>
      <c r="K1595" t="e">
        <v>#DIV/0!</v>
      </c>
      <c r="M1595" t="e">
        <v>#DIV/0!</v>
      </c>
      <c r="R1595" t="e">
        <v>#DIV/0!</v>
      </c>
      <c r="T1595">
        <v>0.60869565217391308</v>
      </c>
    </row>
    <row r="1596" spans="1:20" x14ac:dyDescent="0.25">
      <c r="A1596" s="177" t="s">
        <v>8904</v>
      </c>
      <c r="B1596" t="s">
        <v>8905</v>
      </c>
      <c r="C1596" t="s">
        <v>210</v>
      </c>
      <c r="D1596" s="20" t="s">
        <v>1026</v>
      </c>
      <c r="E1596" s="26">
        <v>41852</v>
      </c>
      <c r="F1596">
        <v>6</v>
      </c>
      <c r="G1596">
        <v>5</v>
      </c>
      <c r="H1596">
        <v>1.2</v>
      </c>
      <c r="I1596">
        <v>22</v>
      </c>
      <c r="J1596">
        <v>35</v>
      </c>
      <c r="K1596">
        <v>0.62857142857142856</v>
      </c>
      <c r="L1596">
        <v>35</v>
      </c>
      <c r="M1596">
        <v>1</v>
      </c>
      <c r="N1596">
        <v>21</v>
      </c>
      <c r="O1596">
        <v>1.075</v>
      </c>
      <c r="P1596">
        <v>1</v>
      </c>
      <c r="Q1596">
        <v>3</v>
      </c>
      <c r="R1596">
        <v>0.33333333333333331</v>
      </c>
      <c r="S1596">
        <v>1</v>
      </c>
      <c r="T1596">
        <v>0.60869565217391308</v>
      </c>
    </row>
    <row r="1597" spans="1:20" x14ac:dyDescent="0.25">
      <c r="A1597" s="177" t="s">
        <v>8729</v>
      </c>
      <c r="B1597" t="s">
        <v>8730</v>
      </c>
      <c r="C1597" t="s">
        <v>208</v>
      </c>
      <c r="D1597" s="20" t="s">
        <v>1026</v>
      </c>
      <c r="E1597" s="26">
        <v>41852</v>
      </c>
      <c r="F1597">
        <v>2</v>
      </c>
      <c r="G1597">
        <v>2</v>
      </c>
      <c r="H1597">
        <v>1</v>
      </c>
      <c r="I1597">
        <v>5</v>
      </c>
      <c r="J1597">
        <v>10</v>
      </c>
      <c r="K1597">
        <v>0.5</v>
      </c>
      <c r="L1597">
        <v>10</v>
      </c>
      <c r="M1597">
        <v>1</v>
      </c>
      <c r="N1597">
        <v>2</v>
      </c>
      <c r="P1597">
        <v>0</v>
      </c>
      <c r="Q1597">
        <v>0</v>
      </c>
      <c r="R1597" t="e">
        <v>#DIV/0!</v>
      </c>
      <c r="S1597">
        <v>3</v>
      </c>
      <c r="T1597">
        <v>1.5666666666666667</v>
      </c>
    </row>
    <row r="1598" spans="1:20" x14ac:dyDescent="0.25">
      <c r="A1598" s="177" t="s">
        <v>8480</v>
      </c>
      <c r="B1598" t="s">
        <v>8481</v>
      </c>
      <c r="C1598" t="s">
        <v>213</v>
      </c>
      <c r="D1598" s="20" t="s">
        <v>1026</v>
      </c>
      <c r="E1598" s="26">
        <v>41852</v>
      </c>
      <c r="H1598" t="e">
        <v>#DIV/0!</v>
      </c>
      <c r="K1598" t="e">
        <v>#DIV/0!</v>
      </c>
      <c r="M1598" t="e">
        <v>#DIV/0!</v>
      </c>
      <c r="R1598" t="e">
        <v>#DIV/0!</v>
      </c>
      <c r="T1598">
        <v>1.175</v>
      </c>
    </row>
    <row r="1599" spans="1:20" x14ac:dyDescent="0.25">
      <c r="A1599" s="177" t="s">
        <v>8305</v>
      </c>
      <c r="B1599" t="s">
        <v>8306</v>
      </c>
      <c r="C1599" t="s">
        <v>212</v>
      </c>
      <c r="D1599" s="20" t="s">
        <v>1028</v>
      </c>
      <c r="E1599" s="26">
        <v>41852</v>
      </c>
      <c r="F1599">
        <v>0</v>
      </c>
      <c r="G1599">
        <v>0</v>
      </c>
      <c r="H1599" t="e">
        <v>#DIV/0!</v>
      </c>
      <c r="I1599">
        <v>0</v>
      </c>
      <c r="J1599">
        <v>0</v>
      </c>
      <c r="K1599" t="e">
        <v>#DIV/0!</v>
      </c>
      <c r="L1599">
        <v>0</v>
      </c>
      <c r="M1599" t="e">
        <v>#DIV/0!</v>
      </c>
      <c r="N1599">
        <v>0</v>
      </c>
      <c r="P1599">
        <v>0</v>
      </c>
      <c r="Q1599">
        <v>0</v>
      </c>
      <c r="R1599" t="e">
        <v>#DIV/0!</v>
      </c>
      <c r="S1599">
        <v>0</v>
      </c>
    </row>
    <row r="1600" spans="1:20" x14ac:dyDescent="0.25">
      <c r="A1600" s="177" t="s">
        <v>8240</v>
      </c>
      <c r="B1600" t="s">
        <v>8241</v>
      </c>
      <c r="C1600" s="20" t="s">
        <v>8184</v>
      </c>
      <c r="D1600" s="20" t="s">
        <v>1026</v>
      </c>
      <c r="E1600" s="26">
        <v>41852</v>
      </c>
      <c r="H1600" t="e">
        <v>#DIV/0!</v>
      </c>
      <c r="K1600" t="e">
        <v>#DIV/0!</v>
      </c>
      <c r="M1600" t="e">
        <v>#DIV/0!</v>
      </c>
      <c r="R1600" t="e">
        <v>#DIV/0!</v>
      </c>
      <c r="T1600">
        <v>0.54545454545454541</v>
      </c>
    </row>
    <row r="1601" spans="1:20" x14ac:dyDescent="0.25">
      <c r="A1601" s="177" t="s">
        <v>8004</v>
      </c>
      <c r="B1601" t="s">
        <v>8005</v>
      </c>
      <c r="C1601" t="s">
        <v>225</v>
      </c>
      <c r="D1601" s="20" t="s">
        <v>1028</v>
      </c>
      <c r="E1601" s="26">
        <v>41852</v>
      </c>
      <c r="F1601">
        <v>3</v>
      </c>
      <c r="G1601">
        <v>3</v>
      </c>
      <c r="H1601">
        <v>1</v>
      </c>
      <c r="I1601">
        <v>25</v>
      </c>
      <c r="J1601">
        <v>30</v>
      </c>
      <c r="K1601">
        <v>0.83333333333333337</v>
      </c>
      <c r="L1601">
        <v>30</v>
      </c>
      <c r="M1601">
        <v>1</v>
      </c>
      <c r="N1601">
        <v>25</v>
      </c>
      <c r="R1601" t="e">
        <v>#DIV/0!</v>
      </c>
      <c r="S1601">
        <v>0</v>
      </c>
      <c r="T1601">
        <v>1</v>
      </c>
    </row>
    <row r="1602" spans="1:20" x14ac:dyDescent="0.25">
      <c r="A1602" s="177" t="s">
        <v>7803</v>
      </c>
      <c r="B1602" t="s">
        <v>7804</v>
      </c>
      <c r="C1602" t="s">
        <v>226</v>
      </c>
      <c r="D1602" s="20" t="s">
        <v>1026</v>
      </c>
      <c r="E1602" s="26">
        <v>41852</v>
      </c>
      <c r="F1602">
        <v>3</v>
      </c>
      <c r="G1602">
        <v>3</v>
      </c>
      <c r="H1602">
        <v>1</v>
      </c>
      <c r="I1602">
        <v>25</v>
      </c>
      <c r="J1602">
        <v>30</v>
      </c>
      <c r="K1602">
        <v>0.83333333333333337</v>
      </c>
      <c r="L1602">
        <v>30</v>
      </c>
      <c r="M1602">
        <v>1</v>
      </c>
      <c r="N1602">
        <v>25</v>
      </c>
      <c r="R1602" t="e">
        <v>#DIV/0!</v>
      </c>
      <c r="S1602">
        <v>0</v>
      </c>
    </row>
    <row r="1603" spans="1:20" x14ac:dyDescent="0.25">
      <c r="A1603" s="177" t="s">
        <v>7616</v>
      </c>
      <c r="B1603" t="s">
        <v>7617</v>
      </c>
      <c r="C1603" s="20" t="s">
        <v>901</v>
      </c>
      <c r="D1603" s="20" t="s">
        <v>1026</v>
      </c>
      <c r="E1603" s="26">
        <v>41852</v>
      </c>
      <c r="F1603">
        <v>1</v>
      </c>
      <c r="G1603">
        <v>2</v>
      </c>
      <c r="H1603">
        <v>0.5</v>
      </c>
      <c r="I1603">
        <v>10</v>
      </c>
      <c r="J1603">
        <v>5</v>
      </c>
      <c r="K1603">
        <v>2</v>
      </c>
      <c r="L1603">
        <v>10</v>
      </c>
      <c r="M1603">
        <v>0.5</v>
      </c>
      <c r="N1603">
        <v>10</v>
      </c>
      <c r="P1603">
        <v>0</v>
      </c>
      <c r="Q1603">
        <v>0</v>
      </c>
      <c r="R1603" t="e">
        <v>#DIV/0!</v>
      </c>
      <c r="S1603">
        <v>0</v>
      </c>
    </row>
    <row r="1604" spans="1:20" x14ac:dyDescent="0.25">
      <c r="A1604" s="177" t="s">
        <v>7269</v>
      </c>
      <c r="B1604" t="s">
        <v>7270</v>
      </c>
      <c r="C1604" s="20" t="s">
        <v>1078</v>
      </c>
      <c r="D1604" s="20" t="s">
        <v>1026</v>
      </c>
      <c r="E1604" s="26">
        <v>41852</v>
      </c>
      <c r="F1604">
        <v>1</v>
      </c>
      <c r="G1604">
        <v>2</v>
      </c>
      <c r="H1604">
        <v>0.5</v>
      </c>
      <c r="I1604">
        <v>10</v>
      </c>
      <c r="J1604">
        <v>5</v>
      </c>
      <c r="K1604">
        <v>2</v>
      </c>
      <c r="L1604">
        <v>10</v>
      </c>
      <c r="M1604">
        <v>0.5</v>
      </c>
      <c r="N1604">
        <v>10</v>
      </c>
      <c r="P1604">
        <v>0</v>
      </c>
      <c r="Q1604">
        <v>0</v>
      </c>
      <c r="R1604" t="e">
        <v>#DIV/0!</v>
      </c>
      <c r="S1604">
        <v>0</v>
      </c>
    </row>
    <row r="1605" spans="1:20" x14ac:dyDescent="0.25">
      <c r="A1605" s="177" t="s">
        <v>7064</v>
      </c>
      <c r="B1605" t="s">
        <v>7065</v>
      </c>
      <c r="C1605" t="s">
        <v>232</v>
      </c>
      <c r="D1605" s="20" t="s">
        <v>1028</v>
      </c>
      <c r="E1605" s="26">
        <v>41852</v>
      </c>
      <c r="F1605">
        <v>5</v>
      </c>
      <c r="G1605">
        <v>5</v>
      </c>
      <c r="H1605">
        <v>1</v>
      </c>
      <c r="I1605">
        <v>42</v>
      </c>
      <c r="J1605">
        <v>45</v>
      </c>
      <c r="K1605">
        <v>0.93333333333333335</v>
      </c>
      <c r="L1605">
        <v>45</v>
      </c>
      <c r="M1605">
        <v>1</v>
      </c>
      <c r="N1605">
        <v>37</v>
      </c>
      <c r="P1605">
        <v>0</v>
      </c>
      <c r="Q1605">
        <v>1</v>
      </c>
      <c r="R1605">
        <v>0</v>
      </c>
      <c r="S1605">
        <v>5</v>
      </c>
    </row>
    <row r="1606" spans="1:20" x14ac:dyDescent="0.25">
      <c r="A1606" s="177" t="s">
        <v>6873</v>
      </c>
      <c r="B1606" t="s">
        <v>6874</v>
      </c>
      <c r="C1606" t="s">
        <v>231</v>
      </c>
      <c r="D1606" s="20" t="s">
        <v>1026</v>
      </c>
      <c r="E1606" s="26">
        <v>41852</v>
      </c>
      <c r="F1606">
        <v>5</v>
      </c>
      <c r="G1606">
        <v>5</v>
      </c>
      <c r="H1606">
        <v>1</v>
      </c>
      <c r="I1606">
        <v>42</v>
      </c>
      <c r="J1606">
        <v>45</v>
      </c>
      <c r="K1606">
        <v>0.93333333333333335</v>
      </c>
      <c r="L1606">
        <v>45</v>
      </c>
      <c r="M1606">
        <v>1</v>
      </c>
      <c r="N1606">
        <v>37</v>
      </c>
      <c r="P1606">
        <v>0</v>
      </c>
      <c r="Q1606">
        <v>1</v>
      </c>
      <c r="R1606">
        <v>0</v>
      </c>
      <c r="S1606">
        <v>5</v>
      </c>
    </row>
    <row r="1607" spans="1:20" x14ac:dyDescent="0.25">
      <c r="A1607" s="177" t="s">
        <v>6698</v>
      </c>
      <c r="B1607" t="s">
        <v>6699</v>
      </c>
      <c r="C1607" t="s">
        <v>317</v>
      </c>
      <c r="D1607" s="20" t="s">
        <v>1028</v>
      </c>
      <c r="E1607" s="26">
        <v>41852</v>
      </c>
      <c r="F1607">
        <v>5</v>
      </c>
      <c r="G1607">
        <v>5</v>
      </c>
      <c r="H1607">
        <v>1</v>
      </c>
      <c r="I1607">
        <v>19</v>
      </c>
      <c r="J1607">
        <v>25</v>
      </c>
      <c r="K1607">
        <v>0.76</v>
      </c>
      <c r="L1607">
        <v>25</v>
      </c>
      <c r="M1607">
        <v>1</v>
      </c>
      <c r="N1607">
        <v>15</v>
      </c>
      <c r="P1607">
        <v>4</v>
      </c>
      <c r="Q1607">
        <v>4</v>
      </c>
      <c r="R1607">
        <v>1</v>
      </c>
      <c r="S1607">
        <v>4</v>
      </c>
      <c r="T1607">
        <v>0</v>
      </c>
    </row>
    <row r="1608" spans="1:20" x14ac:dyDescent="0.25">
      <c r="A1608" s="177" t="s">
        <v>6523</v>
      </c>
      <c r="B1608" t="s">
        <v>6524</v>
      </c>
      <c r="C1608" t="s">
        <v>316</v>
      </c>
      <c r="D1608" s="20" t="s">
        <v>1026</v>
      </c>
      <c r="E1608" s="26">
        <v>41852</v>
      </c>
      <c r="F1608">
        <v>5</v>
      </c>
      <c r="G1608">
        <v>5</v>
      </c>
      <c r="H1608">
        <v>1</v>
      </c>
      <c r="I1608">
        <v>19</v>
      </c>
      <c r="J1608">
        <v>25</v>
      </c>
      <c r="K1608">
        <v>0.76</v>
      </c>
      <c r="L1608">
        <v>25</v>
      </c>
      <c r="M1608">
        <v>1</v>
      </c>
      <c r="N1608">
        <v>15</v>
      </c>
      <c r="P1608">
        <v>4</v>
      </c>
      <c r="Q1608">
        <v>4</v>
      </c>
      <c r="R1608">
        <v>1</v>
      </c>
      <c r="S1608">
        <v>4</v>
      </c>
    </row>
    <row r="1609" spans="1:20" x14ac:dyDescent="0.25">
      <c r="A1609" s="177" t="s">
        <v>6274</v>
      </c>
      <c r="B1609" t="s">
        <v>6275</v>
      </c>
      <c r="C1609" t="s">
        <v>214</v>
      </c>
      <c r="D1609" s="20" t="s">
        <v>1028</v>
      </c>
      <c r="E1609" s="26">
        <v>41852</v>
      </c>
      <c r="F1609">
        <v>13</v>
      </c>
      <c r="G1609">
        <v>14</v>
      </c>
      <c r="H1609">
        <v>0.9285714285714286</v>
      </c>
      <c r="I1609">
        <v>79</v>
      </c>
      <c r="J1609">
        <v>137</v>
      </c>
      <c r="K1609">
        <v>0.57664233576642332</v>
      </c>
      <c r="L1609">
        <v>137</v>
      </c>
      <c r="M1609">
        <v>1</v>
      </c>
      <c r="N1609">
        <v>66</v>
      </c>
      <c r="P1609">
        <v>16</v>
      </c>
      <c r="Q1609">
        <v>23</v>
      </c>
      <c r="R1609">
        <v>0.69565217391304346</v>
      </c>
      <c r="S1609">
        <v>13</v>
      </c>
      <c r="T1609">
        <v>0</v>
      </c>
    </row>
    <row r="1610" spans="1:20" x14ac:dyDescent="0.25">
      <c r="A1610" s="177" t="s">
        <v>6099</v>
      </c>
      <c r="B1610" t="s">
        <v>6100</v>
      </c>
      <c r="C1610" t="s">
        <v>215</v>
      </c>
      <c r="D1610" s="20" t="s">
        <v>1026</v>
      </c>
      <c r="E1610" s="26">
        <v>41852</v>
      </c>
      <c r="F1610">
        <v>5</v>
      </c>
      <c r="G1610">
        <v>6</v>
      </c>
      <c r="H1610">
        <v>0.83333333333333337</v>
      </c>
      <c r="I1610">
        <v>50</v>
      </c>
      <c r="J1610">
        <v>57</v>
      </c>
      <c r="K1610">
        <v>0.8771929824561403</v>
      </c>
      <c r="L1610">
        <v>57</v>
      </c>
      <c r="M1610">
        <v>1</v>
      </c>
      <c r="N1610">
        <v>38</v>
      </c>
      <c r="O1610">
        <v>1.175</v>
      </c>
      <c r="P1610">
        <v>6</v>
      </c>
      <c r="Q1610">
        <v>10</v>
      </c>
      <c r="R1610">
        <v>0.6</v>
      </c>
      <c r="S1610">
        <v>12</v>
      </c>
    </row>
    <row r="1611" spans="1:20" x14ac:dyDescent="0.25">
      <c r="A1611" s="177" t="s">
        <v>5924</v>
      </c>
      <c r="B1611" t="s">
        <v>5925</v>
      </c>
      <c r="C1611" t="s">
        <v>216</v>
      </c>
      <c r="D1611" s="20" t="s">
        <v>1026</v>
      </c>
      <c r="E1611" s="26">
        <v>41852</v>
      </c>
      <c r="F1611">
        <v>8</v>
      </c>
      <c r="G1611">
        <v>8</v>
      </c>
      <c r="H1611">
        <v>1</v>
      </c>
      <c r="I1611">
        <v>29</v>
      </c>
      <c r="J1611">
        <v>80</v>
      </c>
      <c r="K1611">
        <v>0.36249999999999999</v>
      </c>
      <c r="L1611">
        <v>80</v>
      </c>
      <c r="M1611">
        <v>1</v>
      </c>
      <c r="N1611">
        <v>28</v>
      </c>
      <c r="P1611">
        <v>10</v>
      </c>
      <c r="Q1611">
        <v>13</v>
      </c>
      <c r="R1611">
        <v>0.76923076923076927</v>
      </c>
      <c r="S1611">
        <v>1</v>
      </c>
      <c r="T1611">
        <v>0.74971428571428567</v>
      </c>
    </row>
    <row r="1612" spans="1:20" x14ac:dyDescent="0.25">
      <c r="A1612" s="177" t="s">
        <v>5496</v>
      </c>
      <c r="B1612" t="s">
        <v>5497</v>
      </c>
      <c r="C1612" s="20" t="s">
        <v>903</v>
      </c>
      <c r="D1612" s="20" t="s">
        <v>1026</v>
      </c>
      <c r="E1612" s="26">
        <v>41852</v>
      </c>
      <c r="F1612">
        <v>11</v>
      </c>
      <c r="G1612">
        <v>11</v>
      </c>
      <c r="H1612">
        <v>1</v>
      </c>
      <c r="I1612">
        <v>13</v>
      </c>
      <c r="J1612">
        <v>52</v>
      </c>
      <c r="K1612">
        <v>0.25</v>
      </c>
      <c r="L1612">
        <v>52</v>
      </c>
      <c r="M1612">
        <v>1</v>
      </c>
      <c r="N1612">
        <v>13</v>
      </c>
      <c r="P1612">
        <v>0</v>
      </c>
      <c r="Q1612">
        <v>0</v>
      </c>
      <c r="R1612" t="e">
        <v>#DIV/0!</v>
      </c>
      <c r="S1612">
        <v>0</v>
      </c>
      <c r="T1612">
        <v>0.8216</v>
      </c>
    </row>
    <row r="1613" spans="1:20" x14ac:dyDescent="0.25">
      <c r="A1613" s="177" t="s">
        <v>5680</v>
      </c>
      <c r="B1613" t="s">
        <v>5681</v>
      </c>
      <c r="C1613" s="20" t="s">
        <v>1073</v>
      </c>
      <c r="D1613" s="20" t="s">
        <v>1026</v>
      </c>
      <c r="E1613" s="26">
        <v>41852</v>
      </c>
      <c r="F1613">
        <v>6</v>
      </c>
      <c r="G1613">
        <v>6</v>
      </c>
      <c r="H1613">
        <v>1</v>
      </c>
      <c r="J1613">
        <v>27</v>
      </c>
      <c r="K1613">
        <v>0</v>
      </c>
      <c r="L1613">
        <v>27</v>
      </c>
      <c r="M1613">
        <v>1</v>
      </c>
      <c r="R1613" t="e">
        <v>#DIV/0!</v>
      </c>
      <c r="T1613">
        <v>0.56999999999999995</v>
      </c>
    </row>
    <row r="1614" spans="1:20" x14ac:dyDescent="0.25">
      <c r="A1614" s="177" t="s">
        <v>5261</v>
      </c>
      <c r="B1614" t="s">
        <v>5262</v>
      </c>
      <c r="C1614" s="20" t="s">
        <v>1079</v>
      </c>
      <c r="D1614" s="20" t="s">
        <v>1026</v>
      </c>
      <c r="E1614" s="26">
        <v>41852</v>
      </c>
      <c r="F1614">
        <v>5</v>
      </c>
      <c r="G1614">
        <v>5</v>
      </c>
      <c r="H1614">
        <v>1</v>
      </c>
      <c r="I1614">
        <v>13</v>
      </c>
      <c r="J1614">
        <v>25</v>
      </c>
      <c r="K1614">
        <v>0.52</v>
      </c>
      <c r="L1614">
        <v>25</v>
      </c>
      <c r="M1614">
        <v>1</v>
      </c>
      <c r="N1614">
        <v>13</v>
      </c>
      <c r="P1614">
        <v>0</v>
      </c>
      <c r="Q1614">
        <v>0</v>
      </c>
      <c r="R1614" t="e">
        <v>#DIV/0!</v>
      </c>
      <c r="S1614">
        <v>0</v>
      </c>
      <c r="T1614">
        <v>1</v>
      </c>
    </row>
    <row r="1615" spans="1:20" x14ac:dyDescent="0.25">
      <c r="A1615" s="177" t="s">
        <v>5056</v>
      </c>
      <c r="B1615" t="s">
        <v>5057</v>
      </c>
      <c r="C1615" t="s">
        <v>229</v>
      </c>
      <c r="D1615" s="20" t="s">
        <v>1026</v>
      </c>
      <c r="E1615" s="26">
        <v>41852</v>
      </c>
      <c r="H1615" t="e">
        <v>#DIV/0!</v>
      </c>
      <c r="K1615" t="e">
        <v>#DIV/0!</v>
      </c>
      <c r="M1615" t="e">
        <v>#DIV/0!</v>
      </c>
      <c r="R1615" t="e">
        <v>#DIV/0!</v>
      </c>
      <c r="T1615">
        <v>1</v>
      </c>
    </row>
    <row r="1616" spans="1:20" x14ac:dyDescent="0.25">
      <c r="A1616" s="177" t="s">
        <v>4881</v>
      </c>
      <c r="B1616" t="s">
        <v>4882</v>
      </c>
      <c r="C1616" t="s">
        <v>230</v>
      </c>
      <c r="D1616" s="20" t="s">
        <v>1028</v>
      </c>
      <c r="E1616" s="26">
        <v>41852</v>
      </c>
      <c r="H1616" t="e">
        <v>#DIV/0!</v>
      </c>
      <c r="K1616" t="e">
        <v>#DIV/0!</v>
      </c>
      <c r="M1616" t="e">
        <v>#DIV/0!</v>
      </c>
      <c r="R1616" t="e">
        <v>#DIV/0!</v>
      </c>
      <c r="T1616">
        <v>0</v>
      </c>
    </row>
    <row r="1617" spans="1:20" x14ac:dyDescent="0.25">
      <c r="A1617" s="177" t="s">
        <v>4706</v>
      </c>
      <c r="B1617" t="s">
        <v>4707</v>
      </c>
      <c r="C1617" t="s">
        <v>234</v>
      </c>
      <c r="D1617" s="20" t="s">
        <v>1028</v>
      </c>
      <c r="E1617" s="26">
        <v>41852</v>
      </c>
      <c r="T1617">
        <v>1</v>
      </c>
    </row>
    <row r="1618" spans="1:20" x14ac:dyDescent="0.25">
      <c r="A1618" s="177" t="s">
        <v>4531</v>
      </c>
      <c r="B1618" t="s">
        <v>4532</v>
      </c>
      <c r="C1618" t="s">
        <v>233</v>
      </c>
      <c r="D1618" s="20" t="s">
        <v>1026</v>
      </c>
      <c r="E1618" s="26">
        <v>41852</v>
      </c>
      <c r="T1618">
        <v>1.1749999999999998</v>
      </c>
    </row>
    <row r="1619" spans="1:20" x14ac:dyDescent="0.25">
      <c r="A1619" s="177" t="s">
        <v>4356</v>
      </c>
      <c r="B1619" t="s">
        <v>4357</v>
      </c>
      <c r="C1619" t="s">
        <v>217</v>
      </c>
      <c r="D1619" s="20" t="s">
        <v>1028</v>
      </c>
      <c r="E1619" s="26">
        <v>41852</v>
      </c>
      <c r="F1619">
        <v>4</v>
      </c>
      <c r="G1619">
        <v>5</v>
      </c>
      <c r="H1619">
        <v>0.8</v>
      </c>
      <c r="I1619">
        <v>15</v>
      </c>
      <c r="J1619">
        <v>35</v>
      </c>
      <c r="K1619">
        <v>0.42857142857142855</v>
      </c>
      <c r="L1619">
        <v>40</v>
      </c>
      <c r="M1619">
        <v>0.875</v>
      </c>
      <c r="N1619">
        <v>13</v>
      </c>
      <c r="P1619">
        <v>0</v>
      </c>
      <c r="Q1619">
        <v>0</v>
      </c>
      <c r="R1619" t="e">
        <v>#DIV/0!</v>
      </c>
      <c r="S1619">
        <v>2</v>
      </c>
      <c r="T1619">
        <v>0.84860000000000002</v>
      </c>
    </row>
    <row r="1620" spans="1:20" x14ac:dyDescent="0.25">
      <c r="A1620" s="177" t="s">
        <v>4291</v>
      </c>
      <c r="B1620" t="s">
        <v>4292</v>
      </c>
      <c r="C1620" t="s">
        <v>895</v>
      </c>
      <c r="D1620" s="20" t="s">
        <v>1026</v>
      </c>
      <c r="E1620" s="26">
        <v>41852</v>
      </c>
      <c r="H1620" t="e">
        <v>#DIV/0!</v>
      </c>
      <c r="K1620" t="e">
        <v>#DIV/0!</v>
      </c>
      <c r="M1620" t="e">
        <v>#DIV/0!</v>
      </c>
      <c r="R1620" t="e">
        <v>#DIV/0!</v>
      </c>
      <c r="T1620">
        <v>0.61399999999999999</v>
      </c>
    </row>
    <row r="1621" spans="1:20" x14ac:dyDescent="0.25">
      <c r="A1621" s="177" t="s">
        <v>4116</v>
      </c>
      <c r="B1621" t="s">
        <v>4117</v>
      </c>
      <c r="C1621" t="s">
        <v>218</v>
      </c>
      <c r="D1621" s="20" t="s">
        <v>1026</v>
      </c>
      <c r="E1621" s="26">
        <v>41852</v>
      </c>
      <c r="F1621">
        <v>1</v>
      </c>
      <c r="G1621">
        <v>2</v>
      </c>
      <c r="H1621">
        <v>0.5</v>
      </c>
      <c r="I1621">
        <v>2</v>
      </c>
      <c r="J1621">
        <v>5</v>
      </c>
      <c r="K1621">
        <v>0.4</v>
      </c>
      <c r="L1621">
        <v>10</v>
      </c>
      <c r="M1621">
        <v>0.5</v>
      </c>
      <c r="N1621">
        <v>2</v>
      </c>
      <c r="P1621">
        <v>0</v>
      </c>
      <c r="Q1621">
        <v>0</v>
      </c>
      <c r="R1621" t="e">
        <v>#DIV/0!</v>
      </c>
      <c r="S1621">
        <v>0</v>
      </c>
      <c r="T1621">
        <v>0</v>
      </c>
    </row>
    <row r="1622" spans="1:20" x14ac:dyDescent="0.25">
      <c r="A1622" s="177" t="s">
        <v>3941</v>
      </c>
      <c r="B1622" t="s">
        <v>3942</v>
      </c>
      <c r="C1622" t="s">
        <v>219</v>
      </c>
      <c r="D1622" s="20" t="s">
        <v>1026</v>
      </c>
      <c r="E1622" s="26">
        <v>41852</v>
      </c>
      <c r="F1622">
        <v>3</v>
      </c>
      <c r="G1622">
        <v>3</v>
      </c>
      <c r="H1622">
        <v>1</v>
      </c>
      <c r="I1622">
        <v>13</v>
      </c>
      <c r="J1622">
        <v>30</v>
      </c>
      <c r="K1622">
        <v>0.43333333333333335</v>
      </c>
      <c r="L1622">
        <v>30</v>
      </c>
      <c r="M1622">
        <v>1</v>
      </c>
      <c r="N1622">
        <v>11</v>
      </c>
      <c r="S1622">
        <v>2</v>
      </c>
      <c r="T1622">
        <v>0.7492063492063491</v>
      </c>
    </row>
    <row r="1623" spans="1:20" x14ac:dyDescent="0.25">
      <c r="A1623" s="177" t="s">
        <v>3574</v>
      </c>
      <c r="B1623" t="s">
        <v>3575</v>
      </c>
      <c r="C1623" t="s">
        <v>220</v>
      </c>
      <c r="D1623" s="20" t="s">
        <v>1028</v>
      </c>
      <c r="E1623" s="26">
        <v>41852</v>
      </c>
      <c r="F1623">
        <v>14</v>
      </c>
      <c r="G1623">
        <v>16</v>
      </c>
      <c r="H1623">
        <v>0.875</v>
      </c>
      <c r="I1623">
        <v>31</v>
      </c>
      <c r="J1623">
        <v>40</v>
      </c>
      <c r="K1623">
        <v>0.77500000000000002</v>
      </c>
      <c r="L1623">
        <v>48</v>
      </c>
      <c r="M1623">
        <v>0.83333333333333337</v>
      </c>
      <c r="N1623">
        <v>24</v>
      </c>
      <c r="P1623">
        <v>2</v>
      </c>
      <c r="Q1623">
        <v>9</v>
      </c>
      <c r="R1623">
        <v>0.22222222222222221</v>
      </c>
      <c r="S1623">
        <v>7</v>
      </c>
      <c r="T1623">
        <v>0</v>
      </c>
    </row>
    <row r="1624" spans="1:20" x14ac:dyDescent="0.25">
      <c r="A1624" s="177" t="s">
        <v>3399</v>
      </c>
      <c r="B1624" t="s">
        <v>3400</v>
      </c>
      <c r="C1624" t="s">
        <v>221</v>
      </c>
      <c r="D1624" s="20" t="s">
        <v>1026</v>
      </c>
      <c r="E1624" s="26">
        <v>41852</v>
      </c>
      <c r="F1624">
        <v>10</v>
      </c>
      <c r="G1624">
        <v>12</v>
      </c>
      <c r="H1624">
        <v>0.83333333333333337</v>
      </c>
      <c r="I1624">
        <v>25</v>
      </c>
      <c r="J1624">
        <v>32</v>
      </c>
      <c r="K1624">
        <v>0.78125</v>
      </c>
      <c r="L1624">
        <v>40</v>
      </c>
      <c r="M1624">
        <v>0.8</v>
      </c>
      <c r="N1624">
        <v>18</v>
      </c>
      <c r="O1624">
        <v>0.8216</v>
      </c>
      <c r="P1624">
        <v>2</v>
      </c>
      <c r="Q1624">
        <v>6</v>
      </c>
      <c r="R1624">
        <v>0.33333333333333331</v>
      </c>
      <c r="S1624">
        <v>7</v>
      </c>
      <c r="T1624">
        <v>0.87736126984126983</v>
      </c>
    </row>
    <row r="1625" spans="1:20" x14ac:dyDescent="0.25">
      <c r="A1625" s="177" t="s">
        <v>3224</v>
      </c>
      <c r="B1625" t="s">
        <v>3225</v>
      </c>
      <c r="C1625" t="s">
        <v>222</v>
      </c>
      <c r="D1625" s="20" t="s">
        <v>1026</v>
      </c>
      <c r="E1625" s="26">
        <v>41852</v>
      </c>
      <c r="F1625">
        <v>4</v>
      </c>
      <c r="G1625">
        <v>4</v>
      </c>
      <c r="H1625">
        <v>1</v>
      </c>
      <c r="I1625">
        <v>6</v>
      </c>
      <c r="J1625">
        <v>8</v>
      </c>
      <c r="K1625">
        <v>0.75</v>
      </c>
      <c r="L1625">
        <v>8</v>
      </c>
      <c r="M1625">
        <v>1</v>
      </c>
      <c r="N1625">
        <v>6</v>
      </c>
      <c r="O1625">
        <v>0.56999999999999995</v>
      </c>
      <c r="P1625">
        <v>0</v>
      </c>
      <c r="Q1625">
        <v>3</v>
      </c>
      <c r="R1625">
        <v>0</v>
      </c>
      <c r="S1625">
        <v>0</v>
      </c>
      <c r="T1625">
        <v>0.43</v>
      </c>
    </row>
    <row r="1626" spans="1:20" x14ac:dyDescent="0.25">
      <c r="A1626" s="177" t="s">
        <v>11603</v>
      </c>
      <c r="B1626" t="s">
        <v>11604</v>
      </c>
      <c r="C1626" t="s">
        <v>198</v>
      </c>
      <c r="D1626" s="20" t="s">
        <v>1028</v>
      </c>
      <c r="E1626" s="26">
        <v>41883</v>
      </c>
      <c r="F1626">
        <v>2</v>
      </c>
      <c r="G1626">
        <v>3</v>
      </c>
      <c r="H1626">
        <v>0.66666666666666663</v>
      </c>
      <c r="I1626">
        <v>3</v>
      </c>
      <c r="J1626">
        <v>10</v>
      </c>
      <c r="K1626">
        <v>0.3</v>
      </c>
      <c r="L1626">
        <v>15</v>
      </c>
      <c r="M1626">
        <v>0.66666666666666663</v>
      </c>
      <c r="N1626">
        <v>3</v>
      </c>
      <c r="P1626">
        <v>0</v>
      </c>
      <c r="Q1626">
        <v>0</v>
      </c>
      <c r="R1626" t="e">
        <v>#DIV/0!</v>
      </c>
    </row>
    <row r="1627" spans="1:20" x14ac:dyDescent="0.25">
      <c r="A1627" s="177" t="s">
        <v>12060</v>
      </c>
      <c r="B1627" t="s">
        <v>12061</v>
      </c>
      <c r="C1627" s="20" t="s">
        <v>1077</v>
      </c>
      <c r="D1627" s="20" t="s">
        <v>1028</v>
      </c>
      <c r="E1627" s="26">
        <v>41883</v>
      </c>
      <c r="F1627">
        <v>2</v>
      </c>
      <c r="G1627">
        <v>3</v>
      </c>
      <c r="H1627">
        <v>0.66666666666666663</v>
      </c>
      <c r="I1627">
        <v>3</v>
      </c>
      <c r="J1627">
        <v>10</v>
      </c>
      <c r="K1627">
        <v>0.3</v>
      </c>
      <c r="L1627">
        <v>15</v>
      </c>
      <c r="M1627">
        <v>0.66666666666666663</v>
      </c>
      <c r="N1627">
        <v>3</v>
      </c>
      <c r="P1627">
        <v>0</v>
      </c>
      <c r="Q1627">
        <v>0</v>
      </c>
      <c r="R1627" t="e">
        <v>#DIV/0!</v>
      </c>
      <c r="T1627">
        <v>0.42857142857142855</v>
      </c>
    </row>
    <row r="1628" spans="1:20" x14ac:dyDescent="0.25">
      <c r="A1628" s="177" t="s">
        <v>3051</v>
      </c>
      <c r="B1628" t="s">
        <v>3052</v>
      </c>
      <c r="C1628" t="s">
        <v>242</v>
      </c>
      <c r="D1628" s="20" t="s">
        <v>1026</v>
      </c>
      <c r="E1628" s="26">
        <v>41883</v>
      </c>
      <c r="F1628">
        <v>10</v>
      </c>
      <c r="G1628">
        <v>14</v>
      </c>
      <c r="H1628">
        <v>0.7142857142857143</v>
      </c>
      <c r="I1628">
        <v>37</v>
      </c>
      <c r="J1628">
        <v>68</v>
      </c>
      <c r="K1628">
        <v>0.54411764705882348</v>
      </c>
      <c r="L1628">
        <v>96</v>
      </c>
      <c r="M1628">
        <v>0.70833333333333337</v>
      </c>
      <c r="N1628">
        <v>16</v>
      </c>
      <c r="P1628">
        <v>0</v>
      </c>
      <c r="Q1628">
        <v>0</v>
      </c>
      <c r="R1628" t="e">
        <v>#DIV/0!</v>
      </c>
      <c r="S1628">
        <v>21</v>
      </c>
    </row>
    <row r="1629" spans="1:20" x14ac:dyDescent="0.25">
      <c r="A1629" s="177" t="s">
        <v>2876</v>
      </c>
      <c r="B1629" t="s">
        <v>2877</v>
      </c>
      <c r="C1629" s="20" t="s">
        <v>2754</v>
      </c>
      <c r="D1629" s="20" t="s">
        <v>1026</v>
      </c>
      <c r="E1629" s="26">
        <v>41883</v>
      </c>
      <c r="F1629">
        <v>8</v>
      </c>
      <c r="G1629">
        <v>9</v>
      </c>
      <c r="H1629">
        <v>0.88888888888888884</v>
      </c>
      <c r="I1629">
        <v>7</v>
      </c>
      <c r="J1629">
        <v>42</v>
      </c>
      <c r="K1629">
        <v>0.16666666666666666</v>
      </c>
      <c r="L1629">
        <v>42</v>
      </c>
      <c r="M1629">
        <v>1</v>
      </c>
      <c r="N1629">
        <v>3</v>
      </c>
      <c r="P1629">
        <v>0</v>
      </c>
      <c r="Q1629">
        <v>0</v>
      </c>
      <c r="R1629" t="e">
        <v>#DIV/0!</v>
      </c>
      <c r="S1629">
        <v>4</v>
      </c>
    </row>
    <row r="1630" spans="1:20" x14ac:dyDescent="0.25">
      <c r="A1630" s="177" t="s">
        <v>2631</v>
      </c>
      <c r="B1630" t="s">
        <v>2632</v>
      </c>
      <c r="C1630" t="s">
        <v>237</v>
      </c>
      <c r="D1630" s="20" t="s">
        <v>1026</v>
      </c>
      <c r="E1630" s="26">
        <v>41883</v>
      </c>
      <c r="F1630">
        <v>16</v>
      </c>
      <c r="G1630">
        <v>16</v>
      </c>
      <c r="H1630">
        <v>1</v>
      </c>
      <c r="I1630">
        <v>87</v>
      </c>
      <c r="J1630">
        <v>137</v>
      </c>
      <c r="K1630">
        <v>0.63503649635036497</v>
      </c>
      <c r="L1630">
        <v>137</v>
      </c>
      <c r="M1630">
        <v>1</v>
      </c>
      <c r="N1630">
        <v>65</v>
      </c>
      <c r="O1630">
        <v>1.1749999999999998</v>
      </c>
      <c r="P1630">
        <v>27</v>
      </c>
      <c r="Q1630">
        <v>35</v>
      </c>
      <c r="R1630">
        <v>0.77142857142857146</v>
      </c>
      <c r="S1630">
        <v>22</v>
      </c>
    </row>
    <row r="1631" spans="1:20" x14ac:dyDescent="0.25">
      <c r="A1631" s="177" t="s">
        <v>2456</v>
      </c>
      <c r="B1631" t="s">
        <v>2457</v>
      </c>
      <c r="C1631" t="s">
        <v>238</v>
      </c>
      <c r="D1631" s="20" t="s">
        <v>1026</v>
      </c>
      <c r="E1631" s="26">
        <v>41883</v>
      </c>
      <c r="F1631">
        <v>10</v>
      </c>
      <c r="G1631">
        <v>12</v>
      </c>
      <c r="H1631">
        <v>0.83333333333333337</v>
      </c>
      <c r="I1631">
        <v>31</v>
      </c>
      <c r="J1631">
        <v>32</v>
      </c>
      <c r="K1631">
        <v>0.96875</v>
      </c>
      <c r="L1631">
        <v>40</v>
      </c>
      <c r="M1631">
        <v>0.8</v>
      </c>
      <c r="N1631">
        <v>22</v>
      </c>
      <c r="O1631">
        <v>0.84860000000000002</v>
      </c>
      <c r="P1631">
        <v>5</v>
      </c>
      <c r="Q1631">
        <v>5</v>
      </c>
      <c r="R1631">
        <v>1</v>
      </c>
      <c r="S1631">
        <v>9</v>
      </c>
      <c r="T1631">
        <v>0.86324786324786318</v>
      </c>
    </row>
    <row r="1632" spans="1:20" x14ac:dyDescent="0.25">
      <c r="A1632" s="177" t="s">
        <v>2283</v>
      </c>
      <c r="B1632" t="s">
        <v>2284</v>
      </c>
      <c r="C1632" t="s">
        <v>239</v>
      </c>
      <c r="D1632" s="20" t="s">
        <v>1026</v>
      </c>
      <c r="E1632" s="26">
        <v>41883</v>
      </c>
      <c r="F1632">
        <v>4</v>
      </c>
      <c r="G1632">
        <v>4</v>
      </c>
      <c r="H1632">
        <v>1</v>
      </c>
      <c r="I1632">
        <v>6</v>
      </c>
      <c r="J1632">
        <v>8</v>
      </c>
      <c r="K1632">
        <v>0.75</v>
      </c>
      <c r="L1632">
        <v>8</v>
      </c>
      <c r="M1632">
        <v>1</v>
      </c>
      <c r="N1632">
        <v>6</v>
      </c>
      <c r="O1632">
        <v>0.61399999999999999</v>
      </c>
      <c r="P1632">
        <v>0</v>
      </c>
      <c r="Q1632">
        <v>0</v>
      </c>
      <c r="R1632" t="e">
        <v>#DIV/0!</v>
      </c>
      <c r="S1632">
        <v>0</v>
      </c>
      <c r="T1632">
        <v>1.1499999999999999</v>
      </c>
    </row>
    <row r="1633" spans="1:20" x14ac:dyDescent="0.25">
      <c r="A1633" s="177" t="s">
        <v>2108</v>
      </c>
      <c r="B1633" t="s">
        <v>2109</v>
      </c>
      <c r="C1633" s="20" t="s">
        <v>2018</v>
      </c>
      <c r="D1633" s="20" t="s">
        <v>1026</v>
      </c>
      <c r="E1633" s="26">
        <v>41883</v>
      </c>
      <c r="F1633">
        <v>6</v>
      </c>
      <c r="G1633">
        <v>7</v>
      </c>
      <c r="H1633">
        <v>0.8571428571428571</v>
      </c>
      <c r="I1633">
        <v>19</v>
      </c>
      <c r="J1633">
        <v>35</v>
      </c>
      <c r="K1633">
        <v>0.54285714285714282</v>
      </c>
      <c r="L1633">
        <v>35</v>
      </c>
      <c r="M1633">
        <v>1</v>
      </c>
      <c r="N1633">
        <v>15</v>
      </c>
      <c r="P1633">
        <v>4</v>
      </c>
      <c r="Q1633">
        <v>7</v>
      </c>
      <c r="R1633">
        <v>0.5714285714285714</v>
      </c>
      <c r="S1633">
        <v>4</v>
      </c>
      <c r="T1633">
        <v>0.88888888888888884</v>
      </c>
    </row>
    <row r="1634" spans="1:20" x14ac:dyDescent="0.25">
      <c r="A1634" s="177" t="s">
        <v>1860</v>
      </c>
      <c r="B1634" t="s">
        <v>1861</v>
      </c>
      <c r="C1634" t="s">
        <v>240</v>
      </c>
      <c r="D1634" s="20" t="s">
        <v>1026</v>
      </c>
      <c r="E1634" s="26">
        <v>41883</v>
      </c>
      <c r="F1634">
        <v>19</v>
      </c>
      <c r="G1634">
        <v>20</v>
      </c>
      <c r="H1634">
        <v>0.95</v>
      </c>
      <c r="I1634">
        <v>49</v>
      </c>
      <c r="J1634">
        <v>85</v>
      </c>
      <c r="K1634">
        <v>0.57647058823529407</v>
      </c>
      <c r="L1634">
        <v>90</v>
      </c>
      <c r="M1634">
        <v>0.94444444444444442</v>
      </c>
      <c r="N1634">
        <v>48</v>
      </c>
      <c r="P1634">
        <v>0</v>
      </c>
      <c r="Q1634">
        <v>1</v>
      </c>
      <c r="R1634">
        <v>0</v>
      </c>
      <c r="S1634">
        <v>1</v>
      </c>
    </row>
    <row r="1635" spans="1:20" x14ac:dyDescent="0.25">
      <c r="A1635" s="177" t="s">
        <v>1685</v>
      </c>
      <c r="B1635" t="s">
        <v>1686</v>
      </c>
      <c r="C1635" t="s">
        <v>241</v>
      </c>
      <c r="D1635" s="20" t="s">
        <v>1026</v>
      </c>
      <c r="E1635" s="26">
        <v>41883</v>
      </c>
      <c r="F1635">
        <v>30</v>
      </c>
      <c r="G1635">
        <v>31</v>
      </c>
      <c r="H1635">
        <v>0.967741935483871</v>
      </c>
      <c r="I1635">
        <v>239</v>
      </c>
      <c r="J1635">
        <v>305</v>
      </c>
      <c r="K1635">
        <v>0.78360655737704921</v>
      </c>
      <c r="L1635">
        <v>305</v>
      </c>
      <c r="M1635">
        <v>1</v>
      </c>
      <c r="N1635">
        <v>231</v>
      </c>
      <c r="P1635">
        <v>4</v>
      </c>
      <c r="Q1635">
        <v>13</v>
      </c>
      <c r="R1635">
        <v>0.30769230769230771</v>
      </c>
      <c r="S1635">
        <v>8</v>
      </c>
    </row>
    <row r="1636" spans="1:20" x14ac:dyDescent="0.25">
      <c r="A1636" s="177" t="s">
        <v>1118</v>
      </c>
      <c r="B1636" t="s">
        <v>1204</v>
      </c>
      <c r="C1636" t="s">
        <v>235</v>
      </c>
      <c r="D1636" s="20" t="s">
        <v>1028</v>
      </c>
      <c r="E1636" s="26">
        <v>41883</v>
      </c>
      <c r="F1636">
        <v>113</v>
      </c>
      <c r="G1636">
        <v>127</v>
      </c>
      <c r="H1636">
        <v>0.88976377952755903</v>
      </c>
      <c r="I1636">
        <v>512</v>
      </c>
      <c r="J1636">
        <v>780</v>
      </c>
      <c r="K1636">
        <v>0.65641025641025641</v>
      </c>
      <c r="L1636">
        <v>849</v>
      </c>
      <c r="M1636">
        <v>0.91872791519434627</v>
      </c>
      <c r="N1636">
        <v>426</v>
      </c>
      <c r="P1636">
        <v>40</v>
      </c>
      <c r="Q1636">
        <v>61</v>
      </c>
      <c r="R1636">
        <v>0.65573770491803274</v>
      </c>
      <c r="S1636">
        <v>86</v>
      </c>
    </row>
    <row r="1637" spans="1:20" x14ac:dyDescent="0.25">
      <c r="A1637" s="177" t="s">
        <v>11605</v>
      </c>
      <c r="B1637" t="s">
        <v>11606</v>
      </c>
      <c r="C1637" t="s">
        <v>199</v>
      </c>
      <c r="D1637" s="20" t="s">
        <v>1028</v>
      </c>
      <c r="E1637" s="26">
        <v>41883</v>
      </c>
      <c r="F1637">
        <v>11</v>
      </c>
      <c r="G1637">
        <v>11</v>
      </c>
      <c r="H1637">
        <v>1</v>
      </c>
      <c r="I1637">
        <v>85</v>
      </c>
      <c r="J1637">
        <v>80</v>
      </c>
      <c r="K1637">
        <v>1.0625</v>
      </c>
      <c r="L1637">
        <v>80</v>
      </c>
      <c r="M1637">
        <v>1</v>
      </c>
      <c r="N1637">
        <v>83</v>
      </c>
      <c r="P1637">
        <v>0</v>
      </c>
      <c r="Q1637">
        <v>2</v>
      </c>
      <c r="R1637">
        <v>0</v>
      </c>
      <c r="S1637">
        <v>2</v>
      </c>
    </row>
    <row r="1638" spans="1:20" x14ac:dyDescent="0.25">
      <c r="A1638" s="177" t="s">
        <v>11465</v>
      </c>
      <c r="B1638" t="s">
        <v>11466</v>
      </c>
      <c r="C1638" t="s">
        <v>201</v>
      </c>
      <c r="D1638" s="20" t="s">
        <v>1026</v>
      </c>
      <c r="E1638" s="26">
        <v>41883</v>
      </c>
      <c r="F1638">
        <v>0</v>
      </c>
      <c r="G1638">
        <v>0</v>
      </c>
      <c r="H1638" t="e">
        <v>#DIV/0!</v>
      </c>
      <c r="I1638">
        <v>0</v>
      </c>
      <c r="J1638">
        <v>0</v>
      </c>
      <c r="K1638" t="e">
        <v>#DIV/0!</v>
      </c>
      <c r="L1638">
        <v>0</v>
      </c>
      <c r="M1638" t="e">
        <v>#DIV/0!</v>
      </c>
      <c r="N1638">
        <v>0</v>
      </c>
      <c r="P1638">
        <v>0</v>
      </c>
      <c r="Q1638">
        <v>0</v>
      </c>
      <c r="R1638" t="e">
        <v>#DIV/0!</v>
      </c>
      <c r="S1638">
        <v>0</v>
      </c>
      <c r="T1638">
        <v>1.4285714285714286</v>
      </c>
    </row>
    <row r="1639" spans="1:20" x14ac:dyDescent="0.25">
      <c r="A1639" s="177" t="s">
        <v>12262</v>
      </c>
      <c r="B1639" t="s">
        <v>12263</v>
      </c>
      <c r="C1639" t="s">
        <v>200</v>
      </c>
      <c r="D1639" s="20" t="s">
        <v>1026</v>
      </c>
      <c r="E1639" s="26">
        <v>41883</v>
      </c>
      <c r="F1639">
        <v>4</v>
      </c>
      <c r="G1639">
        <v>4</v>
      </c>
      <c r="H1639">
        <v>1</v>
      </c>
      <c r="I1639">
        <v>7</v>
      </c>
      <c r="J1639">
        <v>10</v>
      </c>
      <c r="K1639">
        <v>0.7</v>
      </c>
      <c r="L1639">
        <v>10</v>
      </c>
      <c r="M1639">
        <v>1</v>
      </c>
      <c r="N1639">
        <v>7</v>
      </c>
      <c r="P1639">
        <v>0</v>
      </c>
      <c r="Q1639">
        <v>0</v>
      </c>
      <c r="R1639">
        <v>0</v>
      </c>
      <c r="S1639">
        <v>0</v>
      </c>
    </row>
    <row r="1640" spans="1:20" x14ac:dyDescent="0.25">
      <c r="A1640" s="177" t="s">
        <v>12547</v>
      </c>
      <c r="B1640" t="s">
        <v>12548</v>
      </c>
      <c r="C1640" t="s">
        <v>202</v>
      </c>
      <c r="D1640" s="20" t="s">
        <v>1026</v>
      </c>
      <c r="E1640" s="26">
        <v>41883</v>
      </c>
      <c r="F1640">
        <v>7</v>
      </c>
      <c r="G1640">
        <v>7</v>
      </c>
      <c r="H1640">
        <v>1</v>
      </c>
      <c r="I1640">
        <v>78</v>
      </c>
      <c r="J1640">
        <v>70</v>
      </c>
      <c r="K1640">
        <v>1.1142857142857143</v>
      </c>
      <c r="L1640">
        <v>70</v>
      </c>
      <c r="M1640">
        <v>1</v>
      </c>
      <c r="N1640">
        <v>76</v>
      </c>
      <c r="P1640">
        <v>0</v>
      </c>
      <c r="Q1640">
        <v>2</v>
      </c>
      <c r="R1640">
        <v>0</v>
      </c>
      <c r="S1640">
        <v>2</v>
      </c>
      <c r="T1640">
        <v>1.2</v>
      </c>
    </row>
    <row r="1641" spans="1:20" x14ac:dyDescent="0.25">
      <c r="A1641" s="177" t="s">
        <v>11084</v>
      </c>
      <c r="B1641" t="s">
        <v>11085</v>
      </c>
      <c r="C1641" t="s">
        <v>228</v>
      </c>
      <c r="D1641" s="20" t="s">
        <v>1026</v>
      </c>
      <c r="E1641" s="26">
        <v>41883</v>
      </c>
      <c r="F1641">
        <v>4</v>
      </c>
      <c r="G1641">
        <v>4</v>
      </c>
      <c r="H1641">
        <v>1</v>
      </c>
      <c r="I1641">
        <v>15</v>
      </c>
      <c r="J1641">
        <v>28</v>
      </c>
      <c r="K1641">
        <v>0.5357142857142857</v>
      </c>
      <c r="L1641">
        <v>28</v>
      </c>
      <c r="M1641">
        <v>1</v>
      </c>
      <c r="N1641">
        <v>0</v>
      </c>
      <c r="P1641">
        <v>0</v>
      </c>
      <c r="Q1641">
        <v>0</v>
      </c>
      <c r="R1641" t="e">
        <v>#DIV/0!</v>
      </c>
      <c r="S1641">
        <v>15</v>
      </c>
      <c r="T1641">
        <v>1</v>
      </c>
    </row>
    <row r="1642" spans="1:20" x14ac:dyDescent="0.25">
      <c r="A1642" s="177" t="s">
        <v>10909</v>
      </c>
      <c r="B1642" t="s">
        <v>10910</v>
      </c>
      <c r="C1642" t="s">
        <v>227</v>
      </c>
      <c r="D1642" s="20" t="s">
        <v>1028</v>
      </c>
      <c r="E1642" s="26">
        <v>41883</v>
      </c>
      <c r="F1642">
        <v>4</v>
      </c>
      <c r="G1642">
        <v>4</v>
      </c>
      <c r="H1642">
        <v>1</v>
      </c>
      <c r="I1642">
        <v>15</v>
      </c>
      <c r="J1642">
        <v>28</v>
      </c>
      <c r="K1642">
        <v>0.5357142857142857</v>
      </c>
      <c r="L1642">
        <v>28</v>
      </c>
      <c r="M1642">
        <v>1</v>
      </c>
      <c r="N1642">
        <v>0</v>
      </c>
      <c r="P1642">
        <v>0</v>
      </c>
      <c r="Q1642">
        <v>0</v>
      </c>
      <c r="R1642" t="e">
        <v>#DIV/0!</v>
      </c>
      <c r="S1642">
        <v>15</v>
      </c>
    </row>
    <row r="1643" spans="1:20" x14ac:dyDescent="0.25">
      <c r="A1643" s="177" t="s">
        <v>10734</v>
      </c>
      <c r="B1643" t="s">
        <v>10735</v>
      </c>
      <c r="C1643" t="s">
        <v>203</v>
      </c>
      <c r="D1643" s="20" t="s">
        <v>1028</v>
      </c>
      <c r="E1643" s="26">
        <v>41883</v>
      </c>
      <c r="F1643">
        <v>13</v>
      </c>
      <c r="G1643">
        <v>14</v>
      </c>
      <c r="H1643">
        <v>0.9285714285714286</v>
      </c>
      <c r="I1643">
        <v>66</v>
      </c>
      <c r="J1643">
        <v>105</v>
      </c>
      <c r="K1643">
        <v>0.62857142857142856</v>
      </c>
      <c r="L1643">
        <v>110</v>
      </c>
      <c r="M1643">
        <v>0.95454545454545459</v>
      </c>
      <c r="N1643">
        <v>60</v>
      </c>
      <c r="P1643">
        <v>12</v>
      </c>
      <c r="Q1643">
        <v>17</v>
      </c>
      <c r="R1643">
        <v>0.70588235294117652</v>
      </c>
      <c r="S1643">
        <v>6</v>
      </c>
    </row>
    <row r="1644" spans="1:20" x14ac:dyDescent="0.25">
      <c r="A1644" s="177" t="s">
        <v>10559</v>
      </c>
      <c r="B1644" t="s">
        <v>10560</v>
      </c>
      <c r="C1644" t="s">
        <v>205</v>
      </c>
      <c r="D1644" s="20" t="s">
        <v>1026</v>
      </c>
      <c r="E1644" s="26">
        <v>41883</v>
      </c>
      <c r="F1644">
        <v>5</v>
      </c>
      <c r="G1644">
        <v>5</v>
      </c>
      <c r="H1644">
        <v>1</v>
      </c>
      <c r="I1644">
        <v>25</v>
      </c>
      <c r="J1644">
        <v>45</v>
      </c>
      <c r="K1644">
        <v>0.55555555555555558</v>
      </c>
      <c r="L1644">
        <v>45</v>
      </c>
      <c r="M1644">
        <v>1</v>
      </c>
      <c r="N1644">
        <v>20</v>
      </c>
      <c r="O1644">
        <v>1.1499999999999999</v>
      </c>
      <c r="P1644">
        <v>11</v>
      </c>
      <c r="Q1644">
        <v>12</v>
      </c>
      <c r="R1644">
        <v>0.91666666666666663</v>
      </c>
      <c r="S1644">
        <v>5</v>
      </c>
    </row>
    <row r="1645" spans="1:20" x14ac:dyDescent="0.25">
      <c r="A1645" s="177" t="s">
        <v>10383</v>
      </c>
      <c r="B1645" t="s">
        <v>10384</v>
      </c>
      <c r="C1645" t="s">
        <v>204</v>
      </c>
      <c r="D1645" s="20" t="s">
        <v>1026</v>
      </c>
      <c r="E1645" s="26">
        <v>41883</v>
      </c>
      <c r="F1645">
        <v>4</v>
      </c>
      <c r="G1645">
        <v>5</v>
      </c>
      <c r="H1645">
        <v>0.8</v>
      </c>
      <c r="I1645">
        <v>9</v>
      </c>
      <c r="J1645">
        <v>20</v>
      </c>
      <c r="K1645">
        <v>0.45</v>
      </c>
      <c r="L1645">
        <v>25</v>
      </c>
      <c r="M1645">
        <v>0.8</v>
      </c>
      <c r="N1645">
        <v>8</v>
      </c>
      <c r="P1645">
        <v>0</v>
      </c>
      <c r="Q1645">
        <v>0</v>
      </c>
      <c r="R1645" t="e">
        <v>#DIV/0!</v>
      </c>
      <c r="S1645">
        <v>1</v>
      </c>
    </row>
    <row r="1646" spans="1:20" x14ac:dyDescent="0.25">
      <c r="A1646" s="177" t="s">
        <v>10318</v>
      </c>
      <c r="B1646" t="s">
        <v>10319</v>
      </c>
      <c r="C1646" t="s">
        <v>206</v>
      </c>
      <c r="D1646" s="20" t="s">
        <v>1026</v>
      </c>
      <c r="E1646" s="26">
        <v>41883</v>
      </c>
      <c r="F1646">
        <v>4</v>
      </c>
      <c r="G1646">
        <v>4</v>
      </c>
      <c r="H1646">
        <v>1</v>
      </c>
      <c r="I1646">
        <v>32</v>
      </c>
      <c r="J1646">
        <v>40</v>
      </c>
      <c r="K1646">
        <v>0.8</v>
      </c>
      <c r="L1646">
        <v>40</v>
      </c>
      <c r="M1646">
        <v>1</v>
      </c>
      <c r="N1646">
        <v>32</v>
      </c>
      <c r="P1646">
        <v>1</v>
      </c>
      <c r="Q1646">
        <v>5</v>
      </c>
      <c r="S1646">
        <v>0</v>
      </c>
    </row>
    <row r="1647" spans="1:20" x14ac:dyDescent="0.25">
      <c r="A1647" s="177" t="s">
        <v>9887</v>
      </c>
      <c r="B1647" t="s">
        <v>9888</v>
      </c>
      <c r="C1647" t="s">
        <v>223</v>
      </c>
      <c r="D1647" s="20" t="s">
        <v>1028</v>
      </c>
      <c r="E1647" s="26">
        <v>41883</v>
      </c>
      <c r="F1647">
        <v>3</v>
      </c>
      <c r="G1647">
        <v>3</v>
      </c>
      <c r="H1647">
        <v>1</v>
      </c>
      <c r="I1647">
        <v>20</v>
      </c>
      <c r="J1647">
        <v>30</v>
      </c>
      <c r="K1647">
        <v>0.66666666666666663</v>
      </c>
      <c r="L1647">
        <v>30</v>
      </c>
      <c r="M1647">
        <v>1</v>
      </c>
      <c r="N1647">
        <v>20</v>
      </c>
      <c r="P1647">
        <v>0</v>
      </c>
      <c r="Q1647">
        <v>0</v>
      </c>
      <c r="R1647" t="e">
        <v>#DIV/0!</v>
      </c>
      <c r="S1647">
        <v>0</v>
      </c>
    </row>
    <row r="1648" spans="1:20" x14ac:dyDescent="0.25">
      <c r="A1648" s="177" t="s">
        <v>9712</v>
      </c>
      <c r="B1648" t="s">
        <v>9713</v>
      </c>
      <c r="C1648" t="s">
        <v>224</v>
      </c>
      <c r="D1648" s="20" t="s">
        <v>1026</v>
      </c>
      <c r="E1648" s="26">
        <v>41883</v>
      </c>
      <c r="F1648">
        <v>3</v>
      </c>
      <c r="G1648">
        <v>3</v>
      </c>
      <c r="H1648">
        <v>1</v>
      </c>
      <c r="I1648">
        <v>20</v>
      </c>
      <c r="J1648">
        <v>30</v>
      </c>
      <c r="K1648">
        <v>0.66666666666666663</v>
      </c>
      <c r="L1648">
        <v>30</v>
      </c>
      <c r="M1648">
        <v>1</v>
      </c>
      <c r="N1648">
        <v>20</v>
      </c>
      <c r="P1648">
        <v>0</v>
      </c>
      <c r="Q1648">
        <v>0</v>
      </c>
      <c r="R1648" t="e">
        <v>#DIV/0!</v>
      </c>
      <c r="S1648">
        <v>0</v>
      </c>
    </row>
    <row r="1649" spans="1:20" x14ac:dyDescent="0.25">
      <c r="A1649" s="177" t="s">
        <v>9321</v>
      </c>
      <c r="B1649" t="s">
        <v>9322</v>
      </c>
      <c r="C1649" t="s">
        <v>211</v>
      </c>
      <c r="D1649" s="20" t="s">
        <v>1026</v>
      </c>
      <c r="E1649" s="26">
        <v>41883</v>
      </c>
      <c r="F1649">
        <v>2</v>
      </c>
      <c r="G1649">
        <v>3</v>
      </c>
      <c r="H1649">
        <v>0.66666666666666663</v>
      </c>
      <c r="I1649">
        <v>17</v>
      </c>
      <c r="J1649">
        <v>16</v>
      </c>
      <c r="K1649">
        <v>1.0625</v>
      </c>
      <c r="L1649">
        <v>24</v>
      </c>
      <c r="M1649">
        <v>0.66666666666666663</v>
      </c>
      <c r="N1649">
        <v>12</v>
      </c>
      <c r="P1649">
        <v>0</v>
      </c>
      <c r="Q1649">
        <v>0</v>
      </c>
      <c r="R1649" t="e">
        <v>#DIV/0!</v>
      </c>
      <c r="S1649">
        <v>5</v>
      </c>
    </row>
    <row r="1650" spans="1:20" x14ac:dyDescent="0.25">
      <c r="A1650" s="177" t="s">
        <v>9146</v>
      </c>
      <c r="B1650" t="s">
        <v>9147</v>
      </c>
      <c r="C1650" t="s">
        <v>207</v>
      </c>
      <c r="D1650" s="20" t="s">
        <v>1028</v>
      </c>
      <c r="E1650" s="26">
        <v>41883</v>
      </c>
      <c r="F1650">
        <v>9</v>
      </c>
      <c r="G1650">
        <v>10</v>
      </c>
      <c r="H1650">
        <v>0.9</v>
      </c>
      <c r="I1650">
        <v>43</v>
      </c>
      <c r="J1650">
        <v>61</v>
      </c>
      <c r="K1650">
        <v>0.70491803278688525</v>
      </c>
      <c r="L1650">
        <v>69</v>
      </c>
      <c r="M1650">
        <v>0.88405797101449279</v>
      </c>
      <c r="N1650">
        <v>29</v>
      </c>
      <c r="P1650">
        <v>5</v>
      </c>
      <c r="Q1650">
        <v>8</v>
      </c>
      <c r="R1650">
        <v>0.625</v>
      </c>
      <c r="S1650">
        <v>14</v>
      </c>
    </row>
    <row r="1651" spans="1:20" x14ac:dyDescent="0.25">
      <c r="A1651" s="177" t="s">
        <v>9081</v>
      </c>
      <c r="B1651" t="s">
        <v>9082</v>
      </c>
      <c r="C1651" t="s">
        <v>894</v>
      </c>
      <c r="D1651" s="20" t="s">
        <v>1026</v>
      </c>
      <c r="E1651" s="26">
        <v>41883</v>
      </c>
      <c r="H1651" t="e">
        <v>#DIV/0!</v>
      </c>
      <c r="K1651" t="e">
        <v>#DIV/0!</v>
      </c>
      <c r="M1651" t="e">
        <v>#DIV/0!</v>
      </c>
      <c r="R1651" t="e">
        <v>#DIV/0!</v>
      </c>
      <c r="T1651">
        <v>0.42857142857142855</v>
      </c>
    </row>
    <row r="1652" spans="1:20" x14ac:dyDescent="0.25">
      <c r="A1652" s="177" t="s">
        <v>8906</v>
      </c>
      <c r="B1652" t="s">
        <v>8907</v>
      </c>
      <c r="C1652" t="s">
        <v>210</v>
      </c>
      <c r="D1652" s="20" t="s">
        <v>1026</v>
      </c>
      <c r="E1652" s="26">
        <v>41883</v>
      </c>
      <c r="F1652">
        <v>5</v>
      </c>
      <c r="G1652">
        <v>5</v>
      </c>
      <c r="H1652">
        <v>1</v>
      </c>
      <c r="I1652">
        <v>21</v>
      </c>
      <c r="J1652">
        <v>35</v>
      </c>
      <c r="K1652">
        <v>0.6</v>
      </c>
      <c r="L1652">
        <v>35</v>
      </c>
      <c r="M1652">
        <v>1</v>
      </c>
      <c r="N1652">
        <v>12</v>
      </c>
      <c r="O1652">
        <v>1.2</v>
      </c>
      <c r="P1652">
        <v>5</v>
      </c>
      <c r="Q1652">
        <v>8</v>
      </c>
      <c r="R1652">
        <v>0.625</v>
      </c>
      <c r="S1652">
        <v>9</v>
      </c>
      <c r="T1652">
        <v>0.42857142857142855</v>
      </c>
    </row>
    <row r="1653" spans="1:20" x14ac:dyDescent="0.25">
      <c r="A1653" s="177" t="s">
        <v>8731</v>
      </c>
      <c r="B1653" t="s">
        <v>8732</v>
      </c>
      <c r="C1653" t="s">
        <v>208</v>
      </c>
      <c r="D1653" s="20" t="s">
        <v>1026</v>
      </c>
      <c r="E1653" s="26">
        <v>41883</v>
      </c>
      <c r="F1653">
        <v>2</v>
      </c>
      <c r="G1653">
        <v>2</v>
      </c>
      <c r="H1653">
        <v>1</v>
      </c>
      <c r="I1653">
        <v>5</v>
      </c>
      <c r="J1653">
        <v>10</v>
      </c>
      <c r="K1653">
        <v>0.5</v>
      </c>
      <c r="L1653">
        <v>10</v>
      </c>
      <c r="M1653">
        <v>1</v>
      </c>
      <c r="N1653">
        <v>5</v>
      </c>
      <c r="P1653">
        <v>0</v>
      </c>
      <c r="Q1653">
        <v>0</v>
      </c>
      <c r="R1653" t="e">
        <v>#DIV/0!</v>
      </c>
      <c r="S1653">
        <v>0</v>
      </c>
      <c r="T1653">
        <v>1.5666666666666667</v>
      </c>
    </row>
    <row r="1654" spans="1:20" x14ac:dyDescent="0.25">
      <c r="A1654" s="177" t="s">
        <v>8482</v>
      </c>
      <c r="B1654" t="s">
        <v>8483</v>
      </c>
      <c r="C1654" t="s">
        <v>213</v>
      </c>
      <c r="D1654" s="20" t="s">
        <v>1026</v>
      </c>
      <c r="E1654" s="26">
        <v>41883</v>
      </c>
      <c r="F1654">
        <v>2</v>
      </c>
      <c r="G1654">
        <v>3</v>
      </c>
      <c r="H1654">
        <v>0.66666666666666663</v>
      </c>
      <c r="I1654">
        <v>5</v>
      </c>
      <c r="J1654">
        <v>12</v>
      </c>
      <c r="K1654">
        <v>0.41666666666666669</v>
      </c>
      <c r="L1654">
        <v>20</v>
      </c>
      <c r="M1654">
        <v>0.6</v>
      </c>
      <c r="N1654">
        <v>4</v>
      </c>
      <c r="P1654">
        <v>0</v>
      </c>
      <c r="Q1654">
        <v>0</v>
      </c>
      <c r="R1654" t="e">
        <v>#DIV/0!</v>
      </c>
      <c r="S1654">
        <v>1</v>
      </c>
      <c r="T1654">
        <v>1.175</v>
      </c>
    </row>
    <row r="1655" spans="1:20" x14ac:dyDescent="0.25">
      <c r="A1655" s="177" t="s">
        <v>8307</v>
      </c>
      <c r="B1655" t="s">
        <v>8308</v>
      </c>
      <c r="C1655" t="s">
        <v>212</v>
      </c>
      <c r="D1655" s="20" t="s">
        <v>1028</v>
      </c>
      <c r="E1655" s="26">
        <v>41883</v>
      </c>
      <c r="F1655">
        <v>2</v>
      </c>
      <c r="G1655">
        <v>3</v>
      </c>
      <c r="H1655">
        <v>0.66666666666666663</v>
      </c>
      <c r="I1655">
        <v>5</v>
      </c>
      <c r="J1655">
        <v>12</v>
      </c>
      <c r="K1655">
        <v>0.41666666666666669</v>
      </c>
      <c r="L1655">
        <v>20</v>
      </c>
      <c r="M1655">
        <v>0.6</v>
      </c>
      <c r="N1655">
        <v>4</v>
      </c>
      <c r="P1655">
        <v>0</v>
      </c>
      <c r="Q1655">
        <v>0</v>
      </c>
      <c r="R1655" t="e">
        <v>#DIV/0!</v>
      </c>
      <c r="S1655">
        <v>1</v>
      </c>
    </row>
    <row r="1656" spans="1:20" x14ac:dyDescent="0.25">
      <c r="A1656" s="177" t="s">
        <v>8242</v>
      </c>
      <c r="B1656" t="s">
        <v>8243</v>
      </c>
      <c r="C1656" s="20" t="s">
        <v>8184</v>
      </c>
      <c r="D1656" s="20" t="s">
        <v>1026</v>
      </c>
      <c r="E1656" s="26">
        <v>41883</v>
      </c>
      <c r="H1656" t="e">
        <v>#DIV/0!</v>
      </c>
      <c r="K1656" t="e">
        <v>#DIV/0!</v>
      </c>
      <c r="M1656" t="e">
        <v>#DIV/0!</v>
      </c>
      <c r="R1656" t="e">
        <v>#DIV/0!</v>
      </c>
      <c r="T1656">
        <v>0.54545454545454541</v>
      </c>
    </row>
    <row r="1657" spans="1:20" x14ac:dyDescent="0.25">
      <c r="A1657" s="177" t="s">
        <v>8006</v>
      </c>
      <c r="B1657" t="s">
        <v>8007</v>
      </c>
      <c r="C1657" t="s">
        <v>225</v>
      </c>
      <c r="D1657" s="20" t="s">
        <v>1028</v>
      </c>
      <c r="E1657" s="26">
        <v>41883</v>
      </c>
      <c r="F1657">
        <v>3</v>
      </c>
      <c r="G1657">
        <v>3</v>
      </c>
      <c r="H1657">
        <v>1</v>
      </c>
      <c r="I1657">
        <v>25</v>
      </c>
      <c r="J1657">
        <v>30</v>
      </c>
      <c r="K1657">
        <v>0.83333333333333337</v>
      </c>
      <c r="L1657">
        <v>30</v>
      </c>
      <c r="M1657">
        <v>1</v>
      </c>
      <c r="N1657">
        <v>25</v>
      </c>
      <c r="P1657">
        <v>0</v>
      </c>
      <c r="Q1657">
        <v>0</v>
      </c>
      <c r="R1657" t="e">
        <v>#DIV/0!</v>
      </c>
      <c r="S1657">
        <v>0</v>
      </c>
      <c r="T1657">
        <v>1</v>
      </c>
    </row>
    <row r="1658" spans="1:20" x14ac:dyDescent="0.25">
      <c r="A1658" s="177" t="s">
        <v>7805</v>
      </c>
      <c r="B1658" t="s">
        <v>7806</v>
      </c>
      <c r="C1658" t="s">
        <v>226</v>
      </c>
      <c r="D1658" s="20" t="s">
        <v>1026</v>
      </c>
      <c r="E1658" s="26">
        <v>41883</v>
      </c>
      <c r="F1658">
        <v>3</v>
      </c>
      <c r="G1658">
        <v>3</v>
      </c>
      <c r="H1658">
        <v>1</v>
      </c>
      <c r="I1658">
        <v>25</v>
      </c>
      <c r="J1658">
        <v>30</v>
      </c>
      <c r="K1658">
        <v>0.83333333333333337</v>
      </c>
      <c r="L1658">
        <v>30</v>
      </c>
      <c r="M1658">
        <v>1</v>
      </c>
      <c r="N1658">
        <v>25</v>
      </c>
      <c r="P1658">
        <v>0</v>
      </c>
      <c r="Q1658">
        <v>0</v>
      </c>
      <c r="R1658" t="e">
        <v>#DIV/0!</v>
      </c>
      <c r="S1658">
        <v>0</v>
      </c>
    </row>
    <row r="1659" spans="1:20" x14ac:dyDescent="0.25">
      <c r="A1659" s="177" t="s">
        <v>7618</v>
      </c>
      <c r="B1659" t="s">
        <v>7619</v>
      </c>
      <c r="C1659" s="20" t="s">
        <v>901</v>
      </c>
      <c r="D1659" s="20" t="s">
        <v>1026</v>
      </c>
      <c r="E1659" s="26">
        <v>41883</v>
      </c>
      <c r="F1659">
        <v>1</v>
      </c>
      <c r="G1659">
        <v>2</v>
      </c>
      <c r="H1659">
        <v>0.5</v>
      </c>
      <c r="I1659">
        <v>5</v>
      </c>
      <c r="J1659">
        <v>5</v>
      </c>
      <c r="K1659">
        <v>1</v>
      </c>
      <c r="L1659">
        <v>10</v>
      </c>
      <c r="M1659">
        <v>0.5</v>
      </c>
      <c r="N1659">
        <v>3</v>
      </c>
      <c r="P1659">
        <v>3</v>
      </c>
      <c r="Q1659">
        <v>5</v>
      </c>
      <c r="R1659">
        <v>0.6</v>
      </c>
      <c r="S1659">
        <v>2</v>
      </c>
    </row>
    <row r="1660" spans="1:20" x14ac:dyDescent="0.25">
      <c r="A1660" s="177" t="s">
        <v>7271</v>
      </c>
      <c r="B1660" t="s">
        <v>7272</v>
      </c>
      <c r="C1660" s="20" t="s">
        <v>1078</v>
      </c>
      <c r="D1660" s="20" t="s">
        <v>1026</v>
      </c>
      <c r="E1660" s="26">
        <v>41883</v>
      </c>
      <c r="F1660">
        <v>1</v>
      </c>
      <c r="G1660">
        <v>2</v>
      </c>
      <c r="H1660">
        <v>0.5</v>
      </c>
      <c r="I1660">
        <v>5</v>
      </c>
      <c r="J1660">
        <v>5</v>
      </c>
      <c r="K1660">
        <v>1</v>
      </c>
      <c r="L1660">
        <v>10</v>
      </c>
      <c r="M1660">
        <v>0.5</v>
      </c>
      <c r="N1660">
        <v>3</v>
      </c>
      <c r="P1660">
        <v>3</v>
      </c>
      <c r="Q1660">
        <v>5</v>
      </c>
      <c r="R1660">
        <v>0.6</v>
      </c>
      <c r="S1660">
        <v>2</v>
      </c>
    </row>
    <row r="1661" spans="1:20" x14ac:dyDescent="0.25">
      <c r="A1661" s="177" t="s">
        <v>7066</v>
      </c>
      <c r="B1661" t="s">
        <v>7067</v>
      </c>
      <c r="C1661" t="s">
        <v>232</v>
      </c>
      <c r="D1661" s="20" t="s">
        <v>1028</v>
      </c>
      <c r="E1661" s="26">
        <v>41883</v>
      </c>
      <c r="F1661">
        <v>5</v>
      </c>
      <c r="G1661">
        <v>5</v>
      </c>
      <c r="H1661">
        <v>1</v>
      </c>
      <c r="I1661">
        <v>55</v>
      </c>
      <c r="J1661">
        <v>45</v>
      </c>
      <c r="K1661">
        <v>1.2222222222222223</v>
      </c>
      <c r="L1661">
        <v>45</v>
      </c>
      <c r="M1661">
        <v>1</v>
      </c>
      <c r="N1661">
        <v>55</v>
      </c>
      <c r="P1661">
        <v>0</v>
      </c>
      <c r="Q1661">
        <v>0</v>
      </c>
      <c r="R1661" t="e">
        <v>#DIV/0!</v>
      </c>
      <c r="S1661">
        <v>0</v>
      </c>
    </row>
    <row r="1662" spans="1:20" x14ac:dyDescent="0.25">
      <c r="A1662" s="177" t="s">
        <v>6875</v>
      </c>
      <c r="B1662" t="s">
        <v>6876</v>
      </c>
      <c r="C1662" t="s">
        <v>231</v>
      </c>
      <c r="D1662" s="20" t="s">
        <v>1026</v>
      </c>
      <c r="E1662" s="26">
        <v>41883</v>
      </c>
      <c r="F1662">
        <v>5</v>
      </c>
      <c r="G1662">
        <v>5</v>
      </c>
      <c r="H1662">
        <v>1</v>
      </c>
      <c r="I1662">
        <v>55</v>
      </c>
      <c r="J1662">
        <v>45</v>
      </c>
      <c r="K1662">
        <v>1.2222222222222223</v>
      </c>
      <c r="L1662">
        <v>45</v>
      </c>
      <c r="M1662">
        <v>1</v>
      </c>
      <c r="N1662">
        <v>55</v>
      </c>
      <c r="P1662">
        <v>0</v>
      </c>
      <c r="Q1662">
        <v>0</v>
      </c>
      <c r="R1662" t="e">
        <v>#DIV/0!</v>
      </c>
      <c r="S1662">
        <v>0</v>
      </c>
    </row>
    <row r="1663" spans="1:20" x14ac:dyDescent="0.25">
      <c r="A1663" s="177" t="s">
        <v>6700</v>
      </c>
      <c r="B1663" t="s">
        <v>6701</v>
      </c>
      <c r="C1663" t="s">
        <v>317</v>
      </c>
      <c r="D1663" s="20" t="s">
        <v>1028</v>
      </c>
      <c r="E1663" s="26">
        <v>41883</v>
      </c>
      <c r="F1663">
        <v>5</v>
      </c>
      <c r="G1663">
        <v>5</v>
      </c>
      <c r="H1663">
        <v>1</v>
      </c>
      <c r="I1663">
        <v>22</v>
      </c>
      <c r="J1663">
        <v>25</v>
      </c>
      <c r="K1663">
        <v>0.88</v>
      </c>
      <c r="L1663">
        <v>25</v>
      </c>
      <c r="M1663">
        <v>1</v>
      </c>
      <c r="N1663">
        <v>22</v>
      </c>
      <c r="P1663">
        <v>0</v>
      </c>
      <c r="Q1663">
        <v>0</v>
      </c>
      <c r="R1663" t="e">
        <v>#DIV/0!</v>
      </c>
      <c r="S1663">
        <v>0</v>
      </c>
      <c r="T1663">
        <v>1</v>
      </c>
    </row>
    <row r="1664" spans="1:20" x14ac:dyDescent="0.25">
      <c r="A1664" s="177" t="s">
        <v>6525</v>
      </c>
      <c r="B1664" t="s">
        <v>6526</v>
      </c>
      <c r="C1664" t="s">
        <v>316</v>
      </c>
      <c r="D1664" s="20" t="s">
        <v>1026</v>
      </c>
      <c r="E1664" s="26">
        <v>41883</v>
      </c>
      <c r="F1664">
        <v>5</v>
      </c>
      <c r="G1664">
        <v>5</v>
      </c>
      <c r="H1664">
        <v>1</v>
      </c>
      <c r="I1664">
        <v>22</v>
      </c>
      <c r="J1664">
        <v>25</v>
      </c>
      <c r="K1664">
        <v>0.88</v>
      </c>
      <c r="L1664">
        <v>25</v>
      </c>
      <c r="M1664">
        <v>1</v>
      </c>
      <c r="N1664">
        <v>22</v>
      </c>
      <c r="P1664">
        <v>0</v>
      </c>
      <c r="Q1664">
        <v>0</v>
      </c>
      <c r="R1664" t="e">
        <v>#DIV/0!</v>
      </c>
      <c r="S1664">
        <v>0</v>
      </c>
    </row>
    <row r="1665" spans="1:20" x14ac:dyDescent="0.25">
      <c r="A1665" s="177" t="s">
        <v>6276</v>
      </c>
      <c r="B1665" t="s">
        <v>6277</v>
      </c>
      <c r="C1665" t="s">
        <v>214</v>
      </c>
      <c r="D1665" s="20" t="s">
        <v>1028</v>
      </c>
      <c r="E1665" s="26">
        <v>41883</v>
      </c>
      <c r="F1665">
        <v>13</v>
      </c>
      <c r="G1665">
        <v>14</v>
      </c>
      <c r="H1665">
        <v>0.9285714285714286</v>
      </c>
      <c r="I1665">
        <v>69</v>
      </c>
      <c r="J1665">
        <v>127</v>
      </c>
      <c r="K1665">
        <v>0.54330708661417326</v>
      </c>
      <c r="L1665">
        <v>137</v>
      </c>
      <c r="M1665">
        <v>0.92700729927007297</v>
      </c>
      <c r="N1665">
        <v>56</v>
      </c>
      <c r="P1665">
        <v>14</v>
      </c>
      <c r="Q1665">
        <v>21</v>
      </c>
      <c r="R1665">
        <v>0.66666666666666663</v>
      </c>
      <c r="S1665">
        <v>13</v>
      </c>
      <c r="T1665">
        <v>1</v>
      </c>
    </row>
    <row r="1666" spans="1:20" x14ac:dyDescent="0.25">
      <c r="A1666" s="177" t="s">
        <v>6101</v>
      </c>
      <c r="B1666" t="s">
        <v>6102</v>
      </c>
      <c r="C1666" t="s">
        <v>215</v>
      </c>
      <c r="D1666" s="20" t="s">
        <v>1026</v>
      </c>
      <c r="E1666" s="26">
        <v>41883</v>
      </c>
      <c r="F1666">
        <v>6</v>
      </c>
      <c r="G1666">
        <v>6</v>
      </c>
      <c r="H1666">
        <v>1</v>
      </c>
      <c r="I1666">
        <v>41</v>
      </c>
      <c r="J1666">
        <v>57</v>
      </c>
      <c r="K1666">
        <v>0.7192982456140351</v>
      </c>
      <c r="L1666">
        <v>57</v>
      </c>
      <c r="M1666">
        <v>1</v>
      </c>
      <c r="N1666">
        <v>33</v>
      </c>
      <c r="O1666">
        <v>1.175</v>
      </c>
      <c r="P1666">
        <v>11</v>
      </c>
      <c r="Q1666">
        <v>15</v>
      </c>
      <c r="R1666">
        <v>0.73333333333333328</v>
      </c>
      <c r="S1666">
        <v>8</v>
      </c>
    </row>
    <row r="1667" spans="1:20" x14ac:dyDescent="0.25">
      <c r="A1667" s="177" t="s">
        <v>5926</v>
      </c>
      <c r="B1667" t="s">
        <v>5927</v>
      </c>
      <c r="C1667" t="s">
        <v>216</v>
      </c>
      <c r="D1667" s="20" t="s">
        <v>1026</v>
      </c>
      <c r="E1667" s="26">
        <v>41883</v>
      </c>
      <c r="F1667">
        <v>7</v>
      </c>
      <c r="G1667">
        <v>8</v>
      </c>
      <c r="H1667">
        <v>0.875</v>
      </c>
      <c r="I1667">
        <v>28</v>
      </c>
      <c r="J1667">
        <v>70</v>
      </c>
      <c r="K1667">
        <v>0.4</v>
      </c>
      <c r="L1667">
        <v>80</v>
      </c>
      <c r="M1667">
        <v>0.875</v>
      </c>
      <c r="N1667">
        <v>23</v>
      </c>
      <c r="P1667">
        <v>3</v>
      </c>
      <c r="Q1667">
        <v>6</v>
      </c>
      <c r="R1667">
        <v>0.5</v>
      </c>
      <c r="S1667">
        <v>5</v>
      </c>
      <c r="T1667">
        <v>0.78157142857142858</v>
      </c>
    </row>
    <row r="1668" spans="1:20" x14ac:dyDescent="0.25">
      <c r="A1668" s="177" t="s">
        <v>5498</v>
      </c>
      <c r="B1668" t="s">
        <v>5499</v>
      </c>
      <c r="C1668" s="20" t="s">
        <v>903</v>
      </c>
      <c r="D1668" s="20" t="s">
        <v>1026</v>
      </c>
      <c r="E1668" s="26">
        <v>41883</v>
      </c>
      <c r="F1668">
        <v>11</v>
      </c>
      <c r="G1668">
        <v>11</v>
      </c>
      <c r="H1668">
        <v>1</v>
      </c>
      <c r="I1668">
        <v>18</v>
      </c>
      <c r="J1668">
        <v>52</v>
      </c>
      <c r="K1668">
        <v>0.34615384615384615</v>
      </c>
      <c r="L1668">
        <v>52</v>
      </c>
      <c r="M1668">
        <v>1</v>
      </c>
      <c r="N1668">
        <v>16</v>
      </c>
      <c r="P1668">
        <v>1</v>
      </c>
      <c r="Q1668">
        <v>2</v>
      </c>
      <c r="R1668">
        <v>0.5</v>
      </c>
      <c r="S1668">
        <v>2</v>
      </c>
      <c r="T1668">
        <v>0.84860000000000002</v>
      </c>
    </row>
    <row r="1669" spans="1:20" x14ac:dyDescent="0.25">
      <c r="A1669" s="177" t="s">
        <v>5682</v>
      </c>
      <c r="B1669" t="s">
        <v>5683</v>
      </c>
      <c r="C1669" s="20" t="s">
        <v>1073</v>
      </c>
      <c r="D1669" s="20" t="s">
        <v>1026</v>
      </c>
      <c r="E1669" s="26">
        <v>41883</v>
      </c>
      <c r="F1669">
        <v>6</v>
      </c>
      <c r="G1669">
        <v>6</v>
      </c>
      <c r="H1669">
        <v>1</v>
      </c>
      <c r="I1669">
        <v>4</v>
      </c>
      <c r="J1669">
        <v>27</v>
      </c>
      <c r="K1669">
        <v>0.14814814814814814</v>
      </c>
      <c r="L1669">
        <v>27</v>
      </c>
      <c r="M1669">
        <v>1</v>
      </c>
      <c r="R1669" t="e">
        <v>#DIV/0!</v>
      </c>
      <c r="S1669">
        <v>4</v>
      </c>
      <c r="T1669">
        <v>0.61399999999999999</v>
      </c>
    </row>
    <row r="1670" spans="1:20" x14ac:dyDescent="0.25">
      <c r="A1670" s="177" t="s">
        <v>5263</v>
      </c>
      <c r="B1670" t="s">
        <v>5264</v>
      </c>
      <c r="C1670" s="20" t="s">
        <v>1079</v>
      </c>
      <c r="D1670" s="20" t="s">
        <v>1026</v>
      </c>
      <c r="E1670" s="26">
        <v>41883</v>
      </c>
      <c r="F1670">
        <v>5</v>
      </c>
      <c r="G1670">
        <v>5</v>
      </c>
      <c r="H1670">
        <v>1</v>
      </c>
      <c r="I1670">
        <v>14</v>
      </c>
      <c r="J1670">
        <v>25</v>
      </c>
      <c r="K1670">
        <v>0.56000000000000005</v>
      </c>
      <c r="L1670">
        <v>25</v>
      </c>
      <c r="M1670">
        <v>1</v>
      </c>
      <c r="N1670">
        <v>12</v>
      </c>
      <c r="P1670">
        <v>1</v>
      </c>
      <c r="Q1670">
        <v>2</v>
      </c>
      <c r="R1670">
        <v>0.5</v>
      </c>
      <c r="S1670">
        <v>2</v>
      </c>
      <c r="T1670">
        <v>1</v>
      </c>
    </row>
    <row r="1671" spans="1:20" x14ac:dyDescent="0.25">
      <c r="A1671" s="177" t="s">
        <v>5058</v>
      </c>
      <c r="B1671" t="s">
        <v>5059</v>
      </c>
      <c r="C1671" t="s">
        <v>229</v>
      </c>
      <c r="D1671" s="20" t="s">
        <v>1026</v>
      </c>
      <c r="E1671" s="26">
        <v>41883</v>
      </c>
      <c r="F1671">
        <v>2</v>
      </c>
      <c r="G1671">
        <v>4</v>
      </c>
      <c r="H1671">
        <v>0.5</v>
      </c>
      <c r="I1671">
        <v>0</v>
      </c>
      <c r="J1671">
        <v>12</v>
      </c>
      <c r="K1671">
        <v>0</v>
      </c>
      <c r="L1671">
        <v>24</v>
      </c>
      <c r="M1671">
        <v>0.5</v>
      </c>
      <c r="N1671">
        <v>0</v>
      </c>
      <c r="P1671">
        <v>0</v>
      </c>
      <c r="Q1671">
        <v>0</v>
      </c>
      <c r="R1671" t="e">
        <v>#DIV/0!</v>
      </c>
      <c r="T1671">
        <v>1</v>
      </c>
    </row>
    <row r="1672" spans="1:20" x14ac:dyDescent="0.25">
      <c r="A1672" s="177" t="s">
        <v>4883</v>
      </c>
      <c r="B1672" t="s">
        <v>4884</v>
      </c>
      <c r="C1672" t="s">
        <v>230</v>
      </c>
      <c r="D1672" s="20" t="s">
        <v>1028</v>
      </c>
      <c r="E1672" s="26">
        <v>41883</v>
      </c>
      <c r="F1672">
        <v>2</v>
      </c>
      <c r="G1672">
        <v>4</v>
      </c>
      <c r="H1672">
        <v>0.5</v>
      </c>
      <c r="I1672">
        <v>0</v>
      </c>
      <c r="J1672">
        <v>12</v>
      </c>
      <c r="K1672">
        <v>0</v>
      </c>
      <c r="L1672">
        <v>24</v>
      </c>
      <c r="M1672">
        <v>0.5</v>
      </c>
      <c r="N1672">
        <v>0</v>
      </c>
      <c r="P1672">
        <v>0</v>
      </c>
      <c r="Q1672">
        <v>0</v>
      </c>
      <c r="R1672" t="e">
        <v>#DIV/0!</v>
      </c>
      <c r="T1672">
        <v>0</v>
      </c>
    </row>
    <row r="1673" spans="1:20" x14ac:dyDescent="0.25">
      <c r="A1673" s="177" t="s">
        <v>4708</v>
      </c>
      <c r="B1673" t="s">
        <v>4709</v>
      </c>
      <c r="C1673" t="s">
        <v>234</v>
      </c>
      <c r="D1673" s="20" t="s">
        <v>1028</v>
      </c>
      <c r="E1673" s="26">
        <v>41883</v>
      </c>
      <c r="F1673">
        <v>1</v>
      </c>
      <c r="G1673">
        <v>1</v>
      </c>
      <c r="H1673">
        <v>1</v>
      </c>
      <c r="I1673">
        <v>1</v>
      </c>
      <c r="J1673">
        <v>10</v>
      </c>
      <c r="K1673">
        <v>0.1</v>
      </c>
      <c r="L1673">
        <v>10</v>
      </c>
      <c r="M1673">
        <v>1</v>
      </c>
      <c r="N1673">
        <v>0</v>
      </c>
      <c r="S1673">
        <v>1</v>
      </c>
      <c r="T1673">
        <v>0.9642857142857143</v>
      </c>
    </row>
    <row r="1674" spans="1:20" x14ac:dyDescent="0.25">
      <c r="A1674" s="177" t="s">
        <v>4533</v>
      </c>
      <c r="B1674" t="s">
        <v>4534</v>
      </c>
      <c r="C1674" t="s">
        <v>233</v>
      </c>
      <c r="D1674" s="20" t="s">
        <v>1026</v>
      </c>
      <c r="E1674" s="26">
        <v>41883</v>
      </c>
      <c r="F1674">
        <v>1</v>
      </c>
      <c r="G1674">
        <v>1</v>
      </c>
      <c r="H1674">
        <v>1</v>
      </c>
      <c r="I1674">
        <v>1</v>
      </c>
      <c r="J1674">
        <v>10</v>
      </c>
      <c r="K1674">
        <v>0.1</v>
      </c>
      <c r="L1674">
        <v>10</v>
      </c>
      <c r="M1674">
        <v>1</v>
      </c>
      <c r="N1674">
        <v>0</v>
      </c>
      <c r="S1674">
        <v>1</v>
      </c>
      <c r="T1674">
        <v>1.0833333333333333</v>
      </c>
    </row>
    <row r="1675" spans="1:20" x14ac:dyDescent="0.25">
      <c r="A1675" s="177" t="s">
        <v>4358</v>
      </c>
      <c r="B1675" t="s">
        <v>4359</v>
      </c>
      <c r="C1675" t="s">
        <v>217</v>
      </c>
      <c r="D1675" s="20" t="s">
        <v>1028</v>
      </c>
      <c r="E1675" s="26">
        <v>41883</v>
      </c>
      <c r="F1675">
        <v>4</v>
      </c>
      <c r="G1675">
        <v>4</v>
      </c>
      <c r="H1675">
        <v>1</v>
      </c>
      <c r="I1675">
        <v>6</v>
      </c>
      <c r="J1675">
        <v>20</v>
      </c>
      <c r="K1675">
        <v>0.3</v>
      </c>
      <c r="L1675">
        <v>20</v>
      </c>
      <c r="M1675">
        <v>1</v>
      </c>
      <c r="N1675">
        <v>6</v>
      </c>
      <c r="P1675">
        <v>0</v>
      </c>
      <c r="Q1675">
        <v>1</v>
      </c>
      <c r="R1675">
        <v>0</v>
      </c>
      <c r="S1675">
        <v>0</v>
      </c>
      <c r="T1675">
        <v>0.83450000000000002</v>
      </c>
    </row>
    <row r="1676" spans="1:20" x14ac:dyDescent="0.25">
      <c r="A1676" s="177" t="s">
        <v>4293</v>
      </c>
      <c r="B1676" t="s">
        <v>4294</v>
      </c>
      <c r="C1676" t="s">
        <v>895</v>
      </c>
      <c r="D1676" s="20" t="s">
        <v>1026</v>
      </c>
      <c r="E1676" s="26">
        <v>41883</v>
      </c>
      <c r="H1676" t="e">
        <v>#DIV/0!</v>
      </c>
      <c r="K1676" t="e">
        <v>#DIV/0!</v>
      </c>
      <c r="M1676" t="e">
        <v>#DIV/0!</v>
      </c>
      <c r="R1676" t="e">
        <v>#DIV/0!</v>
      </c>
      <c r="T1676">
        <v>0.66900000000000004</v>
      </c>
    </row>
    <row r="1677" spans="1:20" x14ac:dyDescent="0.25">
      <c r="A1677" s="177" t="s">
        <v>4118</v>
      </c>
      <c r="B1677" t="s">
        <v>4119</v>
      </c>
      <c r="C1677" t="s">
        <v>218</v>
      </c>
      <c r="D1677" s="20" t="s">
        <v>1026</v>
      </c>
      <c r="E1677" s="26">
        <v>41883</v>
      </c>
      <c r="F1677">
        <v>4</v>
      </c>
      <c r="G1677">
        <v>4</v>
      </c>
      <c r="H1677">
        <v>1</v>
      </c>
      <c r="I1677">
        <v>6</v>
      </c>
      <c r="J1677">
        <v>20</v>
      </c>
      <c r="K1677">
        <v>0.3</v>
      </c>
      <c r="L1677">
        <v>20</v>
      </c>
      <c r="M1677">
        <v>1</v>
      </c>
      <c r="N1677">
        <v>6</v>
      </c>
      <c r="P1677">
        <v>0</v>
      </c>
      <c r="Q1677">
        <v>1</v>
      </c>
      <c r="R1677">
        <v>0</v>
      </c>
      <c r="S1677">
        <v>0</v>
      </c>
      <c r="T1677">
        <v>0.97857142857142865</v>
      </c>
    </row>
    <row r="1678" spans="1:20" x14ac:dyDescent="0.25">
      <c r="A1678" s="177" t="s">
        <v>3943</v>
      </c>
      <c r="B1678" t="s">
        <v>3944</v>
      </c>
      <c r="C1678" t="s">
        <v>219</v>
      </c>
      <c r="D1678" s="20" t="s">
        <v>1026</v>
      </c>
      <c r="E1678" s="26">
        <v>41883</v>
      </c>
      <c r="T1678">
        <v>0.69271428571428573</v>
      </c>
    </row>
    <row r="1679" spans="1:20" x14ac:dyDescent="0.25">
      <c r="A1679" s="177" t="s">
        <v>3576</v>
      </c>
      <c r="B1679" t="s">
        <v>3577</v>
      </c>
      <c r="C1679" t="s">
        <v>220</v>
      </c>
      <c r="D1679" s="20" t="s">
        <v>1028</v>
      </c>
      <c r="E1679" s="26">
        <v>41883</v>
      </c>
      <c r="F1679">
        <v>14</v>
      </c>
      <c r="G1679">
        <v>16</v>
      </c>
      <c r="H1679">
        <v>0.875</v>
      </c>
      <c r="I1679">
        <v>37</v>
      </c>
      <c r="J1679">
        <v>40</v>
      </c>
      <c r="K1679">
        <v>0.92500000000000004</v>
      </c>
      <c r="L1679">
        <v>48</v>
      </c>
      <c r="M1679">
        <v>0.83333333333333337</v>
      </c>
      <c r="N1679">
        <v>28</v>
      </c>
      <c r="P1679">
        <v>5</v>
      </c>
      <c r="Q1679">
        <v>5</v>
      </c>
      <c r="R1679">
        <v>1</v>
      </c>
      <c r="S1679">
        <v>9</v>
      </c>
      <c r="T1679">
        <v>0</v>
      </c>
    </row>
    <row r="1680" spans="1:20" x14ac:dyDescent="0.25">
      <c r="A1680" s="177" t="s">
        <v>3401</v>
      </c>
      <c r="B1680" t="s">
        <v>3402</v>
      </c>
      <c r="C1680" t="s">
        <v>221</v>
      </c>
      <c r="D1680" s="20" t="s">
        <v>1026</v>
      </c>
      <c r="E1680" s="26">
        <v>41883</v>
      </c>
      <c r="F1680">
        <v>10</v>
      </c>
      <c r="G1680">
        <v>12</v>
      </c>
      <c r="H1680">
        <v>0.83333333333333337</v>
      </c>
      <c r="I1680">
        <v>31</v>
      </c>
      <c r="J1680">
        <v>32</v>
      </c>
      <c r="K1680">
        <v>0.96875</v>
      </c>
      <c r="L1680">
        <v>40</v>
      </c>
      <c r="M1680">
        <v>0.8</v>
      </c>
      <c r="N1680">
        <v>22</v>
      </c>
      <c r="O1680">
        <v>0.84860000000000002</v>
      </c>
      <c r="P1680">
        <v>5</v>
      </c>
      <c r="Q1680">
        <v>5</v>
      </c>
      <c r="R1680">
        <v>1</v>
      </c>
      <c r="S1680">
        <v>9</v>
      </c>
      <c r="T1680">
        <v>0.87040079365079359</v>
      </c>
    </row>
    <row r="1681" spans="1:20" x14ac:dyDescent="0.25">
      <c r="A1681" s="177" t="s">
        <v>3226</v>
      </c>
      <c r="B1681" t="s">
        <v>3227</v>
      </c>
      <c r="C1681" t="s">
        <v>222</v>
      </c>
      <c r="D1681" s="20" t="s">
        <v>1026</v>
      </c>
      <c r="E1681" s="26">
        <v>41883</v>
      </c>
      <c r="F1681">
        <v>4</v>
      </c>
      <c r="G1681">
        <v>4</v>
      </c>
      <c r="H1681">
        <v>1</v>
      </c>
      <c r="I1681">
        <v>6</v>
      </c>
      <c r="J1681">
        <v>8</v>
      </c>
      <c r="K1681">
        <v>0.75</v>
      </c>
      <c r="L1681">
        <v>8</v>
      </c>
      <c r="M1681">
        <v>1</v>
      </c>
      <c r="N1681">
        <v>6</v>
      </c>
      <c r="O1681">
        <v>0.61399999999999999</v>
      </c>
      <c r="P1681">
        <v>0</v>
      </c>
      <c r="Q1681">
        <v>0</v>
      </c>
      <c r="R1681" t="e">
        <v>#DIV/0!</v>
      </c>
      <c r="S1681">
        <v>0</v>
      </c>
      <c r="T1681">
        <v>0.43</v>
      </c>
    </row>
    <row r="1682" spans="1:20" x14ac:dyDescent="0.25">
      <c r="A1682" s="177" t="s">
        <v>11607</v>
      </c>
      <c r="B1682" t="s">
        <v>11608</v>
      </c>
      <c r="C1682" t="s">
        <v>198</v>
      </c>
      <c r="D1682" s="20" t="s">
        <v>1028</v>
      </c>
      <c r="E1682" s="26">
        <v>41913</v>
      </c>
      <c r="F1682">
        <v>2</v>
      </c>
      <c r="G1682">
        <v>3</v>
      </c>
      <c r="H1682">
        <v>0.66666666666666663</v>
      </c>
      <c r="I1682">
        <v>3</v>
      </c>
      <c r="J1682">
        <v>10</v>
      </c>
      <c r="K1682">
        <v>0.3</v>
      </c>
      <c r="L1682">
        <v>15</v>
      </c>
      <c r="M1682">
        <v>0.66666666666666663</v>
      </c>
      <c r="N1682">
        <v>3</v>
      </c>
      <c r="P1682">
        <v>0</v>
      </c>
      <c r="Q1682">
        <v>0</v>
      </c>
      <c r="R1682" t="e">
        <v>#DIV/0!</v>
      </c>
      <c r="S1682">
        <v>0</v>
      </c>
    </row>
    <row r="1683" spans="1:20" x14ac:dyDescent="0.25">
      <c r="A1683" s="177" t="s">
        <v>12062</v>
      </c>
      <c r="B1683" t="s">
        <v>12063</v>
      </c>
      <c r="C1683" s="20" t="s">
        <v>1077</v>
      </c>
      <c r="D1683" s="20" t="s">
        <v>1028</v>
      </c>
      <c r="E1683" s="26">
        <v>41913</v>
      </c>
      <c r="F1683">
        <v>2</v>
      </c>
      <c r="G1683">
        <v>3</v>
      </c>
      <c r="H1683">
        <v>0.66666666666666663</v>
      </c>
      <c r="I1683">
        <v>3</v>
      </c>
      <c r="J1683">
        <v>10</v>
      </c>
      <c r="K1683">
        <v>0.3</v>
      </c>
      <c r="L1683">
        <v>15</v>
      </c>
      <c r="M1683">
        <v>0.66666666666666663</v>
      </c>
      <c r="N1683">
        <v>3</v>
      </c>
      <c r="P1683">
        <v>0</v>
      </c>
      <c r="Q1683">
        <v>0</v>
      </c>
      <c r="R1683" t="e">
        <v>#DIV/0!</v>
      </c>
      <c r="S1683">
        <v>0</v>
      </c>
      <c r="T1683">
        <v>0.42857142857142855</v>
      </c>
    </row>
    <row r="1684" spans="1:20" x14ac:dyDescent="0.25">
      <c r="A1684" s="177" t="s">
        <v>3053</v>
      </c>
      <c r="B1684" t="s">
        <v>3054</v>
      </c>
      <c r="C1684" t="s">
        <v>242</v>
      </c>
      <c r="D1684" s="20" t="s">
        <v>1026</v>
      </c>
      <c r="E1684" s="26">
        <v>41913</v>
      </c>
      <c r="F1684">
        <v>9</v>
      </c>
      <c r="G1684">
        <v>13</v>
      </c>
      <c r="H1684">
        <v>0.69230769230769229</v>
      </c>
      <c r="I1684">
        <v>36</v>
      </c>
      <c r="J1684">
        <v>61</v>
      </c>
      <c r="K1684">
        <v>0.5901639344262295</v>
      </c>
      <c r="L1684">
        <v>89</v>
      </c>
      <c r="M1684">
        <v>0.6853932584269663</v>
      </c>
      <c r="N1684">
        <v>32</v>
      </c>
      <c r="P1684">
        <v>0</v>
      </c>
      <c r="Q1684">
        <v>2</v>
      </c>
      <c r="R1684">
        <v>0</v>
      </c>
      <c r="S1684">
        <v>4</v>
      </c>
    </row>
    <row r="1685" spans="1:20" x14ac:dyDescent="0.25">
      <c r="A1685" s="177" t="s">
        <v>2878</v>
      </c>
      <c r="B1685" t="s">
        <v>2879</v>
      </c>
      <c r="C1685" s="20" t="s">
        <v>2754</v>
      </c>
      <c r="D1685" s="20" t="s">
        <v>1026</v>
      </c>
      <c r="E1685" s="26">
        <v>41913</v>
      </c>
      <c r="F1685">
        <v>7</v>
      </c>
      <c r="G1685">
        <v>8</v>
      </c>
      <c r="H1685">
        <v>0.875</v>
      </c>
      <c r="I1685">
        <v>23</v>
      </c>
      <c r="J1685">
        <v>35</v>
      </c>
      <c r="K1685">
        <v>0.65714285714285714</v>
      </c>
      <c r="L1685">
        <v>40</v>
      </c>
      <c r="M1685">
        <v>0.875</v>
      </c>
      <c r="N1685">
        <v>23</v>
      </c>
      <c r="P1685">
        <v>0</v>
      </c>
      <c r="Q1685">
        <v>0</v>
      </c>
      <c r="R1685" t="e">
        <v>#DIV/0!</v>
      </c>
      <c r="S1685">
        <v>0</v>
      </c>
    </row>
    <row r="1686" spans="1:20" x14ac:dyDescent="0.25">
      <c r="A1686" s="177" t="s">
        <v>2633</v>
      </c>
      <c r="B1686" t="s">
        <v>2634</v>
      </c>
      <c r="C1686" t="s">
        <v>237</v>
      </c>
      <c r="D1686" s="20" t="s">
        <v>1026</v>
      </c>
      <c r="E1686" s="26">
        <v>41913</v>
      </c>
      <c r="F1686">
        <v>16</v>
      </c>
      <c r="G1686">
        <v>16</v>
      </c>
      <c r="H1686">
        <v>1</v>
      </c>
      <c r="I1686">
        <v>103</v>
      </c>
      <c r="J1686">
        <v>137</v>
      </c>
      <c r="K1686">
        <v>0.75182481751824815</v>
      </c>
      <c r="L1686">
        <v>137</v>
      </c>
      <c r="M1686">
        <v>1</v>
      </c>
      <c r="N1686">
        <v>67</v>
      </c>
      <c r="O1686">
        <v>1.0833333333333333</v>
      </c>
      <c r="P1686">
        <v>12</v>
      </c>
      <c r="Q1686">
        <v>15</v>
      </c>
      <c r="R1686">
        <v>0.8</v>
      </c>
      <c r="S1686">
        <v>36</v>
      </c>
    </row>
    <row r="1687" spans="1:20" x14ac:dyDescent="0.25">
      <c r="A1687" s="177" t="s">
        <v>2458</v>
      </c>
      <c r="B1687" t="s">
        <v>2459</v>
      </c>
      <c r="C1687" t="s">
        <v>238</v>
      </c>
      <c r="D1687" s="20" t="s">
        <v>1026</v>
      </c>
      <c r="E1687" s="26">
        <v>41913</v>
      </c>
      <c r="F1687">
        <v>11</v>
      </c>
      <c r="G1687">
        <v>12</v>
      </c>
      <c r="H1687">
        <v>0.91666666666666663</v>
      </c>
      <c r="I1687">
        <v>30</v>
      </c>
      <c r="J1687">
        <v>38</v>
      </c>
      <c r="K1687">
        <v>0.78947368421052633</v>
      </c>
      <c r="L1687">
        <v>40</v>
      </c>
      <c r="M1687">
        <v>0.95</v>
      </c>
      <c r="N1687">
        <v>23</v>
      </c>
      <c r="O1687">
        <v>0.83450000000000002</v>
      </c>
      <c r="P1687">
        <v>1</v>
      </c>
      <c r="Q1687">
        <v>5</v>
      </c>
      <c r="R1687">
        <v>0.2</v>
      </c>
      <c r="S1687">
        <v>7</v>
      </c>
      <c r="T1687">
        <v>0.79487179487179482</v>
      </c>
    </row>
    <row r="1688" spans="1:20" x14ac:dyDescent="0.25">
      <c r="A1688" s="177" t="s">
        <v>2285</v>
      </c>
      <c r="B1688" t="s">
        <v>2286</v>
      </c>
      <c r="C1688" t="s">
        <v>239</v>
      </c>
      <c r="D1688" s="20" t="s">
        <v>1026</v>
      </c>
      <c r="E1688" s="26">
        <v>41913</v>
      </c>
      <c r="F1688">
        <v>3</v>
      </c>
      <c r="G1688">
        <v>4</v>
      </c>
      <c r="H1688">
        <v>0.75</v>
      </c>
      <c r="I1688">
        <v>5</v>
      </c>
      <c r="J1688">
        <v>6</v>
      </c>
      <c r="K1688">
        <v>0.83333333333333337</v>
      </c>
      <c r="L1688">
        <v>8</v>
      </c>
      <c r="M1688">
        <v>0.75</v>
      </c>
      <c r="N1688">
        <v>4</v>
      </c>
      <c r="O1688">
        <v>0.66900000000000004</v>
      </c>
      <c r="P1688">
        <v>1</v>
      </c>
      <c r="Q1688">
        <v>1</v>
      </c>
      <c r="R1688">
        <v>1</v>
      </c>
      <c r="S1688">
        <v>1</v>
      </c>
      <c r="T1688">
        <v>1.0249999999999999</v>
      </c>
    </row>
    <row r="1689" spans="1:20" x14ac:dyDescent="0.25">
      <c r="A1689" s="177" t="s">
        <v>2110</v>
      </c>
      <c r="B1689" t="s">
        <v>2111</v>
      </c>
      <c r="C1689" s="20" t="s">
        <v>2018</v>
      </c>
      <c r="D1689" s="20" t="s">
        <v>1026</v>
      </c>
      <c r="E1689" s="26">
        <v>41913</v>
      </c>
      <c r="F1689">
        <v>8</v>
      </c>
      <c r="G1689">
        <v>9</v>
      </c>
      <c r="H1689">
        <v>0.88888888888888884</v>
      </c>
      <c r="I1689">
        <v>20</v>
      </c>
      <c r="J1689">
        <v>34</v>
      </c>
      <c r="K1689">
        <v>0.58823529411764708</v>
      </c>
      <c r="L1689">
        <v>39</v>
      </c>
      <c r="M1689">
        <v>0.87179487179487181</v>
      </c>
      <c r="N1689">
        <v>18</v>
      </c>
      <c r="P1689">
        <v>0</v>
      </c>
      <c r="Q1689">
        <v>1</v>
      </c>
      <c r="R1689">
        <v>0</v>
      </c>
      <c r="S1689">
        <v>2</v>
      </c>
      <c r="T1689">
        <v>0.875</v>
      </c>
    </row>
    <row r="1690" spans="1:20" x14ac:dyDescent="0.25">
      <c r="A1690" s="177" t="s">
        <v>1862</v>
      </c>
      <c r="B1690" t="s">
        <v>1863</v>
      </c>
      <c r="C1690" t="s">
        <v>240</v>
      </c>
      <c r="D1690" s="20" t="s">
        <v>1026</v>
      </c>
      <c r="E1690" s="26">
        <v>41913</v>
      </c>
      <c r="F1690">
        <v>19</v>
      </c>
      <c r="G1690">
        <v>20</v>
      </c>
      <c r="H1690">
        <v>0.95</v>
      </c>
      <c r="I1690">
        <v>45</v>
      </c>
      <c r="J1690">
        <v>85</v>
      </c>
      <c r="K1690">
        <v>0.52941176470588236</v>
      </c>
      <c r="L1690">
        <v>90</v>
      </c>
      <c r="M1690">
        <v>0.94444444444444442</v>
      </c>
      <c r="N1690">
        <v>43</v>
      </c>
      <c r="P1690">
        <v>5</v>
      </c>
      <c r="Q1690">
        <v>9</v>
      </c>
      <c r="R1690">
        <v>0.55555555555555558</v>
      </c>
      <c r="S1690">
        <v>2</v>
      </c>
    </row>
    <row r="1691" spans="1:20" x14ac:dyDescent="0.25">
      <c r="A1691" s="177" t="s">
        <v>1687</v>
      </c>
      <c r="B1691" t="s">
        <v>1688</v>
      </c>
      <c r="C1691" t="s">
        <v>241</v>
      </c>
      <c r="D1691" s="20" t="s">
        <v>1026</v>
      </c>
      <c r="E1691" s="26">
        <v>41913</v>
      </c>
      <c r="F1691">
        <v>33</v>
      </c>
      <c r="G1691">
        <v>34</v>
      </c>
      <c r="H1691">
        <v>0.97058823529411764</v>
      </c>
      <c r="I1691">
        <v>272</v>
      </c>
      <c r="J1691">
        <v>335</v>
      </c>
      <c r="K1691">
        <v>0.81194029850746263</v>
      </c>
      <c r="L1691">
        <v>335</v>
      </c>
      <c r="M1691">
        <v>1</v>
      </c>
      <c r="N1691">
        <v>261</v>
      </c>
      <c r="P1691">
        <v>0</v>
      </c>
      <c r="Q1691">
        <v>5</v>
      </c>
      <c r="R1691">
        <v>0</v>
      </c>
      <c r="S1691">
        <v>11</v>
      </c>
    </row>
    <row r="1692" spans="1:20" x14ac:dyDescent="0.25">
      <c r="A1692" s="177" t="s">
        <v>1119</v>
      </c>
      <c r="B1692" t="s">
        <v>1205</v>
      </c>
      <c r="C1692" t="s">
        <v>235</v>
      </c>
      <c r="D1692" s="20" t="s">
        <v>1028</v>
      </c>
      <c r="E1692" s="26">
        <v>41913</v>
      </c>
      <c r="F1692">
        <v>115</v>
      </c>
      <c r="G1692">
        <v>129</v>
      </c>
      <c r="H1692">
        <v>0.89147286821705429</v>
      </c>
      <c r="I1692">
        <v>570</v>
      </c>
      <c r="J1692">
        <v>804</v>
      </c>
      <c r="K1692">
        <v>0.70895522388059706</v>
      </c>
      <c r="L1692">
        <v>867</v>
      </c>
      <c r="M1692">
        <v>0.9273356401384083</v>
      </c>
      <c r="N1692">
        <v>503</v>
      </c>
      <c r="P1692">
        <v>19</v>
      </c>
      <c r="Q1692">
        <v>40</v>
      </c>
      <c r="R1692">
        <v>0.47499999999999998</v>
      </c>
      <c r="S1692">
        <v>67</v>
      </c>
    </row>
    <row r="1693" spans="1:20" x14ac:dyDescent="0.25">
      <c r="A1693" s="177" t="s">
        <v>11609</v>
      </c>
      <c r="B1693" t="s">
        <v>11610</v>
      </c>
      <c r="C1693" t="s">
        <v>199</v>
      </c>
      <c r="D1693" s="20" t="s">
        <v>1028</v>
      </c>
      <c r="E1693" s="26">
        <v>41913</v>
      </c>
      <c r="F1693">
        <v>11</v>
      </c>
      <c r="G1693">
        <v>11</v>
      </c>
      <c r="H1693">
        <v>1</v>
      </c>
      <c r="I1693">
        <v>87</v>
      </c>
      <c r="J1693">
        <v>80</v>
      </c>
      <c r="K1693">
        <v>1.0874999999999999</v>
      </c>
      <c r="L1693">
        <v>80</v>
      </c>
      <c r="M1693">
        <v>1</v>
      </c>
      <c r="N1693">
        <v>87</v>
      </c>
      <c r="P1693">
        <v>0</v>
      </c>
      <c r="Q1693">
        <v>2</v>
      </c>
      <c r="R1693">
        <v>0</v>
      </c>
      <c r="S1693">
        <v>0</v>
      </c>
    </row>
    <row r="1694" spans="1:20" x14ac:dyDescent="0.25">
      <c r="A1694" s="177" t="s">
        <v>11467</v>
      </c>
      <c r="B1694" t="s">
        <v>11468</v>
      </c>
      <c r="C1694" t="s">
        <v>201</v>
      </c>
      <c r="D1694" s="20" t="s">
        <v>1026</v>
      </c>
      <c r="E1694" s="26">
        <v>41913</v>
      </c>
      <c r="F1694">
        <v>0</v>
      </c>
      <c r="G1694">
        <v>0</v>
      </c>
      <c r="H1694" t="e">
        <v>#DIV/0!</v>
      </c>
      <c r="I1694">
        <v>0</v>
      </c>
      <c r="J1694">
        <v>0</v>
      </c>
      <c r="K1694" t="e">
        <v>#DIV/0!</v>
      </c>
      <c r="L1694">
        <v>0</v>
      </c>
      <c r="M1694" t="e">
        <v>#DIV/0!</v>
      </c>
      <c r="N1694">
        <v>0</v>
      </c>
      <c r="P1694">
        <v>0</v>
      </c>
      <c r="Q1694">
        <v>0</v>
      </c>
      <c r="R1694" t="e">
        <v>#DIV/0!</v>
      </c>
      <c r="S1694">
        <v>0</v>
      </c>
      <c r="T1694">
        <v>1.2666666666666664</v>
      </c>
    </row>
    <row r="1695" spans="1:20" x14ac:dyDescent="0.25">
      <c r="A1695" s="177" t="s">
        <v>12264</v>
      </c>
      <c r="B1695" t="s">
        <v>12265</v>
      </c>
      <c r="C1695" t="s">
        <v>200</v>
      </c>
      <c r="D1695" s="20" t="s">
        <v>1026</v>
      </c>
      <c r="E1695" s="26">
        <v>41913</v>
      </c>
      <c r="F1695">
        <v>4</v>
      </c>
      <c r="G1695">
        <v>4</v>
      </c>
      <c r="H1695">
        <v>1</v>
      </c>
      <c r="I1695">
        <v>7</v>
      </c>
      <c r="J1695">
        <v>10</v>
      </c>
      <c r="K1695">
        <v>0.7</v>
      </c>
      <c r="L1695">
        <v>10</v>
      </c>
      <c r="M1695">
        <v>1</v>
      </c>
      <c r="N1695">
        <v>7</v>
      </c>
      <c r="P1695">
        <v>0</v>
      </c>
      <c r="Q1695">
        <v>0</v>
      </c>
      <c r="R1695" t="e">
        <v>#DIV/0!</v>
      </c>
      <c r="S1695">
        <v>0</v>
      </c>
    </row>
    <row r="1696" spans="1:20" x14ac:dyDescent="0.25">
      <c r="A1696" s="177" t="s">
        <v>12549</v>
      </c>
      <c r="B1696" t="s">
        <v>12550</v>
      </c>
      <c r="C1696" t="s">
        <v>202</v>
      </c>
      <c r="D1696" s="20" t="s">
        <v>1026</v>
      </c>
      <c r="E1696" s="26">
        <v>41913</v>
      </c>
      <c r="F1696">
        <v>7</v>
      </c>
      <c r="G1696">
        <v>7</v>
      </c>
      <c r="H1696">
        <v>1</v>
      </c>
      <c r="I1696">
        <v>80</v>
      </c>
      <c r="J1696">
        <v>70</v>
      </c>
      <c r="K1696">
        <v>1.1428571428571428</v>
      </c>
      <c r="L1696">
        <v>70</v>
      </c>
      <c r="M1696">
        <v>1</v>
      </c>
      <c r="N1696">
        <v>80</v>
      </c>
      <c r="P1696">
        <v>0</v>
      </c>
      <c r="Q1696">
        <v>2</v>
      </c>
      <c r="R1696">
        <v>0</v>
      </c>
      <c r="S1696">
        <v>0</v>
      </c>
      <c r="T1696">
        <v>1.1499999999999999</v>
      </c>
    </row>
    <row r="1697" spans="1:20" x14ac:dyDescent="0.25">
      <c r="A1697" s="177" t="s">
        <v>11086</v>
      </c>
      <c r="B1697" t="s">
        <v>11087</v>
      </c>
      <c r="C1697" t="s">
        <v>228</v>
      </c>
      <c r="D1697" s="20" t="s">
        <v>1026</v>
      </c>
      <c r="E1697" s="26">
        <v>41913</v>
      </c>
      <c r="F1697">
        <v>3</v>
      </c>
      <c r="G1697">
        <v>3</v>
      </c>
      <c r="H1697">
        <v>1</v>
      </c>
      <c r="I1697">
        <v>13</v>
      </c>
      <c r="J1697">
        <v>21</v>
      </c>
      <c r="K1697">
        <v>0.61904761904761907</v>
      </c>
      <c r="L1697">
        <v>21</v>
      </c>
      <c r="M1697">
        <v>1</v>
      </c>
      <c r="N1697">
        <v>11</v>
      </c>
      <c r="P1697">
        <v>0</v>
      </c>
      <c r="Q1697">
        <v>0</v>
      </c>
      <c r="R1697" t="e">
        <v>#DIV/0!</v>
      </c>
      <c r="S1697">
        <v>2</v>
      </c>
      <c r="T1697">
        <v>0.6</v>
      </c>
    </row>
    <row r="1698" spans="1:20" x14ac:dyDescent="0.25">
      <c r="A1698" s="177" t="s">
        <v>10911</v>
      </c>
      <c r="B1698" t="s">
        <v>10912</v>
      </c>
      <c r="C1698" t="s">
        <v>227</v>
      </c>
      <c r="D1698" s="20" t="s">
        <v>1028</v>
      </c>
      <c r="E1698" s="26">
        <v>41913</v>
      </c>
      <c r="F1698">
        <v>3</v>
      </c>
      <c r="G1698">
        <v>3</v>
      </c>
      <c r="H1698">
        <v>1</v>
      </c>
      <c r="I1698">
        <v>13</v>
      </c>
      <c r="J1698">
        <v>21</v>
      </c>
      <c r="K1698">
        <v>0.61904761904761907</v>
      </c>
      <c r="L1698">
        <v>21</v>
      </c>
      <c r="M1698">
        <v>1</v>
      </c>
      <c r="N1698">
        <v>11</v>
      </c>
      <c r="P1698">
        <v>0</v>
      </c>
      <c r="Q1698">
        <v>0</v>
      </c>
      <c r="R1698" t="e">
        <v>#DIV/0!</v>
      </c>
      <c r="S1698">
        <v>2</v>
      </c>
    </row>
    <row r="1699" spans="1:20" x14ac:dyDescent="0.25">
      <c r="A1699" s="177" t="s">
        <v>10736</v>
      </c>
      <c r="B1699" t="s">
        <v>10737</v>
      </c>
      <c r="C1699" t="s">
        <v>203</v>
      </c>
      <c r="D1699" s="20" t="s">
        <v>1028</v>
      </c>
      <c r="E1699" s="26">
        <v>41913</v>
      </c>
      <c r="F1699">
        <v>13</v>
      </c>
      <c r="G1699">
        <v>14</v>
      </c>
      <c r="H1699">
        <v>0.9285714285714286</v>
      </c>
      <c r="I1699">
        <v>73</v>
      </c>
      <c r="J1699">
        <v>105</v>
      </c>
      <c r="K1699">
        <v>0.69523809523809521</v>
      </c>
      <c r="L1699">
        <v>110</v>
      </c>
      <c r="M1699">
        <v>0.95454545454545459</v>
      </c>
      <c r="N1699">
        <v>60</v>
      </c>
      <c r="P1699">
        <v>2</v>
      </c>
      <c r="Q1699">
        <v>6</v>
      </c>
      <c r="R1699">
        <v>0.33333333333333331</v>
      </c>
      <c r="S1699">
        <v>13</v>
      </c>
    </row>
    <row r="1700" spans="1:20" x14ac:dyDescent="0.25">
      <c r="A1700" s="177" t="s">
        <v>10561</v>
      </c>
      <c r="B1700" t="s">
        <v>10562</v>
      </c>
      <c r="C1700" t="s">
        <v>205</v>
      </c>
      <c r="D1700" s="20" t="s">
        <v>1026</v>
      </c>
      <c r="E1700" s="26">
        <v>41913</v>
      </c>
      <c r="F1700">
        <v>5</v>
      </c>
      <c r="G1700">
        <v>5</v>
      </c>
      <c r="H1700">
        <v>1</v>
      </c>
      <c r="I1700">
        <v>33</v>
      </c>
      <c r="J1700">
        <v>45</v>
      </c>
      <c r="K1700">
        <v>0.73333333333333328</v>
      </c>
      <c r="L1700">
        <v>45</v>
      </c>
      <c r="M1700">
        <v>1</v>
      </c>
      <c r="N1700">
        <v>20</v>
      </c>
      <c r="O1700">
        <v>1.0249999999999999</v>
      </c>
      <c r="P1700">
        <v>2</v>
      </c>
      <c r="Q1700">
        <v>2</v>
      </c>
      <c r="R1700">
        <v>1</v>
      </c>
      <c r="S1700">
        <v>13</v>
      </c>
    </row>
    <row r="1701" spans="1:20" x14ac:dyDescent="0.25">
      <c r="A1701" s="177" t="s">
        <v>10385</v>
      </c>
      <c r="B1701" t="s">
        <v>10386</v>
      </c>
      <c r="C1701" t="s">
        <v>204</v>
      </c>
      <c r="D1701" s="20" t="s">
        <v>1026</v>
      </c>
      <c r="E1701" s="26">
        <v>41913</v>
      </c>
      <c r="F1701">
        <v>4</v>
      </c>
      <c r="G1701">
        <v>5</v>
      </c>
      <c r="H1701">
        <v>0.8</v>
      </c>
      <c r="I1701">
        <v>8</v>
      </c>
      <c r="J1701">
        <v>20</v>
      </c>
      <c r="K1701">
        <v>0.4</v>
      </c>
      <c r="L1701">
        <v>25</v>
      </c>
      <c r="M1701">
        <v>0.8</v>
      </c>
      <c r="N1701">
        <v>8</v>
      </c>
      <c r="P1701">
        <v>0</v>
      </c>
      <c r="Q1701">
        <v>4</v>
      </c>
      <c r="R1701">
        <v>0</v>
      </c>
      <c r="S1701">
        <v>0</v>
      </c>
    </row>
    <row r="1702" spans="1:20" x14ac:dyDescent="0.25">
      <c r="A1702" s="177" t="s">
        <v>10320</v>
      </c>
      <c r="B1702" t="s">
        <v>10321</v>
      </c>
      <c r="C1702" t="s">
        <v>206</v>
      </c>
      <c r="D1702" s="20" t="s">
        <v>1026</v>
      </c>
      <c r="E1702" s="26">
        <v>41913</v>
      </c>
      <c r="F1702">
        <v>4</v>
      </c>
      <c r="G1702">
        <v>4</v>
      </c>
      <c r="H1702">
        <v>1</v>
      </c>
      <c r="I1702">
        <v>32</v>
      </c>
      <c r="J1702">
        <v>40</v>
      </c>
      <c r="K1702">
        <v>0.8</v>
      </c>
      <c r="L1702">
        <v>40</v>
      </c>
      <c r="M1702">
        <v>1</v>
      </c>
      <c r="N1702">
        <v>32</v>
      </c>
      <c r="P1702">
        <v>0</v>
      </c>
      <c r="Q1702">
        <v>0</v>
      </c>
      <c r="R1702" t="e">
        <v>#DIV/0!</v>
      </c>
      <c r="S1702">
        <v>0</v>
      </c>
    </row>
    <row r="1703" spans="1:20" x14ac:dyDescent="0.25">
      <c r="A1703" s="177" t="s">
        <v>9889</v>
      </c>
      <c r="B1703" t="s">
        <v>9890</v>
      </c>
      <c r="C1703" t="s">
        <v>223</v>
      </c>
      <c r="D1703" s="20" t="s">
        <v>1028</v>
      </c>
      <c r="E1703" s="26">
        <v>41913</v>
      </c>
      <c r="F1703">
        <v>3</v>
      </c>
      <c r="G1703">
        <v>3</v>
      </c>
      <c r="H1703">
        <v>1</v>
      </c>
      <c r="I1703">
        <v>23</v>
      </c>
      <c r="J1703">
        <v>30</v>
      </c>
      <c r="K1703">
        <v>0.76666666666666672</v>
      </c>
      <c r="L1703">
        <v>30</v>
      </c>
      <c r="M1703">
        <v>1</v>
      </c>
      <c r="N1703">
        <v>20</v>
      </c>
      <c r="P1703">
        <v>0</v>
      </c>
      <c r="Q1703">
        <v>0</v>
      </c>
      <c r="R1703" t="e">
        <v>#DIV/0!</v>
      </c>
      <c r="S1703">
        <v>3</v>
      </c>
      <c r="T1703">
        <v>1.0571428571428572</v>
      </c>
    </row>
    <row r="1704" spans="1:20" x14ac:dyDescent="0.25">
      <c r="A1704" s="177" t="s">
        <v>9714</v>
      </c>
      <c r="B1704" t="s">
        <v>9715</v>
      </c>
      <c r="C1704" t="s">
        <v>224</v>
      </c>
      <c r="D1704" s="20" t="s">
        <v>1026</v>
      </c>
      <c r="E1704" s="26">
        <v>41913</v>
      </c>
      <c r="F1704">
        <v>3</v>
      </c>
      <c r="G1704">
        <v>3</v>
      </c>
      <c r="H1704">
        <v>1</v>
      </c>
      <c r="I1704">
        <v>23</v>
      </c>
      <c r="J1704">
        <v>30</v>
      </c>
      <c r="K1704">
        <v>0.76666666666666672</v>
      </c>
      <c r="L1704">
        <v>30</v>
      </c>
      <c r="M1704">
        <v>1</v>
      </c>
      <c r="N1704">
        <v>20</v>
      </c>
      <c r="P1704">
        <v>0</v>
      </c>
      <c r="Q1704">
        <v>0</v>
      </c>
      <c r="R1704" t="e">
        <v>#DIV/0!</v>
      </c>
      <c r="S1704">
        <v>3</v>
      </c>
      <c r="T1704">
        <v>1.0571428571428572</v>
      </c>
    </row>
    <row r="1705" spans="1:20" x14ac:dyDescent="0.25">
      <c r="A1705" s="177" t="s">
        <v>9323</v>
      </c>
      <c r="B1705" t="s">
        <v>9324</v>
      </c>
      <c r="C1705" t="s">
        <v>211</v>
      </c>
      <c r="D1705" s="20" t="s">
        <v>1026</v>
      </c>
      <c r="E1705" s="26">
        <v>41913</v>
      </c>
      <c r="F1705">
        <v>2</v>
      </c>
      <c r="G1705">
        <v>3</v>
      </c>
      <c r="H1705">
        <v>0.66666666666666663</v>
      </c>
      <c r="I1705">
        <v>18</v>
      </c>
      <c r="J1705">
        <v>16</v>
      </c>
      <c r="K1705">
        <v>1.125</v>
      </c>
      <c r="L1705">
        <v>24</v>
      </c>
      <c r="M1705">
        <v>0.66666666666666663</v>
      </c>
      <c r="N1705">
        <v>17</v>
      </c>
      <c r="P1705">
        <v>0</v>
      </c>
      <c r="Q1705">
        <v>2</v>
      </c>
      <c r="R1705">
        <v>0</v>
      </c>
      <c r="S1705">
        <v>1</v>
      </c>
    </row>
    <row r="1706" spans="1:20" x14ac:dyDescent="0.25">
      <c r="A1706" s="177" t="s">
        <v>9148</v>
      </c>
      <c r="B1706" t="s">
        <v>9149</v>
      </c>
      <c r="C1706" t="s">
        <v>207</v>
      </c>
      <c r="D1706" s="20" t="s">
        <v>1028</v>
      </c>
      <c r="E1706" s="26">
        <v>41913</v>
      </c>
      <c r="F1706">
        <v>9</v>
      </c>
      <c r="G1706">
        <v>10</v>
      </c>
      <c r="H1706">
        <v>0.9</v>
      </c>
      <c r="I1706">
        <v>46</v>
      </c>
      <c r="J1706">
        <v>61</v>
      </c>
      <c r="K1706">
        <v>0.75409836065573765</v>
      </c>
      <c r="L1706">
        <v>69</v>
      </c>
      <c r="M1706">
        <v>0.88405797101449279</v>
      </c>
      <c r="N1706">
        <v>38</v>
      </c>
      <c r="P1706">
        <v>3</v>
      </c>
      <c r="Q1706">
        <v>6</v>
      </c>
      <c r="R1706">
        <v>0.5</v>
      </c>
      <c r="S1706">
        <v>8</v>
      </c>
    </row>
    <row r="1707" spans="1:20" x14ac:dyDescent="0.25">
      <c r="A1707" s="177" t="s">
        <v>9083</v>
      </c>
      <c r="B1707" t="s">
        <v>9084</v>
      </c>
      <c r="C1707" t="s">
        <v>894</v>
      </c>
      <c r="D1707" s="20" t="s">
        <v>1026</v>
      </c>
      <c r="E1707" s="26">
        <v>41913</v>
      </c>
      <c r="H1707" t="e">
        <v>#DIV/0!</v>
      </c>
      <c r="K1707" t="e">
        <v>#DIV/0!</v>
      </c>
      <c r="M1707" t="e">
        <v>#DIV/0!</v>
      </c>
      <c r="R1707" t="e">
        <v>#DIV/0!</v>
      </c>
      <c r="T1707">
        <v>0.56000000000000005</v>
      </c>
    </row>
    <row r="1708" spans="1:20" x14ac:dyDescent="0.25">
      <c r="A1708" s="177" t="s">
        <v>8908</v>
      </c>
      <c r="B1708" t="s">
        <v>8909</v>
      </c>
      <c r="C1708" t="s">
        <v>210</v>
      </c>
      <c r="D1708" s="20" t="s">
        <v>1026</v>
      </c>
      <c r="E1708" s="26">
        <v>41913</v>
      </c>
      <c r="F1708">
        <v>5</v>
      </c>
      <c r="G1708">
        <v>5</v>
      </c>
      <c r="H1708">
        <v>1</v>
      </c>
      <c r="I1708">
        <v>23</v>
      </c>
      <c r="J1708">
        <v>35</v>
      </c>
      <c r="K1708">
        <v>0.65714285714285714</v>
      </c>
      <c r="L1708">
        <v>35</v>
      </c>
      <c r="M1708">
        <v>1</v>
      </c>
      <c r="N1708">
        <v>16</v>
      </c>
      <c r="O1708">
        <v>1.1499999999999999</v>
      </c>
      <c r="P1708">
        <v>3</v>
      </c>
      <c r="Q1708">
        <v>4</v>
      </c>
      <c r="R1708">
        <v>0.75</v>
      </c>
      <c r="S1708">
        <v>7</v>
      </c>
      <c r="T1708">
        <v>0.56000000000000005</v>
      </c>
    </row>
    <row r="1709" spans="1:20" x14ac:dyDescent="0.25">
      <c r="A1709" s="177" t="s">
        <v>8733</v>
      </c>
      <c r="B1709" t="s">
        <v>8734</v>
      </c>
      <c r="C1709" t="s">
        <v>208</v>
      </c>
      <c r="D1709" s="20" t="s">
        <v>1026</v>
      </c>
      <c r="E1709" s="26">
        <v>41913</v>
      </c>
      <c r="F1709">
        <v>2</v>
      </c>
      <c r="G1709">
        <v>2</v>
      </c>
      <c r="H1709">
        <v>1</v>
      </c>
      <c r="I1709">
        <v>5</v>
      </c>
      <c r="J1709">
        <v>10</v>
      </c>
      <c r="K1709">
        <v>0.5</v>
      </c>
      <c r="L1709">
        <v>10</v>
      </c>
      <c r="M1709">
        <v>1</v>
      </c>
      <c r="N1709">
        <v>5</v>
      </c>
      <c r="P1709">
        <v>0</v>
      </c>
      <c r="Q1709">
        <v>0</v>
      </c>
      <c r="R1709" t="e">
        <v>#DIV/0!</v>
      </c>
      <c r="S1709">
        <v>0</v>
      </c>
      <c r="T1709">
        <v>1.4333333333333333</v>
      </c>
    </row>
    <row r="1710" spans="1:20" x14ac:dyDescent="0.25">
      <c r="A1710" s="177" t="s">
        <v>8484</v>
      </c>
      <c r="B1710" t="s">
        <v>8485</v>
      </c>
      <c r="C1710" t="s">
        <v>213</v>
      </c>
      <c r="D1710" s="20" t="s">
        <v>1026</v>
      </c>
      <c r="E1710" s="26">
        <v>41913</v>
      </c>
      <c r="F1710">
        <v>2</v>
      </c>
      <c r="G1710">
        <v>3</v>
      </c>
      <c r="H1710">
        <v>0.66666666666666663</v>
      </c>
      <c r="I1710">
        <v>5</v>
      </c>
      <c r="J1710">
        <v>12</v>
      </c>
      <c r="K1710">
        <v>0.41666666666666669</v>
      </c>
      <c r="L1710">
        <v>20</v>
      </c>
      <c r="M1710">
        <v>0.6</v>
      </c>
      <c r="N1710">
        <v>4</v>
      </c>
      <c r="P1710">
        <v>0</v>
      </c>
      <c r="Q1710">
        <v>0</v>
      </c>
      <c r="R1710" t="e">
        <v>#DIV/0!</v>
      </c>
      <c r="S1710">
        <v>1</v>
      </c>
      <c r="T1710">
        <v>1.075</v>
      </c>
    </row>
    <row r="1711" spans="1:20" x14ac:dyDescent="0.25">
      <c r="A1711" s="177" t="s">
        <v>8309</v>
      </c>
      <c r="B1711" t="s">
        <v>8310</v>
      </c>
      <c r="C1711" t="s">
        <v>212</v>
      </c>
      <c r="D1711" s="20" t="s">
        <v>1028</v>
      </c>
      <c r="E1711" s="26">
        <v>41913</v>
      </c>
      <c r="F1711">
        <v>2</v>
      </c>
      <c r="G1711">
        <v>3</v>
      </c>
      <c r="H1711">
        <v>0.66666666666666663</v>
      </c>
      <c r="I1711">
        <v>5</v>
      </c>
      <c r="J1711">
        <v>12</v>
      </c>
      <c r="K1711">
        <v>0.41666666666666669</v>
      </c>
      <c r="L1711">
        <v>20</v>
      </c>
      <c r="M1711">
        <v>0.6</v>
      </c>
      <c r="N1711">
        <v>4</v>
      </c>
      <c r="P1711">
        <v>0</v>
      </c>
      <c r="Q1711">
        <v>0</v>
      </c>
      <c r="R1711" t="e">
        <v>#DIV/0!</v>
      </c>
      <c r="S1711">
        <v>1</v>
      </c>
    </row>
    <row r="1712" spans="1:20" x14ac:dyDescent="0.25">
      <c r="A1712" s="177" t="s">
        <v>8244</v>
      </c>
      <c r="B1712" t="s">
        <v>8245</v>
      </c>
      <c r="C1712" s="20" t="s">
        <v>8184</v>
      </c>
      <c r="D1712" s="20" t="s">
        <v>1026</v>
      </c>
      <c r="E1712" s="26">
        <v>41913</v>
      </c>
      <c r="H1712" t="e">
        <v>#DIV/0!</v>
      </c>
      <c r="K1712" t="e">
        <v>#DIV/0!</v>
      </c>
      <c r="M1712" t="e">
        <v>#DIV/0!</v>
      </c>
      <c r="R1712" t="e">
        <v>#DIV/0!</v>
      </c>
      <c r="T1712">
        <v>0.92500000000000004</v>
      </c>
    </row>
    <row r="1713" spans="1:20" x14ac:dyDescent="0.25">
      <c r="A1713" s="177" t="s">
        <v>8008</v>
      </c>
      <c r="B1713" t="s">
        <v>8009</v>
      </c>
      <c r="C1713" t="s">
        <v>225</v>
      </c>
      <c r="D1713" s="20" t="s">
        <v>1028</v>
      </c>
      <c r="E1713" s="26">
        <v>41913</v>
      </c>
      <c r="F1713">
        <v>3</v>
      </c>
      <c r="G1713">
        <v>3</v>
      </c>
      <c r="H1713">
        <v>1</v>
      </c>
      <c r="I1713">
        <v>25</v>
      </c>
      <c r="J1713">
        <v>30</v>
      </c>
      <c r="K1713">
        <v>0.83333333333333337</v>
      </c>
      <c r="L1713">
        <v>30</v>
      </c>
      <c r="M1713">
        <v>1</v>
      </c>
      <c r="N1713">
        <v>25</v>
      </c>
      <c r="P1713">
        <v>0</v>
      </c>
      <c r="Q1713">
        <v>2</v>
      </c>
      <c r="R1713">
        <v>0</v>
      </c>
      <c r="S1713">
        <v>0</v>
      </c>
      <c r="T1713">
        <v>0.95</v>
      </c>
    </row>
    <row r="1714" spans="1:20" x14ac:dyDescent="0.25">
      <c r="A1714" s="177" t="s">
        <v>7807</v>
      </c>
      <c r="B1714" t="s">
        <v>7808</v>
      </c>
      <c r="C1714" t="s">
        <v>226</v>
      </c>
      <c r="D1714" s="20" t="s">
        <v>1026</v>
      </c>
      <c r="E1714" s="26">
        <v>41913</v>
      </c>
      <c r="F1714">
        <v>3</v>
      </c>
      <c r="G1714">
        <v>3</v>
      </c>
      <c r="H1714">
        <v>1</v>
      </c>
      <c r="I1714">
        <v>25</v>
      </c>
      <c r="J1714">
        <v>30</v>
      </c>
      <c r="K1714">
        <v>0.83333333333333337</v>
      </c>
      <c r="L1714">
        <v>30</v>
      </c>
      <c r="M1714">
        <v>1</v>
      </c>
      <c r="N1714">
        <v>25</v>
      </c>
      <c r="P1714">
        <v>0</v>
      </c>
      <c r="Q1714">
        <v>2</v>
      </c>
      <c r="R1714">
        <v>0</v>
      </c>
      <c r="S1714">
        <v>0</v>
      </c>
      <c r="T1714">
        <v>0.9</v>
      </c>
    </row>
    <row r="1715" spans="1:20" x14ac:dyDescent="0.25">
      <c r="A1715" s="177" t="s">
        <v>7620</v>
      </c>
      <c r="B1715" t="s">
        <v>7621</v>
      </c>
      <c r="C1715" s="20" t="s">
        <v>901</v>
      </c>
      <c r="D1715" s="20" t="s">
        <v>1026</v>
      </c>
      <c r="E1715" s="26">
        <v>41913</v>
      </c>
      <c r="F1715">
        <v>3</v>
      </c>
      <c r="G1715">
        <v>4</v>
      </c>
      <c r="H1715">
        <v>0.75</v>
      </c>
      <c r="I1715">
        <v>8</v>
      </c>
      <c r="J1715">
        <v>9</v>
      </c>
      <c r="K1715">
        <v>0.88888888888888884</v>
      </c>
      <c r="L1715">
        <v>14</v>
      </c>
      <c r="M1715">
        <v>0.6428571428571429</v>
      </c>
      <c r="N1715">
        <v>6</v>
      </c>
      <c r="P1715">
        <v>0</v>
      </c>
      <c r="Q1715">
        <v>1</v>
      </c>
      <c r="R1715">
        <v>0</v>
      </c>
      <c r="S1715">
        <v>2</v>
      </c>
    </row>
    <row r="1716" spans="1:20" x14ac:dyDescent="0.25">
      <c r="A1716" s="177" t="s">
        <v>7273</v>
      </c>
      <c r="B1716" t="s">
        <v>7274</v>
      </c>
      <c r="C1716" s="20" t="s">
        <v>1078</v>
      </c>
      <c r="D1716" s="20" t="s">
        <v>1026</v>
      </c>
      <c r="E1716" s="26">
        <v>41913</v>
      </c>
      <c r="F1716">
        <v>3</v>
      </c>
      <c r="G1716">
        <v>4</v>
      </c>
      <c r="H1716">
        <v>0.75</v>
      </c>
      <c r="I1716">
        <v>8</v>
      </c>
      <c r="J1716">
        <v>9</v>
      </c>
      <c r="K1716">
        <v>0.88888888888888884</v>
      </c>
      <c r="L1716">
        <v>14</v>
      </c>
      <c r="M1716">
        <v>0.6428571428571429</v>
      </c>
      <c r="N1716">
        <v>6</v>
      </c>
      <c r="P1716">
        <v>0</v>
      </c>
      <c r="Q1716">
        <v>1</v>
      </c>
      <c r="R1716">
        <v>0</v>
      </c>
      <c r="S1716">
        <v>2</v>
      </c>
    </row>
    <row r="1717" spans="1:20" x14ac:dyDescent="0.25">
      <c r="A1717" s="177" t="s">
        <v>7068</v>
      </c>
      <c r="B1717" t="s">
        <v>7069</v>
      </c>
      <c r="C1717" t="s">
        <v>232</v>
      </c>
      <c r="D1717" s="20" t="s">
        <v>1028</v>
      </c>
      <c r="E1717" s="26">
        <v>41913</v>
      </c>
      <c r="F1717">
        <v>5</v>
      </c>
      <c r="G1717">
        <v>5</v>
      </c>
      <c r="H1717">
        <v>1</v>
      </c>
      <c r="I1717">
        <v>59</v>
      </c>
      <c r="J1717">
        <v>45</v>
      </c>
      <c r="K1717">
        <v>1.3111111111111111</v>
      </c>
      <c r="L1717">
        <v>45</v>
      </c>
      <c r="M1717">
        <v>1</v>
      </c>
      <c r="N1717">
        <v>59</v>
      </c>
      <c r="P1717">
        <v>0</v>
      </c>
      <c r="Q1717">
        <v>0</v>
      </c>
      <c r="R1717" t="e">
        <v>#DIV/0!</v>
      </c>
      <c r="S1717">
        <v>0</v>
      </c>
    </row>
    <row r="1718" spans="1:20" x14ac:dyDescent="0.25">
      <c r="A1718" s="177" t="s">
        <v>6877</v>
      </c>
      <c r="B1718" t="s">
        <v>6878</v>
      </c>
      <c r="C1718" t="s">
        <v>231</v>
      </c>
      <c r="D1718" s="20" t="s">
        <v>1026</v>
      </c>
      <c r="E1718" s="26">
        <v>41913</v>
      </c>
      <c r="F1718">
        <v>5</v>
      </c>
      <c r="G1718">
        <v>5</v>
      </c>
      <c r="H1718">
        <v>1</v>
      </c>
      <c r="I1718">
        <v>59</v>
      </c>
      <c r="J1718">
        <v>45</v>
      </c>
      <c r="K1718">
        <v>1.3111111111111111</v>
      </c>
      <c r="L1718">
        <v>45</v>
      </c>
      <c r="M1718">
        <v>1</v>
      </c>
      <c r="N1718">
        <v>59</v>
      </c>
      <c r="P1718">
        <v>0</v>
      </c>
      <c r="Q1718">
        <v>0</v>
      </c>
      <c r="R1718" t="e">
        <v>#DIV/0!</v>
      </c>
      <c r="S1718">
        <v>0</v>
      </c>
    </row>
    <row r="1719" spans="1:20" x14ac:dyDescent="0.25">
      <c r="A1719" s="177" t="s">
        <v>6702</v>
      </c>
      <c r="B1719" t="s">
        <v>6703</v>
      </c>
      <c r="C1719" t="s">
        <v>317</v>
      </c>
      <c r="D1719" s="20" t="s">
        <v>1028</v>
      </c>
      <c r="E1719" s="26">
        <v>41913</v>
      </c>
      <c r="F1719">
        <v>5</v>
      </c>
      <c r="G1719">
        <v>5</v>
      </c>
      <c r="H1719">
        <v>1</v>
      </c>
      <c r="I1719">
        <v>25</v>
      </c>
      <c r="J1719">
        <v>25</v>
      </c>
      <c r="K1719">
        <v>1</v>
      </c>
      <c r="L1719">
        <v>25</v>
      </c>
      <c r="M1719">
        <v>1</v>
      </c>
      <c r="N1719">
        <v>23</v>
      </c>
      <c r="P1719">
        <v>5</v>
      </c>
      <c r="Q1719">
        <v>5</v>
      </c>
      <c r="R1719">
        <v>1</v>
      </c>
      <c r="S1719">
        <v>2</v>
      </c>
      <c r="T1719">
        <v>0.5714285714285714</v>
      </c>
    </row>
    <row r="1720" spans="1:20" x14ac:dyDescent="0.25">
      <c r="A1720" s="177" t="s">
        <v>6527</v>
      </c>
      <c r="B1720" t="s">
        <v>6528</v>
      </c>
      <c r="C1720" t="s">
        <v>316</v>
      </c>
      <c r="D1720" s="20" t="s">
        <v>1026</v>
      </c>
      <c r="E1720" s="26">
        <v>41913</v>
      </c>
      <c r="F1720">
        <v>5</v>
      </c>
      <c r="G1720">
        <v>5</v>
      </c>
      <c r="H1720">
        <v>1</v>
      </c>
      <c r="I1720">
        <v>25</v>
      </c>
      <c r="J1720">
        <v>25</v>
      </c>
      <c r="K1720">
        <v>1</v>
      </c>
      <c r="L1720">
        <v>25</v>
      </c>
      <c r="M1720">
        <v>1</v>
      </c>
      <c r="N1720">
        <v>23</v>
      </c>
      <c r="P1720">
        <v>5</v>
      </c>
      <c r="Q1720">
        <v>5</v>
      </c>
      <c r="R1720">
        <v>1</v>
      </c>
      <c r="S1720">
        <v>2</v>
      </c>
    </row>
    <row r="1721" spans="1:20" x14ac:dyDescent="0.25">
      <c r="A1721" s="177" t="s">
        <v>6278</v>
      </c>
      <c r="B1721" t="s">
        <v>6279</v>
      </c>
      <c r="C1721" t="s">
        <v>214</v>
      </c>
      <c r="D1721" s="20" t="s">
        <v>1028</v>
      </c>
      <c r="E1721" s="26">
        <v>41913</v>
      </c>
      <c r="F1721">
        <v>13</v>
      </c>
      <c r="G1721">
        <v>14</v>
      </c>
      <c r="H1721">
        <v>0.9285714285714286</v>
      </c>
      <c r="I1721">
        <v>85</v>
      </c>
      <c r="J1721">
        <v>127</v>
      </c>
      <c r="K1721">
        <v>0.6692913385826772</v>
      </c>
      <c r="L1721">
        <v>137</v>
      </c>
      <c r="M1721">
        <v>0.92700729927007297</v>
      </c>
      <c r="N1721">
        <v>63</v>
      </c>
      <c r="P1721">
        <v>7</v>
      </c>
      <c r="Q1721">
        <v>10</v>
      </c>
      <c r="R1721">
        <v>0.7</v>
      </c>
      <c r="S1721">
        <v>22</v>
      </c>
      <c r="T1721">
        <v>1</v>
      </c>
    </row>
    <row r="1722" spans="1:20" x14ac:dyDescent="0.25">
      <c r="A1722" s="177" t="s">
        <v>6103</v>
      </c>
      <c r="B1722" t="s">
        <v>6104</v>
      </c>
      <c r="C1722" t="s">
        <v>215</v>
      </c>
      <c r="D1722" s="20" t="s">
        <v>1026</v>
      </c>
      <c r="E1722" s="26">
        <v>41913</v>
      </c>
      <c r="F1722">
        <v>6</v>
      </c>
      <c r="G1722">
        <v>6</v>
      </c>
      <c r="H1722">
        <v>1</v>
      </c>
      <c r="I1722">
        <v>47</v>
      </c>
      <c r="J1722">
        <v>57</v>
      </c>
      <c r="K1722">
        <v>0.82456140350877194</v>
      </c>
      <c r="L1722">
        <v>57</v>
      </c>
      <c r="M1722">
        <v>1</v>
      </c>
      <c r="N1722">
        <v>31</v>
      </c>
      <c r="O1722">
        <v>1.075</v>
      </c>
      <c r="P1722">
        <v>7</v>
      </c>
      <c r="Q1722">
        <v>9</v>
      </c>
      <c r="R1722">
        <v>0.77777777777777779</v>
      </c>
      <c r="S1722">
        <v>16</v>
      </c>
    </row>
    <row r="1723" spans="1:20" x14ac:dyDescent="0.25">
      <c r="A1723" s="177" t="s">
        <v>5928</v>
      </c>
      <c r="B1723" t="s">
        <v>5929</v>
      </c>
      <c r="C1723" t="s">
        <v>216</v>
      </c>
      <c r="D1723" s="20" t="s">
        <v>1026</v>
      </c>
      <c r="E1723" s="26">
        <v>41913</v>
      </c>
      <c r="F1723">
        <v>7</v>
      </c>
      <c r="G1723">
        <v>8</v>
      </c>
      <c r="H1723">
        <v>0.875</v>
      </c>
      <c r="I1723">
        <v>38</v>
      </c>
      <c r="J1723">
        <v>70</v>
      </c>
      <c r="K1723">
        <v>0.54285714285714282</v>
      </c>
      <c r="L1723">
        <v>80</v>
      </c>
      <c r="M1723">
        <v>0.875</v>
      </c>
      <c r="N1723">
        <v>32</v>
      </c>
      <c r="P1723">
        <v>0</v>
      </c>
      <c r="Q1723">
        <v>1</v>
      </c>
      <c r="R1723">
        <v>0</v>
      </c>
      <c r="S1723">
        <v>6</v>
      </c>
      <c r="T1723">
        <v>0.79903571428571429</v>
      </c>
    </row>
    <row r="1724" spans="1:20" x14ac:dyDescent="0.25">
      <c r="A1724" s="177" t="s">
        <v>5500</v>
      </c>
      <c r="B1724" t="s">
        <v>5501</v>
      </c>
      <c r="C1724" s="20" t="s">
        <v>903</v>
      </c>
      <c r="D1724" s="20" t="s">
        <v>1026</v>
      </c>
      <c r="E1724" s="26">
        <v>41913</v>
      </c>
      <c r="F1724">
        <v>10</v>
      </c>
      <c r="G1724">
        <v>10</v>
      </c>
      <c r="H1724">
        <v>1</v>
      </c>
      <c r="I1724">
        <v>32</v>
      </c>
      <c r="J1724">
        <v>50</v>
      </c>
      <c r="K1724">
        <v>0.64</v>
      </c>
      <c r="L1724">
        <v>50</v>
      </c>
      <c r="M1724">
        <v>1</v>
      </c>
      <c r="N1724">
        <v>32</v>
      </c>
      <c r="P1724">
        <v>0</v>
      </c>
      <c r="Q1724">
        <v>0</v>
      </c>
      <c r="R1724" t="e">
        <v>#DIV/0!</v>
      </c>
      <c r="S1724">
        <v>0</v>
      </c>
      <c r="T1724">
        <v>0.83450000000000002</v>
      </c>
    </row>
    <row r="1725" spans="1:20" x14ac:dyDescent="0.25">
      <c r="A1725" s="177" t="s">
        <v>5684</v>
      </c>
      <c r="B1725" t="s">
        <v>5685</v>
      </c>
      <c r="C1725" s="20" t="s">
        <v>1073</v>
      </c>
      <c r="D1725" s="20" t="s">
        <v>1026</v>
      </c>
      <c r="E1725" s="26">
        <v>41913</v>
      </c>
      <c r="F1725">
        <v>5</v>
      </c>
      <c r="G1725">
        <v>5</v>
      </c>
      <c r="H1725">
        <v>1</v>
      </c>
      <c r="I1725">
        <v>20</v>
      </c>
      <c r="J1725">
        <v>25</v>
      </c>
      <c r="K1725">
        <v>0.8</v>
      </c>
      <c r="L1725">
        <v>25</v>
      </c>
      <c r="M1725">
        <v>1</v>
      </c>
      <c r="N1725">
        <v>20</v>
      </c>
      <c r="P1725">
        <v>0</v>
      </c>
      <c r="Q1725">
        <v>0</v>
      </c>
      <c r="R1725" t="e">
        <v>#DIV/0!</v>
      </c>
      <c r="T1725">
        <v>0.66900000000000004</v>
      </c>
    </row>
    <row r="1726" spans="1:20" x14ac:dyDescent="0.25">
      <c r="A1726" s="177" t="s">
        <v>5265</v>
      </c>
      <c r="B1726" t="s">
        <v>5266</v>
      </c>
      <c r="C1726" s="20" t="s">
        <v>1079</v>
      </c>
      <c r="D1726" s="20" t="s">
        <v>1026</v>
      </c>
      <c r="E1726" s="26">
        <v>41913</v>
      </c>
      <c r="F1726">
        <v>5</v>
      </c>
      <c r="G1726">
        <v>5</v>
      </c>
      <c r="H1726">
        <v>1</v>
      </c>
      <c r="I1726">
        <v>12</v>
      </c>
      <c r="J1726">
        <v>25</v>
      </c>
      <c r="K1726">
        <v>0.48</v>
      </c>
      <c r="L1726">
        <v>25</v>
      </c>
      <c r="M1726">
        <v>1</v>
      </c>
      <c r="N1726">
        <v>12</v>
      </c>
      <c r="P1726">
        <v>0</v>
      </c>
      <c r="Q1726">
        <v>0</v>
      </c>
      <c r="R1726" t="e">
        <v>#DIV/0!</v>
      </c>
      <c r="S1726">
        <v>0</v>
      </c>
      <c r="T1726">
        <v>1</v>
      </c>
    </row>
    <row r="1727" spans="1:20" x14ac:dyDescent="0.25">
      <c r="A1727" s="177" t="s">
        <v>5060</v>
      </c>
      <c r="B1727" t="s">
        <v>5061</v>
      </c>
      <c r="C1727" t="s">
        <v>229</v>
      </c>
      <c r="D1727" s="20" t="s">
        <v>1026</v>
      </c>
      <c r="E1727" s="26">
        <v>41913</v>
      </c>
      <c r="F1727">
        <v>2</v>
      </c>
      <c r="G1727">
        <v>4</v>
      </c>
      <c r="H1727">
        <v>0.5</v>
      </c>
      <c r="I1727">
        <v>0</v>
      </c>
      <c r="J1727">
        <v>12</v>
      </c>
      <c r="K1727">
        <v>0</v>
      </c>
      <c r="L1727">
        <v>24</v>
      </c>
      <c r="M1727">
        <v>0.5</v>
      </c>
      <c r="N1727">
        <v>0</v>
      </c>
      <c r="P1727">
        <v>0</v>
      </c>
      <c r="Q1727">
        <v>0</v>
      </c>
      <c r="R1727" t="e">
        <v>#DIV/0!</v>
      </c>
      <c r="T1727">
        <v>1</v>
      </c>
    </row>
    <row r="1728" spans="1:20" x14ac:dyDescent="0.25">
      <c r="A1728" s="177" t="s">
        <v>4885</v>
      </c>
      <c r="B1728" t="s">
        <v>4886</v>
      </c>
      <c r="C1728" t="s">
        <v>230</v>
      </c>
      <c r="D1728" s="20" t="s">
        <v>1028</v>
      </c>
      <c r="E1728" s="26">
        <v>41913</v>
      </c>
      <c r="F1728">
        <v>2</v>
      </c>
      <c r="G1728">
        <v>4</v>
      </c>
      <c r="H1728">
        <v>0.5</v>
      </c>
      <c r="I1728">
        <v>0</v>
      </c>
      <c r="J1728">
        <v>12</v>
      </c>
      <c r="K1728">
        <v>0</v>
      </c>
      <c r="L1728">
        <v>24</v>
      </c>
      <c r="M1728">
        <v>0.5</v>
      </c>
      <c r="N1728">
        <v>0</v>
      </c>
      <c r="P1728">
        <v>0</v>
      </c>
      <c r="Q1728">
        <v>0</v>
      </c>
      <c r="R1728" t="e">
        <v>#DIV/0!</v>
      </c>
      <c r="T1728">
        <v>0</v>
      </c>
    </row>
    <row r="1729" spans="1:20" x14ac:dyDescent="0.25">
      <c r="A1729" s="177" t="s">
        <v>4710</v>
      </c>
      <c r="B1729" t="s">
        <v>4711</v>
      </c>
      <c r="C1729" t="s">
        <v>234</v>
      </c>
      <c r="D1729" s="20" t="s">
        <v>1028</v>
      </c>
      <c r="E1729" s="26">
        <v>41913</v>
      </c>
      <c r="F1729">
        <v>1</v>
      </c>
      <c r="G1729">
        <v>1</v>
      </c>
      <c r="H1729">
        <v>1</v>
      </c>
      <c r="I1729">
        <v>3</v>
      </c>
      <c r="J1729">
        <v>10</v>
      </c>
      <c r="K1729">
        <v>0.3</v>
      </c>
      <c r="L1729">
        <v>10</v>
      </c>
      <c r="M1729">
        <v>1</v>
      </c>
      <c r="N1729">
        <v>1</v>
      </c>
      <c r="S1729">
        <v>2</v>
      </c>
      <c r="T1729">
        <v>0.9642857142857143</v>
      </c>
    </row>
    <row r="1730" spans="1:20" x14ac:dyDescent="0.25">
      <c r="A1730" s="177" t="s">
        <v>4535</v>
      </c>
      <c r="B1730" t="s">
        <v>4536</v>
      </c>
      <c r="C1730" t="s">
        <v>233</v>
      </c>
      <c r="D1730" s="20" t="s">
        <v>1026</v>
      </c>
      <c r="E1730" s="26">
        <v>41913</v>
      </c>
      <c r="F1730">
        <v>1</v>
      </c>
      <c r="G1730">
        <v>1</v>
      </c>
      <c r="H1730">
        <v>1</v>
      </c>
      <c r="I1730">
        <v>3</v>
      </c>
      <c r="J1730">
        <v>10</v>
      </c>
      <c r="K1730">
        <v>0.3</v>
      </c>
      <c r="L1730">
        <v>10</v>
      </c>
      <c r="M1730">
        <v>1</v>
      </c>
      <c r="N1730">
        <v>1</v>
      </c>
      <c r="S1730">
        <v>2</v>
      </c>
      <c r="T1730">
        <v>1.0583333333333333</v>
      </c>
    </row>
    <row r="1731" spans="1:20" x14ac:dyDescent="0.25">
      <c r="A1731" s="177" t="s">
        <v>4360</v>
      </c>
      <c r="B1731" t="s">
        <v>4361</v>
      </c>
      <c r="C1731" t="s">
        <v>217</v>
      </c>
      <c r="D1731" s="20" t="s">
        <v>1028</v>
      </c>
      <c r="E1731" s="26">
        <v>41913</v>
      </c>
      <c r="F1731">
        <v>7</v>
      </c>
      <c r="G1731">
        <v>7</v>
      </c>
      <c r="H1731">
        <v>1</v>
      </c>
      <c r="I1731">
        <v>12</v>
      </c>
      <c r="J1731">
        <v>50</v>
      </c>
      <c r="K1731">
        <v>0.24</v>
      </c>
      <c r="L1731">
        <v>50</v>
      </c>
      <c r="M1731">
        <v>1</v>
      </c>
      <c r="N1731">
        <v>12</v>
      </c>
      <c r="P1731">
        <v>0</v>
      </c>
      <c r="Q1731">
        <v>0</v>
      </c>
      <c r="R1731" t="e">
        <v>#DIV/0!</v>
      </c>
      <c r="S1731">
        <v>0</v>
      </c>
      <c r="T1731">
        <v>0.78369999999999995</v>
      </c>
    </row>
    <row r="1732" spans="1:20" x14ac:dyDescent="0.25">
      <c r="A1732" s="177" t="s">
        <v>4295</v>
      </c>
      <c r="B1732" t="s">
        <v>4296</v>
      </c>
      <c r="C1732" t="s">
        <v>895</v>
      </c>
      <c r="D1732" s="20" t="s">
        <v>1026</v>
      </c>
      <c r="E1732" s="26">
        <v>41913</v>
      </c>
      <c r="H1732" t="e">
        <v>#DIV/0!</v>
      </c>
      <c r="K1732" t="e">
        <v>#DIV/0!</v>
      </c>
      <c r="M1732" t="e">
        <v>#DIV/0!</v>
      </c>
      <c r="R1732" t="e">
        <v>#DIV/0!</v>
      </c>
      <c r="T1732">
        <v>0.67900000000000005</v>
      </c>
    </row>
    <row r="1733" spans="1:20" x14ac:dyDescent="0.25">
      <c r="A1733" s="177" t="s">
        <v>4120</v>
      </c>
      <c r="B1733" t="s">
        <v>4121</v>
      </c>
      <c r="C1733" t="s">
        <v>218</v>
      </c>
      <c r="D1733" s="20" t="s">
        <v>1026</v>
      </c>
      <c r="E1733" s="26">
        <v>41913</v>
      </c>
      <c r="F1733">
        <v>4</v>
      </c>
      <c r="G1733">
        <v>4</v>
      </c>
      <c r="H1733">
        <v>1</v>
      </c>
      <c r="I1733">
        <v>0</v>
      </c>
      <c r="J1733">
        <v>20</v>
      </c>
      <c r="K1733">
        <v>0</v>
      </c>
      <c r="L1733">
        <v>20</v>
      </c>
      <c r="M1733">
        <v>1</v>
      </c>
      <c r="N1733">
        <v>0</v>
      </c>
      <c r="P1733">
        <v>0</v>
      </c>
      <c r="Q1733">
        <v>0</v>
      </c>
      <c r="R1733" t="e">
        <v>#DIV/0!</v>
      </c>
      <c r="S1733">
        <v>0</v>
      </c>
      <c r="T1733">
        <v>0.97857142857142865</v>
      </c>
    </row>
    <row r="1734" spans="1:20" x14ac:dyDescent="0.25">
      <c r="A1734" s="177" t="s">
        <v>3945</v>
      </c>
      <c r="B1734" t="s">
        <v>3946</v>
      </c>
      <c r="C1734" t="s">
        <v>219</v>
      </c>
      <c r="D1734" s="20" t="s">
        <v>1026</v>
      </c>
      <c r="E1734" s="26">
        <v>41913</v>
      </c>
      <c r="F1734">
        <v>3</v>
      </c>
      <c r="G1734">
        <v>3</v>
      </c>
      <c r="H1734">
        <v>1</v>
      </c>
      <c r="I1734">
        <v>12</v>
      </c>
      <c r="J1734">
        <v>30</v>
      </c>
      <c r="K1734">
        <v>0.4</v>
      </c>
      <c r="L1734">
        <v>30</v>
      </c>
      <c r="M1734">
        <v>1</v>
      </c>
      <c r="N1734">
        <v>12</v>
      </c>
      <c r="P1734">
        <v>0</v>
      </c>
      <c r="Q1734">
        <v>0</v>
      </c>
      <c r="R1734" t="e">
        <v>#DIV/0!</v>
      </c>
      <c r="S1734">
        <v>0</v>
      </c>
      <c r="T1734">
        <v>0.84560386473429949</v>
      </c>
    </row>
    <row r="1735" spans="1:20" x14ac:dyDescent="0.25">
      <c r="A1735" s="177" t="s">
        <v>3578</v>
      </c>
      <c r="B1735" t="s">
        <v>3579</v>
      </c>
      <c r="C1735" t="s">
        <v>220</v>
      </c>
      <c r="D1735" s="20" t="s">
        <v>1028</v>
      </c>
      <c r="E1735" s="26">
        <v>41913</v>
      </c>
      <c r="F1735">
        <v>14</v>
      </c>
      <c r="G1735">
        <v>16</v>
      </c>
      <c r="H1735">
        <v>0.875</v>
      </c>
      <c r="I1735">
        <v>35</v>
      </c>
      <c r="J1735">
        <v>44</v>
      </c>
      <c r="K1735">
        <v>0.79545454545454541</v>
      </c>
      <c r="L1735">
        <v>48</v>
      </c>
      <c r="M1735">
        <v>0.91666666666666663</v>
      </c>
      <c r="N1735">
        <v>27</v>
      </c>
      <c r="P1735">
        <v>2</v>
      </c>
      <c r="Q1735">
        <v>6</v>
      </c>
      <c r="R1735">
        <v>0.33333333333333331</v>
      </c>
      <c r="S1735">
        <v>8</v>
      </c>
      <c r="T1735">
        <v>0</v>
      </c>
    </row>
    <row r="1736" spans="1:20" x14ac:dyDescent="0.25">
      <c r="A1736" s="177" t="s">
        <v>3403</v>
      </c>
      <c r="B1736" t="s">
        <v>3404</v>
      </c>
      <c r="C1736" t="s">
        <v>221</v>
      </c>
      <c r="D1736" s="20" t="s">
        <v>1026</v>
      </c>
      <c r="E1736" s="26">
        <v>41913</v>
      </c>
      <c r="F1736">
        <v>11</v>
      </c>
      <c r="G1736">
        <v>12</v>
      </c>
      <c r="H1736">
        <v>0.91666666666666663</v>
      </c>
      <c r="I1736">
        <v>30</v>
      </c>
      <c r="J1736">
        <v>38</v>
      </c>
      <c r="K1736">
        <v>0.78947368421052633</v>
      </c>
      <c r="L1736">
        <v>40</v>
      </c>
      <c r="M1736">
        <v>0.95</v>
      </c>
      <c r="N1736">
        <v>23</v>
      </c>
      <c r="O1736">
        <v>0.83450000000000002</v>
      </c>
      <c r="P1736">
        <v>1</v>
      </c>
      <c r="Q1736">
        <v>5</v>
      </c>
      <c r="R1736">
        <v>0.2</v>
      </c>
      <c r="S1736">
        <v>7</v>
      </c>
      <c r="T1736">
        <v>0.88491572348746272</v>
      </c>
    </row>
    <row r="1737" spans="1:20" x14ac:dyDescent="0.25">
      <c r="A1737" s="177" t="s">
        <v>3228</v>
      </c>
      <c r="B1737" t="s">
        <v>3229</v>
      </c>
      <c r="C1737" t="s">
        <v>222</v>
      </c>
      <c r="D1737" s="20" t="s">
        <v>1026</v>
      </c>
      <c r="E1737" s="26">
        <v>41913</v>
      </c>
      <c r="F1737">
        <v>3</v>
      </c>
      <c r="G1737">
        <v>4</v>
      </c>
      <c r="H1737">
        <v>0.75</v>
      </c>
      <c r="I1737">
        <v>5</v>
      </c>
      <c r="J1737">
        <v>6</v>
      </c>
      <c r="K1737">
        <v>0.83333333333333337</v>
      </c>
      <c r="L1737">
        <v>8</v>
      </c>
      <c r="M1737">
        <v>0.75</v>
      </c>
      <c r="N1737">
        <v>4</v>
      </c>
      <c r="O1737">
        <v>0.66900000000000004</v>
      </c>
      <c r="P1737">
        <v>1</v>
      </c>
      <c r="Q1737">
        <v>1</v>
      </c>
      <c r="R1737">
        <v>1</v>
      </c>
      <c r="S1737">
        <v>1</v>
      </c>
      <c r="T1737">
        <v>0.8</v>
      </c>
    </row>
    <row r="1738" spans="1:20" x14ac:dyDescent="0.25">
      <c r="A1738" s="177" t="s">
        <v>11611</v>
      </c>
      <c r="B1738" t="s">
        <v>11612</v>
      </c>
      <c r="C1738" t="s">
        <v>198</v>
      </c>
      <c r="D1738" s="20" t="s">
        <v>1028</v>
      </c>
      <c r="E1738" s="26">
        <v>41944</v>
      </c>
      <c r="F1738">
        <v>2</v>
      </c>
      <c r="G1738">
        <v>3</v>
      </c>
      <c r="H1738">
        <v>0.66666666666666663</v>
      </c>
      <c r="I1738">
        <v>3</v>
      </c>
      <c r="J1738">
        <v>10</v>
      </c>
      <c r="K1738">
        <v>0.3</v>
      </c>
      <c r="L1738">
        <v>15</v>
      </c>
      <c r="M1738">
        <v>0.66666666666666663</v>
      </c>
      <c r="N1738">
        <v>3</v>
      </c>
      <c r="P1738">
        <v>0</v>
      </c>
      <c r="Q1738">
        <v>0</v>
      </c>
      <c r="R1738" t="e">
        <v>#DIV/0!</v>
      </c>
      <c r="S1738">
        <v>0</v>
      </c>
    </row>
    <row r="1739" spans="1:20" x14ac:dyDescent="0.25">
      <c r="A1739" s="177" t="s">
        <v>12064</v>
      </c>
      <c r="B1739" t="s">
        <v>12065</v>
      </c>
      <c r="C1739" s="20" t="s">
        <v>1077</v>
      </c>
      <c r="D1739" s="20" t="s">
        <v>1028</v>
      </c>
      <c r="E1739" s="26">
        <v>41944</v>
      </c>
      <c r="F1739">
        <v>2</v>
      </c>
      <c r="G1739">
        <v>3</v>
      </c>
      <c r="H1739">
        <v>0.66666666666666663</v>
      </c>
      <c r="I1739">
        <v>3</v>
      </c>
      <c r="J1739">
        <v>10</v>
      </c>
      <c r="K1739">
        <v>0.3</v>
      </c>
      <c r="L1739">
        <v>15</v>
      </c>
      <c r="M1739">
        <v>0.66666666666666663</v>
      </c>
      <c r="N1739">
        <v>3</v>
      </c>
      <c r="P1739">
        <v>0</v>
      </c>
      <c r="Q1739">
        <v>0</v>
      </c>
      <c r="R1739" t="e">
        <v>#DIV/0!</v>
      </c>
      <c r="S1739">
        <v>0</v>
      </c>
      <c r="T1739">
        <v>0.8</v>
      </c>
    </row>
    <row r="1740" spans="1:20" x14ac:dyDescent="0.25">
      <c r="A1740" s="177" t="s">
        <v>3055</v>
      </c>
      <c r="B1740" t="s">
        <v>3056</v>
      </c>
      <c r="C1740" t="s">
        <v>242</v>
      </c>
      <c r="D1740" s="20" t="s">
        <v>1026</v>
      </c>
      <c r="E1740" s="26">
        <v>41944</v>
      </c>
      <c r="F1740">
        <v>8</v>
      </c>
      <c r="G1740">
        <v>11</v>
      </c>
      <c r="H1740">
        <v>0.72727272727272729</v>
      </c>
      <c r="I1740">
        <v>52</v>
      </c>
      <c r="J1740">
        <v>54</v>
      </c>
      <c r="K1740">
        <v>0.96296296296296291</v>
      </c>
      <c r="L1740">
        <v>76</v>
      </c>
      <c r="M1740">
        <v>0.71052631578947367</v>
      </c>
      <c r="N1740">
        <v>44</v>
      </c>
      <c r="P1740">
        <v>2</v>
      </c>
      <c r="Q1740">
        <v>10</v>
      </c>
      <c r="R1740">
        <v>0.2</v>
      </c>
      <c r="S1740">
        <v>8</v>
      </c>
    </row>
    <row r="1741" spans="1:20" x14ac:dyDescent="0.25">
      <c r="A1741" s="177" t="s">
        <v>2880</v>
      </c>
      <c r="B1741" t="s">
        <v>2881</v>
      </c>
      <c r="C1741" s="20" t="s">
        <v>2754</v>
      </c>
      <c r="D1741" s="20" t="s">
        <v>1026</v>
      </c>
      <c r="E1741" s="26">
        <v>41944</v>
      </c>
      <c r="F1741">
        <v>7</v>
      </c>
      <c r="G1741">
        <v>8</v>
      </c>
      <c r="H1741">
        <v>0.875</v>
      </c>
      <c r="I1741">
        <v>20</v>
      </c>
      <c r="J1741">
        <v>40</v>
      </c>
      <c r="K1741">
        <v>0.5</v>
      </c>
      <c r="L1741">
        <v>40</v>
      </c>
      <c r="M1741">
        <v>1</v>
      </c>
      <c r="N1741">
        <v>19</v>
      </c>
      <c r="P1741">
        <v>3</v>
      </c>
      <c r="Q1741">
        <v>3</v>
      </c>
      <c r="R1741">
        <v>1</v>
      </c>
      <c r="S1741">
        <v>1</v>
      </c>
    </row>
    <row r="1742" spans="1:20" x14ac:dyDescent="0.25">
      <c r="A1742" s="177" t="s">
        <v>2635</v>
      </c>
      <c r="B1742" t="s">
        <v>2636</v>
      </c>
      <c r="C1742" t="s">
        <v>237</v>
      </c>
      <c r="D1742" s="20" t="s">
        <v>1026</v>
      </c>
      <c r="E1742" s="26">
        <v>41944</v>
      </c>
      <c r="F1742">
        <v>16</v>
      </c>
      <c r="G1742">
        <v>16</v>
      </c>
      <c r="H1742">
        <v>1</v>
      </c>
      <c r="I1742">
        <v>90</v>
      </c>
      <c r="J1742">
        <v>135</v>
      </c>
      <c r="K1742">
        <v>0.66666666666666663</v>
      </c>
      <c r="L1742">
        <v>135</v>
      </c>
      <c r="M1742">
        <v>1</v>
      </c>
      <c r="N1742">
        <v>66</v>
      </c>
      <c r="O1742">
        <v>1.0583333333333333</v>
      </c>
      <c r="P1742">
        <v>24</v>
      </c>
      <c r="Q1742">
        <v>34</v>
      </c>
      <c r="R1742">
        <v>0.70588235294117652</v>
      </c>
      <c r="S1742">
        <v>24</v>
      </c>
    </row>
    <row r="1743" spans="1:20" x14ac:dyDescent="0.25">
      <c r="A1743" s="177" t="s">
        <v>2460</v>
      </c>
      <c r="B1743" t="s">
        <v>2461</v>
      </c>
      <c r="C1743" t="s">
        <v>238</v>
      </c>
      <c r="D1743" s="20" t="s">
        <v>1026</v>
      </c>
      <c r="E1743" s="26">
        <v>41944</v>
      </c>
      <c r="F1743">
        <v>11</v>
      </c>
      <c r="G1743">
        <v>12</v>
      </c>
      <c r="H1743">
        <v>0.91666666666666663</v>
      </c>
      <c r="I1743">
        <v>34</v>
      </c>
      <c r="J1743">
        <v>38</v>
      </c>
      <c r="K1743">
        <v>0.89473684210526316</v>
      </c>
      <c r="L1743">
        <v>40</v>
      </c>
      <c r="M1743">
        <v>0.95</v>
      </c>
      <c r="N1743">
        <v>27</v>
      </c>
      <c r="O1743">
        <v>0.78369999999999995</v>
      </c>
      <c r="P1743">
        <v>2</v>
      </c>
      <c r="Q1743">
        <v>3</v>
      </c>
      <c r="R1743">
        <v>0.66666666666666663</v>
      </c>
      <c r="S1743">
        <v>7</v>
      </c>
      <c r="T1743">
        <v>1.0757575757575757</v>
      </c>
    </row>
    <row r="1744" spans="1:20" x14ac:dyDescent="0.25">
      <c r="A1744" s="177" t="s">
        <v>2287</v>
      </c>
      <c r="B1744" t="s">
        <v>2288</v>
      </c>
      <c r="C1744" t="s">
        <v>239</v>
      </c>
      <c r="D1744" s="20" t="s">
        <v>1026</v>
      </c>
      <c r="E1744" s="26">
        <v>41944</v>
      </c>
      <c r="F1744">
        <v>3</v>
      </c>
      <c r="G1744">
        <v>4</v>
      </c>
      <c r="H1744">
        <v>0.75</v>
      </c>
      <c r="I1744">
        <v>6</v>
      </c>
      <c r="J1744">
        <v>6</v>
      </c>
      <c r="K1744">
        <v>1</v>
      </c>
      <c r="L1744">
        <v>8</v>
      </c>
      <c r="M1744">
        <v>0.75</v>
      </c>
      <c r="N1744">
        <v>4</v>
      </c>
      <c r="O1744">
        <v>0.67900000000000005</v>
      </c>
      <c r="P1744">
        <v>1</v>
      </c>
      <c r="Q1744">
        <v>1</v>
      </c>
      <c r="R1744">
        <v>1</v>
      </c>
      <c r="S1744">
        <v>2</v>
      </c>
      <c r="T1744">
        <v>0.97500000000000009</v>
      </c>
    </row>
    <row r="1745" spans="1:20" x14ac:dyDescent="0.25">
      <c r="A1745" s="177" t="s">
        <v>2112</v>
      </c>
      <c r="B1745" t="s">
        <v>2113</v>
      </c>
      <c r="C1745" s="20" t="s">
        <v>2018</v>
      </c>
      <c r="D1745" s="20" t="s">
        <v>1026</v>
      </c>
      <c r="E1745" s="26">
        <v>41944</v>
      </c>
      <c r="F1745">
        <v>8</v>
      </c>
      <c r="G1745">
        <v>9</v>
      </c>
      <c r="H1745">
        <v>0.88888888888888884</v>
      </c>
      <c r="I1745">
        <v>19</v>
      </c>
      <c r="J1745">
        <v>39</v>
      </c>
      <c r="K1745">
        <v>0.48717948717948717</v>
      </c>
      <c r="L1745">
        <v>39</v>
      </c>
      <c r="M1745">
        <v>1</v>
      </c>
      <c r="N1745">
        <v>16</v>
      </c>
      <c r="P1745">
        <v>0</v>
      </c>
      <c r="Q1745">
        <v>2</v>
      </c>
      <c r="R1745">
        <v>0</v>
      </c>
      <c r="S1745">
        <v>3</v>
      </c>
      <c r="T1745">
        <v>0.88888888888888884</v>
      </c>
    </row>
    <row r="1746" spans="1:20" x14ac:dyDescent="0.25">
      <c r="A1746" s="177" t="s">
        <v>1864</v>
      </c>
      <c r="B1746" t="s">
        <v>1865</v>
      </c>
      <c r="C1746" t="s">
        <v>240</v>
      </c>
      <c r="D1746" s="20" t="s">
        <v>1026</v>
      </c>
      <c r="E1746" s="26">
        <v>41944</v>
      </c>
      <c r="F1746">
        <v>28</v>
      </c>
      <c r="G1746">
        <v>29</v>
      </c>
      <c r="H1746">
        <v>0.96551724137931039</v>
      </c>
      <c r="I1746">
        <v>42</v>
      </c>
      <c r="J1746">
        <v>113</v>
      </c>
      <c r="K1746">
        <v>0.37168141592920356</v>
      </c>
      <c r="L1746">
        <v>118</v>
      </c>
      <c r="M1746">
        <v>0.9576271186440678</v>
      </c>
      <c r="N1746">
        <v>31</v>
      </c>
      <c r="P1746">
        <v>5</v>
      </c>
      <c r="Q1746">
        <v>6</v>
      </c>
      <c r="R1746">
        <v>0.83333333333333337</v>
      </c>
      <c r="S1746">
        <v>11</v>
      </c>
    </row>
    <row r="1747" spans="1:20" x14ac:dyDescent="0.25">
      <c r="A1747" s="177" t="s">
        <v>1689</v>
      </c>
      <c r="B1747" t="s">
        <v>1690</v>
      </c>
      <c r="C1747" t="s">
        <v>241</v>
      </c>
      <c r="D1747" s="20" t="s">
        <v>1026</v>
      </c>
      <c r="E1747" s="26">
        <v>41944</v>
      </c>
      <c r="F1747">
        <v>40</v>
      </c>
      <c r="G1747">
        <v>42</v>
      </c>
      <c r="H1747">
        <v>0.95238095238095233</v>
      </c>
      <c r="I1747">
        <v>280</v>
      </c>
      <c r="J1747">
        <v>420</v>
      </c>
      <c r="K1747">
        <v>0.66666666666666663</v>
      </c>
      <c r="L1747">
        <v>420</v>
      </c>
      <c r="M1747">
        <v>1</v>
      </c>
      <c r="N1747">
        <v>259</v>
      </c>
      <c r="P1747">
        <v>5</v>
      </c>
      <c r="Q1747">
        <v>21</v>
      </c>
      <c r="R1747">
        <v>0.23809523809523808</v>
      </c>
      <c r="S1747">
        <v>21</v>
      </c>
    </row>
    <row r="1748" spans="1:20" x14ac:dyDescent="0.25">
      <c r="A1748" s="177" t="s">
        <v>1120</v>
      </c>
      <c r="B1748" t="s">
        <v>1206</v>
      </c>
      <c r="C1748" t="s">
        <v>235</v>
      </c>
      <c r="D1748" s="20" t="s">
        <v>1028</v>
      </c>
      <c r="E1748" s="26">
        <v>41944</v>
      </c>
      <c r="F1748">
        <v>129</v>
      </c>
      <c r="G1748">
        <v>142</v>
      </c>
      <c r="H1748">
        <v>0.90845070422535212</v>
      </c>
      <c r="I1748">
        <v>543</v>
      </c>
      <c r="J1748">
        <v>845</v>
      </c>
      <c r="K1748">
        <v>0.64260355029585803</v>
      </c>
      <c r="L1748">
        <v>876</v>
      </c>
      <c r="M1748">
        <v>0.96461187214611877</v>
      </c>
      <c r="N1748">
        <v>466</v>
      </c>
      <c r="P1748">
        <v>44</v>
      </c>
      <c r="Q1748">
        <v>90</v>
      </c>
      <c r="R1748">
        <v>0.48888888888888887</v>
      </c>
      <c r="S1748">
        <v>77</v>
      </c>
    </row>
    <row r="1749" spans="1:20" x14ac:dyDescent="0.25">
      <c r="A1749" s="177" t="s">
        <v>11613</v>
      </c>
      <c r="B1749" t="s">
        <v>11614</v>
      </c>
      <c r="C1749" t="s">
        <v>199</v>
      </c>
      <c r="D1749" s="20" t="s">
        <v>1028</v>
      </c>
      <c r="E1749" s="26">
        <v>41944</v>
      </c>
      <c r="F1749">
        <v>12</v>
      </c>
      <c r="G1749">
        <v>12</v>
      </c>
      <c r="H1749">
        <v>1</v>
      </c>
      <c r="I1749">
        <v>97</v>
      </c>
      <c r="J1749">
        <v>95</v>
      </c>
      <c r="K1749">
        <v>1.0210526315789474</v>
      </c>
      <c r="L1749">
        <v>95</v>
      </c>
      <c r="M1749">
        <v>1</v>
      </c>
      <c r="N1749">
        <v>91</v>
      </c>
      <c r="P1749">
        <v>0</v>
      </c>
      <c r="Q1749">
        <v>0</v>
      </c>
      <c r="R1749" t="e">
        <v>#DIV/0!</v>
      </c>
      <c r="S1749">
        <v>6</v>
      </c>
    </row>
    <row r="1750" spans="1:20" x14ac:dyDescent="0.25">
      <c r="A1750" s="177" t="s">
        <v>11469</v>
      </c>
      <c r="B1750" t="s">
        <v>11470</v>
      </c>
      <c r="C1750" t="s">
        <v>201</v>
      </c>
      <c r="D1750" s="20" t="s">
        <v>1026</v>
      </c>
      <c r="E1750" s="26">
        <v>41944</v>
      </c>
      <c r="F1750">
        <v>0</v>
      </c>
      <c r="G1750">
        <v>0</v>
      </c>
      <c r="H1750" t="e">
        <v>#DIV/0!</v>
      </c>
      <c r="I1750">
        <v>0</v>
      </c>
      <c r="J1750">
        <v>0</v>
      </c>
      <c r="K1750" t="e">
        <v>#DIV/0!</v>
      </c>
      <c r="L1750">
        <v>0</v>
      </c>
      <c r="M1750" t="e">
        <v>#DIV/0!</v>
      </c>
      <c r="N1750">
        <v>0</v>
      </c>
      <c r="P1750">
        <v>0</v>
      </c>
      <c r="Q1750">
        <v>0</v>
      </c>
      <c r="R1750" t="e">
        <v>#DIV/0!</v>
      </c>
      <c r="S1750">
        <v>0</v>
      </c>
      <c r="T1750">
        <v>1.3</v>
      </c>
    </row>
    <row r="1751" spans="1:20" x14ac:dyDescent="0.25">
      <c r="A1751" s="177" t="s">
        <v>12266</v>
      </c>
      <c r="B1751" t="s">
        <v>12267</v>
      </c>
      <c r="C1751" t="s">
        <v>200</v>
      </c>
      <c r="D1751" s="20" t="s">
        <v>1026</v>
      </c>
      <c r="E1751" s="26">
        <v>41944</v>
      </c>
      <c r="F1751">
        <v>5</v>
      </c>
      <c r="G1751">
        <v>5</v>
      </c>
      <c r="H1751">
        <v>1</v>
      </c>
      <c r="I1751">
        <v>10</v>
      </c>
      <c r="J1751">
        <v>25</v>
      </c>
      <c r="K1751">
        <v>0.4</v>
      </c>
      <c r="L1751">
        <v>25</v>
      </c>
      <c r="M1751">
        <v>1</v>
      </c>
      <c r="N1751">
        <v>7</v>
      </c>
      <c r="P1751">
        <v>0</v>
      </c>
      <c r="Q1751">
        <v>0</v>
      </c>
      <c r="R1751" t="e">
        <v>#DIV/0!</v>
      </c>
      <c r="S1751">
        <v>3</v>
      </c>
    </row>
    <row r="1752" spans="1:20" x14ac:dyDescent="0.25">
      <c r="A1752" s="177" t="s">
        <v>12551</v>
      </c>
      <c r="B1752" t="s">
        <v>12552</v>
      </c>
      <c r="C1752" t="s">
        <v>202</v>
      </c>
      <c r="D1752" s="20" t="s">
        <v>1026</v>
      </c>
      <c r="E1752" s="26">
        <v>41944</v>
      </c>
      <c r="F1752">
        <v>7</v>
      </c>
      <c r="G1752">
        <v>7</v>
      </c>
      <c r="H1752">
        <v>1</v>
      </c>
      <c r="I1752">
        <v>87</v>
      </c>
      <c r="J1752">
        <v>70</v>
      </c>
      <c r="K1752">
        <v>1.2428571428571429</v>
      </c>
      <c r="L1752">
        <v>70</v>
      </c>
      <c r="M1752">
        <v>1</v>
      </c>
      <c r="N1752">
        <v>84</v>
      </c>
      <c r="P1752">
        <v>0</v>
      </c>
      <c r="Q1752">
        <v>0</v>
      </c>
      <c r="R1752" t="e">
        <v>#DIV/0!</v>
      </c>
      <c r="S1752">
        <v>3</v>
      </c>
      <c r="T1752">
        <v>1.125</v>
      </c>
    </row>
    <row r="1753" spans="1:20" x14ac:dyDescent="0.25">
      <c r="A1753" s="177" t="s">
        <v>11088</v>
      </c>
      <c r="B1753" t="s">
        <v>11089</v>
      </c>
      <c r="C1753" t="s">
        <v>228</v>
      </c>
      <c r="D1753" s="20" t="s">
        <v>1026</v>
      </c>
      <c r="E1753" s="26">
        <v>41944</v>
      </c>
      <c r="F1753">
        <v>2</v>
      </c>
      <c r="G1753">
        <v>2</v>
      </c>
      <c r="H1753">
        <v>1</v>
      </c>
      <c r="I1753">
        <v>19</v>
      </c>
      <c r="J1753">
        <v>14</v>
      </c>
      <c r="K1753">
        <v>1.3571428571428572</v>
      </c>
      <c r="L1753">
        <v>14</v>
      </c>
      <c r="M1753">
        <v>1</v>
      </c>
      <c r="N1753">
        <v>17</v>
      </c>
      <c r="P1753">
        <v>2</v>
      </c>
      <c r="Q1753">
        <v>6</v>
      </c>
      <c r="R1753">
        <v>0.33333333333333331</v>
      </c>
      <c r="S1753">
        <v>2</v>
      </c>
      <c r="T1753">
        <v>0.8</v>
      </c>
    </row>
    <row r="1754" spans="1:20" x14ac:dyDescent="0.25">
      <c r="A1754" s="177" t="s">
        <v>10913</v>
      </c>
      <c r="B1754" t="s">
        <v>10914</v>
      </c>
      <c r="C1754" t="s">
        <v>227</v>
      </c>
      <c r="D1754" s="20" t="s">
        <v>1028</v>
      </c>
      <c r="E1754" s="26">
        <v>41944</v>
      </c>
      <c r="F1754">
        <v>2</v>
      </c>
      <c r="G1754">
        <v>2</v>
      </c>
      <c r="H1754">
        <v>1</v>
      </c>
      <c r="I1754">
        <v>19</v>
      </c>
      <c r="J1754">
        <v>14</v>
      </c>
      <c r="K1754">
        <v>1.3571428571428572</v>
      </c>
      <c r="L1754">
        <v>14</v>
      </c>
      <c r="M1754">
        <v>1</v>
      </c>
      <c r="N1754">
        <v>17</v>
      </c>
      <c r="P1754">
        <v>2</v>
      </c>
      <c r="Q1754">
        <v>6</v>
      </c>
      <c r="R1754">
        <v>0.33333333333333331</v>
      </c>
      <c r="S1754">
        <v>2</v>
      </c>
    </row>
    <row r="1755" spans="1:20" x14ac:dyDescent="0.25">
      <c r="A1755" s="177" t="s">
        <v>10738</v>
      </c>
      <c r="B1755" t="s">
        <v>10739</v>
      </c>
      <c r="C1755" t="s">
        <v>203</v>
      </c>
      <c r="D1755" s="20" t="s">
        <v>1028</v>
      </c>
      <c r="E1755" s="26">
        <v>41944</v>
      </c>
      <c r="F1755">
        <v>11</v>
      </c>
      <c r="G1755">
        <v>12</v>
      </c>
      <c r="H1755">
        <v>0.91666666666666663</v>
      </c>
      <c r="I1755">
        <v>31</v>
      </c>
      <c r="J1755">
        <v>75</v>
      </c>
      <c r="K1755">
        <v>0.41333333333333333</v>
      </c>
      <c r="L1755">
        <v>80</v>
      </c>
      <c r="M1755">
        <v>0.9375</v>
      </c>
      <c r="N1755">
        <v>20</v>
      </c>
      <c r="P1755">
        <v>15</v>
      </c>
      <c r="Q1755">
        <v>16</v>
      </c>
      <c r="R1755">
        <v>0.9375</v>
      </c>
      <c r="S1755">
        <v>11</v>
      </c>
    </row>
    <row r="1756" spans="1:20" x14ac:dyDescent="0.25">
      <c r="A1756" s="177" t="s">
        <v>10563</v>
      </c>
      <c r="B1756" t="s">
        <v>10564</v>
      </c>
      <c r="C1756" t="s">
        <v>205</v>
      </c>
      <c r="D1756" s="20" t="s">
        <v>1026</v>
      </c>
      <c r="E1756" s="26">
        <v>41944</v>
      </c>
      <c r="F1756">
        <v>5</v>
      </c>
      <c r="G1756">
        <v>5</v>
      </c>
      <c r="H1756">
        <v>1</v>
      </c>
      <c r="I1756">
        <v>26</v>
      </c>
      <c r="J1756">
        <v>45</v>
      </c>
      <c r="K1756">
        <v>0.57777777777777772</v>
      </c>
      <c r="L1756">
        <v>45</v>
      </c>
      <c r="M1756">
        <v>1</v>
      </c>
      <c r="N1756">
        <v>19</v>
      </c>
      <c r="O1756">
        <v>0.97500000000000009</v>
      </c>
      <c r="P1756">
        <v>12</v>
      </c>
      <c r="Q1756">
        <v>12</v>
      </c>
      <c r="R1756">
        <v>1</v>
      </c>
      <c r="S1756">
        <v>7</v>
      </c>
    </row>
    <row r="1757" spans="1:20" x14ac:dyDescent="0.25">
      <c r="A1757" s="177" t="s">
        <v>10387</v>
      </c>
      <c r="B1757" t="s">
        <v>10388</v>
      </c>
      <c r="C1757" t="s">
        <v>204</v>
      </c>
      <c r="D1757" s="20" t="s">
        <v>1026</v>
      </c>
      <c r="E1757" s="26">
        <v>41944</v>
      </c>
      <c r="F1757">
        <v>6</v>
      </c>
      <c r="G1757">
        <v>7</v>
      </c>
      <c r="H1757">
        <v>0.8571428571428571</v>
      </c>
      <c r="I1757">
        <v>5</v>
      </c>
      <c r="J1757">
        <v>30</v>
      </c>
      <c r="K1757">
        <v>0.16666666666666666</v>
      </c>
      <c r="L1757">
        <v>35</v>
      </c>
      <c r="M1757">
        <v>0.8571428571428571</v>
      </c>
      <c r="N1757">
        <v>1</v>
      </c>
      <c r="P1757">
        <v>3</v>
      </c>
      <c r="Q1757">
        <v>4</v>
      </c>
      <c r="R1757">
        <v>0.75</v>
      </c>
      <c r="S1757">
        <v>4</v>
      </c>
    </row>
    <row r="1758" spans="1:20" x14ac:dyDescent="0.25">
      <c r="A1758" s="177" t="s">
        <v>10322</v>
      </c>
      <c r="B1758" t="s">
        <v>10323</v>
      </c>
      <c r="C1758" t="s">
        <v>206</v>
      </c>
      <c r="D1758" s="20" t="s">
        <v>1026</v>
      </c>
      <c r="E1758" s="26">
        <v>41944</v>
      </c>
      <c r="F1758">
        <v>0</v>
      </c>
      <c r="G1758">
        <v>0</v>
      </c>
      <c r="H1758" t="e">
        <v>#DIV/0!</v>
      </c>
      <c r="I1758">
        <v>0</v>
      </c>
      <c r="J1758">
        <v>0</v>
      </c>
      <c r="K1758" t="e">
        <v>#DIV/0!</v>
      </c>
      <c r="L1758">
        <v>0</v>
      </c>
      <c r="M1758" t="e">
        <v>#DIV/0!</v>
      </c>
      <c r="N1758">
        <v>0</v>
      </c>
      <c r="P1758">
        <v>0</v>
      </c>
      <c r="Q1758">
        <v>0</v>
      </c>
      <c r="R1758" t="e">
        <v>#DIV/0!</v>
      </c>
      <c r="S1758">
        <v>0</v>
      </c>
    </row>
    <row r="1759" spans="1:20" x14ac:dyDescent="0.25">
      <c r="A1759" s="177" t="s">
        <v>9891</v>
      </c>
      <c r="B1759" t="s">
        <v>9892</v>
      </c>
      <c r="C1759" t="s">
        <v>223</v>
      </c>
      <c r="D1759" s="20" t="s">
        <v>1028</v>
      </c>
      <c r="E1759" s="26">
        <v>41944</v>
      </c>
      <c r="F1759">
        <v>3</v>
      </c>
      <c r="G1759">
        <v>3</v>
      </c>
      <c r="H1759">
        <v>1</v>
      </c>
      <c r="I1759">
        <v>28</v>
      </c>
      <c r="J1759">
        <v>30</v>
      </c>
      <c r="K1759">
        <v>0.93333333333333335</v>
      </c>
      <c r="L1759">
        <v>30</v>
      </c>
      <c r="M1759">
        <v>1</v>
      </c>
      <c r="N1759">
        <v>26</v>
      </c>
      <c r="P1759">
        <v>0</v>
      </c>
      <c r="Q1759">
        <v>0</v>
      </c>
      <c r="R1759" t="e">
        <v>#DIV/0!</v>
      </c>
      <c r="S1759">
        <v>2</v>
      </c>
      <c r="T1759">
        <v>1.0571428571428572</v>
      </c>
    </row>
    <row r="1760" spans="1:20" x14ac:dyDescent="0.25">
      <c r="A1760" s="177" t="s">
        <v>9716</v>
      </c>
      <c r="B1760" t="s">
        <v>9717</v>
      </c>
      <c r="C1760" t="s">
        <v>224</v>
      </c>
      <c r="D1760" s="20" t="s">
        <v>1026</v>
      </c>
      <c r="E1760" s="26">
        <v>41944</v>
      </c>
      <c r="F1760">
        <v>3</v>
      </c>
      <c r="G1760">
        <v>3</v>
      </c>
      <c r="H1760">
        <v>1</v>
      </c>
      <c r="I1760">
        <v>28</v>
      </c>
      <c r="J1760">
        <v>30</v>
      </c>
      <c r="K1760">
        <v>0.93333333333333335</v>
      </c>
      <c r="L1760">
        <v>30</v>
      </c>
      <c r="M1760">
        <v>1</v>
      </c>
      <c r="N1760">
        <v>26</v>
      </c>
      <c r="P1760">
        <v>0</v>
      </c>
      <c r="Q1760">
        <v>0</v>
      </c>
      <c r="R1760" t="e">
        <v>#DIV/0!</v>
      </c>
      <c r="S1760">
        <v>2</v>
      </c>
      <c r="T1760">
        <v>1.0571428571428572</v>
      </c>
    </row>
    <row r="1761" spans="1:20" x14ac:dyDescent="0.25">
      <c r="A1761" s="177" t="s">
        <v>9325</v>
      </c>
      <c r="B1761" t="s">
        <v>9326</v>
      </c>
      <c r="C1761" t="s">
        <v>211</v>
      </c>
      <c r="D1761" s="20" t="s">
        <v>1026</v>
      </c>
      <c r="E1761" s="26">
        <v>41944</v>
      </c>
      <c r="F1761">
        <v>2</v>
      </c>
      <c r="G1761">
        <v>3</v>
      </c>
      <c r="H1761">
        <v>0.66666666666666663</v>
      </c>
      <c r="I1761">
        <v>23</v>
      </c>
      <c r="J1761">
        <v>16</v>
      </c>
      <c r="K1761">
        <v>1.4375</v>
      </c>
      <c r="L1761">
        <v>24</v>
      </c>
      <c r="M1761">
        <v>0.66666666666666663</v>
      </c>
      <c r="N1761">
        <v>18</v>
      </c>
      <c r="P1761">
        <v>0</v>
      </c>
      <c r="Q1761">
        <v>3</v>
      </c>
      <c r="R1761">
        <v>0</v>
      </c>
      <c r="S1761">
        <v>5</v>
      </c>
    </row>
    <row r="1762" spans="1:20" x14ac:dyDescent="0.25">
      <c r="A1762" s="177" t="s">
        <v>9150</v>
      </c>
      <c r="B1762" t="s">
        <v>9151</v>
      </c>
      <c r="C1762" t="s">
        <v>207</v>
      </c>
      <c r="D1762" s="20" t="s">
        <v>1028</v>
      </c>
      <c r="E1762" s="26">
        <v>41944</v>
      </c>
      <c r="F1762">
        <v>9</v>
      </c>
      <c r="G1762">
        <v>10</v>
      </c>
      <c r="H1762">
        <v>0.9</v>
      </c>
      <c r="I1762">
        <v>54</v>
      </c>
      <c r="J1762">
        <v>61</v>
      </c>
      <c r="K1762">
        <v>0.88524590163934425</v>
      </c>
      <c r="L1762">
        <v>69</v>
      </c>
      <c r="M1762">
        <v>0.88405797101449279</v>
      </c>
      <c r="N1762">
        <v>43</v>
      </c>
      <c r="P1762">
        <v>2</v>
      </c>
      <c r="Q1762">
        <v>6</v>
      </c>
      <c r="R1762">
        <v>0.33333333333333331</v>
      </c>
      <c r="S1762">
        <v>11</v>
      </c>
    </row>
    <row r="1763" spans="1:20" x14ac:dyDescent="0.25">
      <c r="A1763" s="177" t="s">
        <v>9085</v>
      </c>
      <c r="B1763" t="s">
        <v>9086</v>
      </c>
      <c r="C1763" t="s">
        <v>894</v>
      </c>
      <c r="D1763" s="20" t="s">
        <v>1026</v>
      </c>
      <c r="E1763" s="26">
        <v>41944</v>
      </c>
      <c r="H1763" t="e">
        <v>#DIV/0!</v>
      </c>
      <c r="K1763" t="e">
        <v>#DIV/0!</v>
      </c>
      <c r="M1763" t="e">
        <v>#DIV/0!</v>
      </c>
      <c r="R1763" t="e">
        <v>#DIV/0!</v>
      </c>
      <c r="T1763">
        <v>0.73913043478260865</v>
      </c>
    </row>
    <row r="1764" spans="1:20" x14ac:dyDescent="0.25">
      <c r="A1764" s="177" t="s">
        <v>8910</v>
      </c>
      <c r="B1764" t="s">
        <v>8911</v>
      </c>
      <c r="C1764" t="s">
        <v>210</v>
      </c>
      <c r="D1764" s="20" t="s">
        <v>1026</v>
      </c>
      <c r="E1764" s="26">
        <v>41944</v>
      </c>
      <c r="F1764">
        <v>5</v>
      </c>
      <c r="G1764">
        <v>5</v>
      </c>
      <c r="H1764">
        <v>1</v>
      </c>
      <c r="I1764">
        <v>25</v>
      </c>
      <c r="J1764">
        <v>35</v>
      </c>
      <c r="K1764">
        <v>0.7142857142857143</v>
      </c>
      <c r="L1764">
        <v>35</v>
      </c>
      <c r="M1764">
        <v>1</v>
      </c>
      <c r="N1764">
        <v>20</v>
      </c>
      <c r="O1764">
        <v>1.125</v>
      </c>
      <c r="P1764">
        <v>2</v>
      </c>
      <c r="Q1764">
        <v>3</v>
      </c>
      <c r="R1764">
        <v>0.66666666666666663</v>
      </c>
      <c r="S1764">
        <v>5</v>
      </c>
      <c r="T1764">
        <v>0.73913043478260865</v>
      </c>
    </row>
    <row r="1765" spans="1:20" x14ac:dyDescent="0.25">
      <c r="A1765" s="177" t="s">
        <v>8735</v>
      </c>
      <c r="B1765" t="s">
        <v>8736</v>
      </c>
      <c r="C1765" t="s">
        <v>208</v>
      </c>
      <c r="D1765" s="20" t="s">
        <v>1026</v>
      </c>
      <c r="E1765" s="26">
        <v>41944</v>
      </c>
      <c r="F1765">
        <v>2</v>
      </c>
      <c r="G1765">
        <v>2</v>
      </c>
      <c r="H1765">
        <v>1</v>
      </c>
      <c r="I1765">
        <v>6</v>
      </c>
      <c r="J1765">
        <v>10</v>
      </c>
      <c r="K1765">
        <v>0.6</v>
      </c>
      <c r="L1765">
        <v>10</v>
      </c>
      <c r="M1765">
        <v>1</v>
      </c>
      <c r="N1765">
        <v>5</v>
      </c>
      <c r="P1765">
        <v>0</v>
      </c>
      <c r="Q1765">
        <v>0</v>
      </c>
      <c r="R1765" t="e">
        <v>#DIV/0!</v>
      </c>
      <c r="S1765">
        <v>1</v>
      </c>
      <c r="T1765">
        <v>1.4333333333333333</v>
      </c>
    </row>
    <row r="1766" spans="1:20" x14ac:dyDescent="0.25">
      <c r="A1766" s="177" t="s">
        <v>8486</v>
      </c>
      <c r="B1766" t="s">
        <v>8487</v>
      </c>
      <c r="C1766" t="s">
        <v>213</v>
      </c>
      <c r="D1766" s="20" t="s">
        <v>1026</v>
      </c>
      <c r="E1766" s="26">
        <v>41944</v>
      </c>
      <c r="F1766">
        <v>2</v>
      </c>
      <c r="G1766">
        <v>3</v>
      </c>
      <c r="H1766">
        <v>0.66666666666666663</v>
      </c>
      <c r="I1766">
        <v>10</v>
      </c>
      <c r="J1766">
        <v>12</v>
      </c>
      <c r="K1766">
        <v>0.83333333333333337</v>
      </c>
      <c r="L1766">
        <v>20</v>
      </c>
      <c r="M1766">
        <v>0.6</v>
      </c>
      <c r="N1766">
        <v>9</v>
      </c>
      <c r="P1766">
        <v>0</v>
      </c>
      <c r="Q1766">
        <v>1</v>
      </c>
      <c r="R1766">
        <v>0</v>
      </c>
      <c r="S1766">
        <v>1</v>
      </c>
      <c r="T1766">
        <v>1.075</v>
      </c>
    </row>
    <row r="1767" spans="1:20" x14ac:dyDescent="0.25">
      <c r="A1767" s="177" t="s">
        <v>8311</v>
      </c>
      <c r="B1767" t="s">
        <v>8312</v>
      </c>
      <c r="C1767" t="s">
        <v>212</v>
      </c>
      <c r="D1767" s="20" t="s">
        <v>1028</v>
      </c>
      <c r="E1767" s="26">
        <v>41944</v>
      </c>
      <c r="F1767">
        <v>2</v>
      </c>
      <c r="G1767">
        <v>3</v>
      </c>
      <c r="H1767">
        <v>0.66666666666666663</v>
      </c>
      <c r="I1767">
        <v>10</v>
      </c>
      <c r="J1767">
        <v>12</v>
      </c>
      <c r="K1767">
        <v>0.83333333333333337</v>
      </c>
      <c r="L1767">
        <v>20</v>
      </c>
      <c r="M1767">
        <v>0.6</v>
      </c>
      <c r="N1767">
        <v>9</v>
      </c>
      <c r="P1767">
        <v>0</v>
      </c>
      <c r="Q1767">
        <v>1</v>
      </c>
      <c r="R1767">
        <v>0</v>
      </c>
      <c r="S1767">
        <v>1</v>
      </c>
    </row>
    <row r="1768" spans="1:20" x14ac:dyDescent="0.25">
      <c r="A1768" s="177" t="s">
        <v>8246</v>
      </c>
      <c r="B1768" t="s">
        <v>8247</v>
      </c>
      <c r="C1768" s="20" t="s">
        <v>8184</v>
      </c>
      <c r="D1768" s="20" t="s">
        <v>1026</v>
      </c>
      <c r="E1768" s="26">
        <v>41944</v>
      </c>
      <c r="H1768" t="e">
        <v>#DIV/0!</v>
      </c>
      <c r="K1768" t="e">
        <v>#DIV/0!</v>
      </c>
      <c r="M1768" t="e">
        <v>#DIV/0!</v>
      </c>
      <c r="R1768" t="e">
        <v>#DIV/0!</v>
      </c>
      <c r="T1768">
        <v>0.92500000000000004</v>
      </c>
    </row>
    <row r="1769" spans="1:20" x14ac:dyDescent="0.25">
      <c r="A1769" s="177" t="s">
        <v>8010</v>
      </c>
      <c r="B1769" t="s">
        <v>8011</v>
      </c>
      <c r="C1769" t="s">
        <v>225</v>
      </c>
      <c r="D1769" s="20" t="s">
        <v>1028</v>
      </c>
      <c r="E1769" s="26">
        <v>41944</v>
      </c>
      <c r="F1769">
        <v>5</v>
      </c>
      <c r="G1769">
        <v>5</v>
      </c>
      <c r="H1769">
        <v>1</v>
      </c>
      <c r="I1769">
        <v>25</v>
      </c>
      <c r="J1769">
        <v>50</v>
      </c>
      <c r="K1769">
        <v>0.5</v>
      </c>
      <c r="L1769">
        <v>50</v>
      </c>
      <c r="M1769">
        <v>1</v>
      </c>
      <c r="N1769">
        <v>25</v>
      </c>
      <c r="P1769">
        <v>0</v>
      </c>
      <c r="Q1769">
        <v>1</v>
      </c>
      <c r="R1769">
        <v>0</v>
      </c>
      <c r="S1769">
        <v>0</v>
      </c>
      <c r="T1769">
        <v>0.95</v>
      </c>
    </row>
    <row r="1770" spans="1:20" x14ac:dyDescent="0.25">
      <c r="A1770" s="177" t="s">
        <v>7809</v>
      </c>
      <c r="B1770" t="s">
        <v>7810</v>
      </c>
      <c r="C1770" t="s">
        <v>226</v>
      </c>
      <c r="D1770" s="20" t="s">
        <v>1026</v>
      </c>
      <c r="E1770" s="26">
        <v>41944</v>
      </c>
      <c r="F1770">
        <v>5</v>
      </c>
      <c r="G1770">
        <v>5</v>
      </c>
      <c r="H1770">
        <v>1</v>
      </c>
      <c r="I1770">
        <v>25</v>
      </c>
      <c r="J1770">
        <v>50</v>
      </c>
      <c r="K1770">
        <v>0.5</v>
      </c>
      <c r="L1770">
        <v>50</v>
      </c>
      <c r="M1770">
        <v>1</v>
      </c>
      <c r="N1770">
        <v>25</v>
      </c>
      <c r="P1770">
        <v>0</v>
      </c>
      <c r="Q1770">
        <v>1</v>
      </c>
      <c r="R1770">
        <v>0</v>
      </c>
      <c r="S1770">
        <v>0</v>
      </c>
      <c r="T1770">
        <v>0.9</v>
      </c>
    </row>
    <row r="1771" spans="1:20" x14ac:dyDescent="0.25">
      <c r="A1771" s="177" t="s">
        <v>7622</v>
      </c>
      <c r="B1771" t="s">
        <v>7623</v>
      </c>
      <c r="C1771" s="20" t="s">
        <v>901</v>
      </c>
      <c r="D1771" s="20" t="s">
        <v>1026</v>
      </c>
      <c r="E1771" s="26">
        <v>41944</v>
      </c>
      <c r="F1771">
        <v>3</v>
      </c>
      <c r="G1771">
        <v>4</v>
      </c>
      <c r="H1771">
        <v>0.75</v>
      </c>
      <c r="I1771">
        <v>9</v>
      </c>
      <c r="J1771">
        <v>9</v>
      </c>
      <c r="K1771">
        <v>1</v>
      </c>
      <c r="L1771">
        <v>14</v>
      </c>
      <c r="M1771">
        <v>0.6428571428571429</v>
      </c>
      <c r="N1771">
        <v>7</v>
      </c>
      <c r="P1771">
        <v>0</v>
      </c>
      <c r="Q1771">
        <v>0</v>
      </c>
      <c r="R1771" t="e">
        <v>#DIV/0!</v>
      </c>
      <c r="S1771">
        <v>2</v>
      </c>
    </row>
    <row r="1772" spans="1:20" x14ac:dyDescent="0.25">
      <c r="A1772" s="177" t="s">
        <v>7275</v>
      </c>
      <c r="B1772" t="s">
        <v>7276</v>
      </c>
      <c r="C1772" s="20" t="s">
        <v>1078</v>
      </c>
      <c r="D1772" s="20" t="s">
        <v>1026</v>
      </c>
      <c r="E1772" s="26">
        <v>41944</v>
      </c>
      <c r="F1772">
        <v>3</v>
      </c>
      <c r="G1772">
        <v>4</v>
      </c>
      <c r="H1772">
        <v>0.75</v>
      </c>
      <c r="I1772">
        <v>9</v>
      </c>
      <c r="J1772">
        <v>9</v>
      </c>
      <c r="K1772">
        <v>1</v>
      </c>
      <c r="L1772">
        <v>14</v>
      </c>
      <c r="M1772">
        <v>0.6428571428571429</v>
      </c>
      <c r="N1772">
        <v>7</v>
      </c>
      <c r="P1772">
        <v>0</v>
      </c>
      <c r="Q1772">
        <v>0</v>
      </c>
      <c r="R1772" t="e">
        <v>#DIV/0!</v>
      </c>
      <c r="S1772">
        <v>2</v>
      </c>
    </row>
    <row r="1773" spans="1:20" x14ac:dyDescent="0.25">
      <c r="A1773" s="177" t="s">
        <v>7070</v>
      </c>
      <c r="B1773" t="s">
        <v>7071</v>
      </c>
      <c r="C1773" t="s">
        <v>232</v>
      </c>
      <c r="D1773" s="20" t="s">
        <v>1028</v>
      </c>
      <c r="E1773" s="26">
        <v>41944</v>
      </c>
      <c r="F1773">
        <v>7</v>
      </c>
      <c r="G1773">
        <v>8</v>
      </c>
      <c r="H1773">
        <v>0.875</v>
      </c>
      <c r="I1773">
        <v>64</v>
      </c>
      <c r="J1773">
        <v>70</v>
      </c>
      <c r="K1773">
        <v>0.91428571428571426</v>
      </c>
      <c r="L1773">
        <v>80</v>
      </c>
      <c r="M1773">
        <v>0.875</v>
      </c>
      <c r="N1773">
        <v>56</v>
      </c>
      <c r="P1773">
        <v>0</v>
      </c>
      <c r="Q1773">
        <v>13</v>
      </c>
      <c r="R1773">
        <v>0</v>
      </c>
      <c r="S1773">
        <v>8</v>
      </c>
    </row>
    <row r="1774" spans="1:20" x14ac:dyDescent="0.25">
      <c r="A1774" s="177" t="s">
        <v>6879</v>
      </c>
      <c r="B1774" t="s">
        <v>6880</v>
      </c>
      <c r="C1774" t="s">
        <v>231</v>
      </c>
      <c r="D1774" s="20" t="s">
        <v>1026</v>
      </c>
      <c r="E1774" s="26">
        <v>41944</v>
      </c>
      <c r="F1774">
        <v>7</v>
      </c>
      <c r="G1774">
        <v>8</v>
      </c>
      <c r="H1774">
        <v>0.875</v>
      </c>
      <c r="I1774">
        <v>64</v>
      </c>
      <c r="J1774">
        <v>70</v>
      </c>
      <c r="K1774">
        <v>0.91428571428571426</v>
      </c>
      <c r="L1774">
        <v>80</v>
      </c>
      <c r="M1774">
        <v>0.875</v>
      </c>
      <c r="N1774">
        <v>56</v>
      </c>
      <c r="P1774">
        <v>0</v>
      </c>
      <c r="Q1774">
        <v>13</v>
      </c>
      <c r="R1774">
        <v>0</v>
      </c>
      <c r="S1774">
        <v>8</v>
      </c>
    </row>
    <row r="1775" spans="1:20" x14ac:dyDescent="0.25">
      <c r="A1775" s="177" t="s">
        <v>6704</v>
      </c>
      <c r="B1775" t="s">
        <v>6705</v>
      </c>
      <c r="C1775" t="s">
        <v>317</v>
      </c>
      <c r="D1775" s="20" t="s">
        <v>1028</v>
      </c>
      <c r="E1775" s="26">
        <v>41944</v>
      </c>
      <c r="F1775">
        <v>11</v>
      </c>
      <c r="G1775">
        <v>11</v>
      </c>
      <c r="H1775">
        <v>1</v>
      </c>
      <c r="I1775">
        <v>19</v>
      </c>
      <c r="J1775">
        <v>28</v>
      </c>
      <c r="K1775">
        <v>0.6785714285714286</v>
      </c>
      <c r="L1775">
        <v>28</v>
      </c>
      <c r="M1775">
        <v>1</v>
      </c>
      <c r="N1775">
        <v>18</v>
      </c>
      <c r="P1775">
        <v>2</v>
      </c>
      <c r="Q1775">
        <v>2</v>
      </c>
      <c r="R1775">
        <v>1</v>
      </c>
      <c r="S1775">
        <v>1</v>
      </c>
      <c r="T1775">
        <v>0.5714285714285714</v>
      </c>
    </row>
    <row r="1776" spans="1:20" x14ac:dyDescent="0.25">
      <c r="A1776" s="177" t="s">
        <v>6529</v>
      </c>
      <c r="B1776" t="s">
        <v>6530</v>
      </c>
      <c r="C1776" t="s">
        <v>316</v>
      </c>
      <c r="D1776" s="20" t="s">
        <v>1026</v>
      </c>
      <c r="E1776" s="26">
        <v>41944</v>
      </c>
      <c r="F1776">
        <v>11</v>
      </c>
      <c r="G1776">
        <v>11</v>
      </c>
      <c r="H1776">
        <v>1</v>
      </c>
      <c r="I1776">
        <v>19</v>
      </c>
      <c r="J1776">
        <v>28</v>
      </c>
      <c r="K1776">
        <v>0.6785714285714286</v>
      </c>
      <c r="L1776">
        <v>28</v>
      </c>
      <c r="M1776">
        <v>1</v>
      </c>
      <c r="N1776">
        <v>18</v>
      </c>
      <c r="P1776">
        <v>2</v>
      </c>
      <c r="Q1776">
        <v>2</v>
      </c>
      <c r="R1776">
        <v>1</v>
      </c>
      <c r="S1776">
        <v>1</v>
      </c>
    </row>
    <row r="1777" spans="1:20" x14ac:dyDescent="0.25">
      <c r="A1777" s="177" t="s">
        <v>6280</v>
      </c>
      <c r="B1777" t="s">
        <v>6281</v>
      </c>
      <c r="C1777" t="s">
        <v>214</v>
      </c>
      <c r="D1777" s="20" t="s">
        <v>1028</v>
      </c>
      <c r="E1777" s="26">
        <v>41944</v>
      </c>
      <c r="F1777">
        <v>14</v>
      </c>
      <c r="G1777">
        <v>15</v>
      </c>
      <c r="H1777">
        <v>0.93333333333333335</v>
      </c>
      <c r="I1777">
        <v>87</v>
      </c>
      <c r="J1777">
        <v>135</v>
      </c>
      <c r="K1777">
        <v>0.64444444444444449</v>
      </c>
      <c r="L1777">
        <v>145</v>
      </c>
      <c r="M1777">
        <v>0.93103448275862066</v>
      </c>
      <c r="N1777">
        <v>71</v>
      </c>
      <c r="P1777">
        <v>15</v>
      </c>
      <c r="Q1777">
        <v>24</v>
      </c>
      <c r="R1777">
        <v>0.625</v>
      </c>
      <c r="S1777">
        <v>16</v>
      </c>
      <c r="T1777">
        <v>1</v>
      </c>
    </row>
    <row r="1778" spans="1:20" x14ac:dyDescent="0.25">
      <c r="A1778" s="177" t="s">
        <v>6105</v>
      </c>
      <c r="B1778" t="s">
        <v>6106</v>
      </c>
      <c r="C1778" t="s">
        <v>215</v>
      </c>
      <c r="D1778" s="20" t="s">
        <v>1026</v>
      </c>
      <c r="E1778" s="26">
        <v>41944</v>
      </c>
      <c r="F1778">
        <v>6</v>
      </c>
      <c r="G1778">
        <v>6</v>
      </c>
      <c r="H1778">
        <v>1</v>
      </c>
      <c r="I1778">
        <v>39</v>
      </c>
      <c r="J1778">
        <v>55</v>
      </c>
      <c r="K1778">
        <v>0.70909090909090911</v>
      </c>
      <c r="L1778">
        <v>55</v>
      </c>
      <c r="M1778">
        <v>1</v>
      </c>
      <c r="N1778">
        <v>27</v>
      </c>
      <c r="O1778">
        <v>1.075</v>
      </c>
      <c r="P1778">
        <v>10</v>
      </c>
      <c r="Q1778">
        <v>19</v>
      </c>
      <c r="R1778">
        <v>0.52631578947368418</v>
      </c>
      <c r="S1778">
        <v>12</v>
      </c>
    </row>
    <row r="1779" spans="1:20" x14ac:dyDescent="0.25">
      <c r="A1779" s="177" t="s">
        <v>5930</v>
      </c>
      <c r="B1779" t="s">
        <v>5931</v>
      </c>
      <c r="C1779" t="s">
        <v>216</v>
      </c>
      <c r="D1779" s="20" t="s">
        <v>1026</v>
      </c>
      <c r="E1779" s="26">
        <v>41944</v>
      </c>
      <c r="F1779">
        <v>8</v>
      </c>
      <c r="G1779">
        <v>9</v>
      </c>
      <c r="H1779">
        <v>0.88888888888888884</v>
      </c>
      <c r="I1779">
        <v>48</v>
      </c>
      <c r="J1779">
        <v>80</v>
      </c>
      <c r="K1779">
        <v>0.6</v>
      </c>
      <c r="L1779">
        <v>90</v>
      </c>
      <c r="M1779">
        <v>0.88888888888888884</v>
      </c>
      <c r="N1779">
        <v>44</v>
      </c>
      <c r="P1779">
        <v>5</v>
      </c>
      <c r="Q1779">
        <v>5</v>
      </c>
      <c r="R1779">
        <v>1</v>
      </c>
      <c r="S1779">
        <v>4</v>
      </c>
      <c r="T1779">
        <v>0.76126428571428562</v>
      </c>
    </row>
    <row r="1780" spans="1:20" x14ac:dyDescent="0.25">
      <c r="A1780" s="177" t="s">
        <v>5502</v>
      </c>
      <c r="B1780" t="s">
        <v>5503</v>
      </c>
      <c r="C1780" s="20" t="s">
        <v>903</v>
      </c>
      <c r="D1780" s="20" t="s">
        <v>1026</v>
      </c>
      <c r="E1780" s="26">
        <v>41944</v>
      </c>
      <c r="F1780">
        <v>10</v>
      </c>
      <c r="G1780">
        <v>10</v>
      </c>
      <c r="H1780">
        <v>1</v>
      </c>
      <c r="I1780">
        <v>27</v>
      </c>
      <c r="J1780">
        <v>50</v>
      </c>
      <c r="K1780">
        <v>0.54</v>
      </c>
      <c r="L1780">
        <v>50</v>
      </c>
      <c r="M1780">
        <v>1</v>
      </c>
      <c r="N1780">
        <v>25</v>
      </c>
      <c r="P1780">
        <v>3</v>
      </c>
      <c r="Q1780">
        <v>5</v>
      </c>
      <c r="R1780">
        <v>0.6</v>
      </c>
      <c r="S1780">
        <v>2</v>
      </c>
      <c r="T1780">
        <v>0.78369999999999995</v>
      </c>
    </row>
    <row r="1781" spans="1:20" x14ac:dyDescent="0.25">
      <c r="A1781" s="177" t="s">
        <v>5686</v>
      </c>
      <c r="B1781" t="s">
        <v>5687</v>
      </c>
      <c r="C1781" s="20" t="s">
        <v>1073</v>
      </c>
      <c r="D1781" s="20" t="s">
        <v>1026</v>
      </c>
      <c r="E1781" s="26">
        <v>41944</v>
      </c>
      <c r="F1781">
        <v>5</v>
      </c>
      <c r="G1781">
        <v>5</v>
      </c>
      <c r="H1781">
        <v>1</v>
      </c>
      <c r="I1781">
        <v>17</v>
      </c>
      <c r="J1781">
        <v>25</v>
      </c>
      <c r="K1781">
        <v>0.68</v>
      </c>
      <c r="L1781">
        <v>25</v>
      </c>
      <c r="M1781">
        <v>1</v>
      </c>
      <c r="N1781">
        <v>16</v>
      </c>
      <c r="P1781">
        <v>3</v>
      </c>
      <c r="Q1781">
        <v>3</v>
      </c>
      <c r="R1781">
        <v>1</v>
      </c>
      <c r="S1781">
        <v>1</v>
      </c>
      <c r="T1781">
        <v>0.67900000000000005</v>
      </c>
    </row>
    <row r="1782" spans="1:20" x14ac:dyDescent="0.25">
      <c r="A1782" s="177" t="s">
        <v>5267</v>
      </c>
      <c r="B1782" t="s">
        <v>5268</v>
      </c>
      <c r="C1782" s="20" t="s">
        <v>1079</v>
      </c>
      <c r="D1782" s="20" t="s">
        <v>1026</v>
      </c>
      <c r="E1782" s="26">
        <v>41944</v>
      </c>
      <c r="F1782">
        <v>5</v>
      </c>
      <c r="G1782">
        <v>5</v>
      </c>
      <c r="H1782">
        <v>1</v>
      </c>
      <c r="I1782">
        <v>10</v>
      </c>
      <c r="J1782">
        <v>25</v>
      </c>
      <c r="K1782">
        <v>0.4</v>
      </c>
      <c r="L1782">
        <v>25</v>
      </c>
      <c r="M1782">
        <v>1</v>
      </c>
      <c r="N1782">
        <v>9</v>
      </c>
      <c r="P1782">
        <v>0</v>
      </c>
      <c r="Q1782">
        <v>2</v>
      </c>
      <c r="R1782">
        <v>0</v>
      </c>
      <c r="S1782">
        <v>1</v>
      </c>
      <c r="T1782">
        <v>1</v>
      </c>
    </row>
    <row r="1783" spans="1:20" x14ac:dyDescent="0.25">
      <c r="A1783" s="177" t="s">
        <v>5062</v>
      </c>
      <c r="B1783" t="s">
        <v>5063</v>
      </c>
      <c r="C1783" t="s">
        <v>229</v>
      </c>
      <c r="D1783" s="20" t="s">
        <v>1026</v>
      </c>
      <c r="E1783" s="26">
        <v>41944</v>
      </c>
      <c r="F1783">
        <v>2</v>
      </c>
      <c r="G1783">
        <v>3</v>
      </c>
      <c r="H1783">
        <v>0.66666666666666663</v>
      </c>
      <c r="J1783">
        <v>12</v>
      </c>
      <c r="K1783">
        <v>0</v>
      </c>
      <c r="L1783">
        <v>18</v>
      </c>
      <c r="M1783">
        <v>0.66666666666666663</v>
      </c>
      <c r="N1783">
        <v>0</v>
      </c>
      <c r="R1783" t="e">
        <v>#DIV/0!</v>
      </c>
      <c r="T1783">
        <v>1</v>
      </c>
    </row>
    <row r="1784" spans="1:20" x14ac:dyDescent="0.25">
      <c r="A1784" s="177" t="s">
        <v>4887</v>
      </c>
      <c r="B1784" t="s">
        <v>4888</v>
      </c>
      <c r="C1784" t="s">
        <v>230</v>
      </c>
      <c r="D1784" s="20" t="s">
        <v>1028</v>
      </c>
      <c r="E1784" s="26">
        <v>41944</v>
      </c>
      <c r="F1784">
        <v>2</v>
      </c>
      <c r="G1784">
        <v>3</v>
      </c>
      <c r="H1784">
        <v>0.66666666666666663</v>
      </c>
      <c r="J1784">
        <v>12</v>
      </c>
      <c r="K1784">
        <v>0</v>
      </c>
      <c r="L1784">
        <v>18</v>
      </c>
      <c r="M1784">
        <v>0.66666666666666663</v>
      </c>
      <c r="N1784">
        <v>0</v>
      </c>
      <c r="R1784" t="e">
        <v>#DIV/0!</v>
      </c>
      <c r="T1784">
        <v>0</v>
      </c>
    </row>
    <row r="1785" spans="1:20" x14ac:dyDescent="0.25">
      <c r="A1785" s="177" t="s">
        <v>4712</v>
      </c>
      <c r="B1785" t="s">
        <v>4713</v>
      </c>
      <c r="C1785" t="s">
        <v>234</v>
      </c>
      <c r="D1785" s="20" t="s">
        <v>1028</v>
      </c>
      <c r="E1785" s="26">
        <v>41944</v>
      </c>
      <c r="F1785">
        <v>7</v>
      </c>
      <c r="G1785">
        <v>7</v>
      </c>
      <c r="H1785">
        <v>1</v>
      </c>
      <c r="I1785">
        <v>8</v>
      </c>
      <c r="J1785">
        <v>70</v>
      </c>
      <c r="K1785">
        <v>0.11428571428571428</v>
      </c>
      <c r="L1785">
        <v>70</v>
      </c>
      <c r="M1785">
        <v>1</v>
      </c>
      <c r="N1785">
        <v>5</v>
      </c>
      <c r="R1785" t="e">
        <v>#DIV/0!</v>
      </c>
      <c r="S1785">
        <v>3</v>
      </c>
      <c r="T1785">
        <v>0.92063492063492069</v>
      </c>
    </row>
    <row r="1786" spans="1:20" x14ac:dyDescent="0.25">
      <c r="A1786" s="177" t="s">
        <v>4537</v>
      </c>
      <c r="B1786" t="s">
        <v>4538</v>
      </c>
      <c r="C1786" t="s">
        <v>233</v>
      </c>
      <c r="D1786" s="20" t="s">
        <v>1026</v>
      </c>
      <c r="E1786" s="26">
        <v>41944</v>
      </c>
      <c r="F1786">
        <v>7</v>
      </c>
      <c r="G1786">
        <v>7</v>
      </c>
      <c r="H1786">
        <v>1</v>
      </c>
      <c r="I1786">
        <v>8</v>
      </c>
      <c r="J1786">
        <v>70</v>
      </c>
      <c r="K1786">
        <v>0.11428571428571428</v>
      </c>
      <c r="L1786">
        <v>70</v>
      </c>
      <c r="M1786">
        <v>1</v>
      </c>
      <c r="N1786">
        <v>5</v>
      </c>
      <c r="R1786" t="e">
        <v>#DIV/0!</v>
      </c>
      <c r="S1786">
        <v>3</v>
      </c>
      <c r="T1786">
        <v>1.1166666666666665</v>
      </c>
    </row>
    <row r="1787" spans="1:20" x14ac:dyDescent="0.25">
      <c r="A1787" s="177" t="s">
        <v>4362</v>
      </c>
      <c r="B1787" t="s">
        <v>4363</v>
      </c>
      <c r="C1787" t="s">
        <v>217</v>
      </c>
      <c r="D1787" s="20" t="s">
        <v>1028</v>
      </c>
      <c r="E1787" s="26">
        <v>41944</v>
      </c>
      <c r="F1787">
        <v>7</v>
      </c>
      <c r="G1787">
        <v>7</v>
      </c>
      <c r="H1787">
        <v>1</v>
      </c>
      <c r="I1787">
        <v>22</v>
      </c>
      <c r="J1787">
        <v>50</v>
      </c>
      <c r="K1787">
        <v>0.44</v>
      </c>
      <c r="L1787">
        <v>50</v>
      </c>
      <c r="M1787">
        <v>1</v>
      </c>
      <c r="N1787">
        <v>19</v>
      </c>
      <c r="P1787">
        <v>0</v>
      </c>
      <c r="Q1787">
        <v>2</v>
      </c>
      <c r="R1787">
        <v>0</v>
      </c>
      <c r="S1787">
        <v>3</v>
      </c>
      <c r="T1787">
        <v>0.83299999999999996</v>
      </c>
    </row>
    <row r="1788" spans="1:20" x14ac:dyDescent="0.25">
      <c r="A1788" s="177" t="s">
        <v>4297</v>
      </c>
      <c r="B1788" t="s">
        <v>4298</v>
      </c>
      <c r="C1788" t="s">
        <v>895</v>
      </c>
      <c r="D1788" s="20" t="s">
        <v>1026</v>
      </c>
      <c r="E1788" s="26">
        <v>41944</v>
      </c>
      <c r="H1788" t="e">
        <v>#DIV/0!</v>
      </c>
      <c r="K1788" t="e">
        <v>#DIV/0!</v>
      </c>
      <c r="M1788" t="e">
        <v>#DIV/0!</v>
      </c>
      <c r="R1788" t="e">
        <v>#DIV/0!</v>
      </c>
      <c r="T1788">
        <v>0.71699999999999997</v>
      </c>
    </row>
    <row r="1789" spans="1:20" x14ac:dyDescent="0.25">
      <c r="A1789" s="177" t="s">
        <v>4122</v>
      </c>
      <c r="B1789" t="s">
        <v>4123</v>
      </c>
      <c r="C1789" t="s">
        <v>218</v>
      </c>
      <c r="D1789" s="20" t="s">
        <v>1026</v>
      </c>
      <c r="E1789" s="26">
        <v>41944</v>
      </c>
      <c r="F1789">
        <v>4</v>
      </c>
      <c r="G1789">
        <v>4</v>
      </c>
      <c r="H1789">
        <v>1</v>
      </c>
      <c r="I1789">
        <v>2</v>
      </c>
      <c r="J1789">
        <v>20</v>
      </c>
      <c r="K1789">
        <v>0.1</v>
      </c>
      <c r="L1789">
        <v>20</v>
      </c>
      <c r="M1789">
        <v>1</v>
      </c>
      <c r="N1789">
        <v>0</v>
      </c>
      <c r="P1789">
        <v>0</v>
      </c>
      <c r="Q1789">
        <v>0</v>
      </c>
      <c r="R1789" t="e">
        <v>#DIV/0!</v>
      </c>
      <c r="S1789">
        <v>2</v>
      </c>
      <c r="T1789">
        <v>0.97857142857142865</v>
      </c>
    </row>
    <row r="1790" spans="1:20" x14ac:dyDescent="0.25">
      <c r="A1790" s="177" t="s">
        <v>3947</v>
      </c>
      <c r="B1790" t="s">
        <v>3948</v>
      </c>
      <c r="C1790" t="s">
        <v>219</v>
      </c>
      <c r="D1790" s="20" t="s">
        <v>1026</v>
      </c>
      <c r="E1790" s="26">
        <v>41944</v>
      </c>
      <c r="F1790">
        <v>3</v>
      </c>
      <c r="G1790">
        <v>3</v>
      </c>
      <c r="H1790">
        <v>1</v>
      </c>
      <c r="I1790">
        <v>20</v>
      </c>
      <c r="J1790">
        <v>30</v>
      </c>
      <c r="K1790">
        <v>0.66666666666666663</v>
      </c>
      <c r="L1790">
        <v>30</v>
      </c>
      <c r="M1790">
        <v>1</v>
      </c>
      <c r="N1790">
        <v>19</v>
      </c>
      <c r="P1790">
        <v>0</v>
      </c>
      <c r="Q1790">
        <v>2</v>
      </c>
      <c r="R1790">
        <v>0</v>
      </c>
      <c r="S1790">
        <v>1</v>
      </c>
      <c r="T1790">
        <v>0.8222222222222223</v>
      </c>
    </row>
    <row r="1791" spans="1:20" x14ac:dyDescent="0.25">
      <c r="A1791" s="177" t="s">
        <v>3580</v>
      </c>
      <c r="B1791" t="s">
        <v>3581</v>
      </c>
      <c r="C1791" t="s">
        <v>220</v>
      </c>
      <c r="D1791" s="20" t="s">
        <v>1028</v>
      </c>
      <c r="E1791" s="26">
        <v>41944</v>
      </c>
      <c r="F1791">
        <v>14</v>
      </c>
      <c r="G1791">
        <v>16</v>
      </c>
      <c r="H1791">
        <v>0.875</v>
      </c>
      <c r="I1791">
        <v>40</v>
      </c>
      <c r="J1791">
        <v>44</v>
      </c>
      <c r="K1791">
        <v>0.90909090909090906</v>
      </c>
      <c r="L1791">
        <v>48</v>
      </c>
      <c r="M1791">
        <v>0.91666666666666663</v>
      </c>
      <c r="N1791">
        <v>31</v>
      </c>
      <c r="P1791">
        <v>3</v>
      </c>
      <c r="Q1791">
        <v>4</v>
      </c>
      <c r="R1791">
        <v>0.75</v>
      </c>
      <c r="S1791">
        <v>9</v>
      </c>
      <c r="T1791">
        <v>0</v>
      </c>
    </row>
    <row r="1792" spans="1:20" x14ac:dyDescent="0.25">
      <c r="A1792" s="177" t="s">
        <v>3405</v>
      </c>
      <c r="B1792" t="s">
        <v>3406</v>
      </c>
      <c r="C1792" t="s">
        <v>221</v>
      </c>
      <c r="D1792" s="20" t="s">
        <v>1026</v>
      </c>
      <c r="E1792" s="26">
        <v>41944</v>
      </c>
      <c r="F1792">
        <v>11</v>
      </c>
      <c r="G1792">
        <v>12</v>
      </c>
      <c r="H1792">
        <v>0.91666666666666663</v>
      </c>
      <c r="I1792">
        <v>34</v>
      </c>
      <c r="J1792">
        <v>38</v>
      </c>
      <c r="K1792">
        <v>0.89473684210526316</v>
      </c>
      <c r="L1792">
        <v>40</v>
      </c>
      <c r="M1792">
        <v>0.95</v>
      </c>
      <c r="N1792">
        <v>27</v>
      </c>
      <c r="O1792">
        <v>0.78369999999999995</v>
      </c>
      <c r="P1792">
        <v>2</v>
      </c>
      <c r="Q1792">
        <v>3</v>
      </c>
      <c r="R1792">
        <v>0.66666666666666663</v>
      </c>
      <c r="S1792">
        <v>7</v>
      </c>
      <c r="T1792">
        <v>0.89801587301587305</v>
      </c>
    </row>
    <row r="1793" spans="1:20" x14ac:dyDescent="0.25">
      <c r="A1793" s="177" t="s">
        <v>3230</v>
      </c>
      <c r="B1793" t="s">
        <v>3231</v>
      </c>
      <c r="C1793" t="s">
        <v>222</v>
      </c>
      <c r="D1793" s="20" t="s">
        <v>1026</v>
      </c>
      <c r="E1793" s="26">
        <v>41944</v>
      </c>
      <c r="F1793">
        <v>3</v>
      </c>
      <c r="G1793">
        <v>4</v>
      </c>
      <c r="H1793">
        <v>0.75</v>
      </c>
      <c r="I1793">
        <v>6</v>
      </c>
      <c r="J1793">
        <v>6</v>
      </c>
      <c r="K1793">
        <v>1</v>
      </c>
      <c r="L1793">
        <v>8</v>
      </c>
      <c r="M1793">
        <v>0.75</v>
      </c>
      <c r="N1793">
        <v>4</v>
      </c>
      <c r="O1793">
        <v>0.67900000000000005</v>
      </c>
      <c r="P1793">
        <v>1</v>
      </c>
      <c r="Q1793">
        <v>1</v>
      </c>
      <c r="R1793">
        <v>1</v>
      </c>
      <c r="S1793">
        <v>2</v>
      </c>
      <c r="T1793">
        <v>0.5</v>
      </c>
    </row>
    <row r="1794" spans="1:20" x14ac:dyDescent="0.25">
      <c r="A1794" s="177" t="s">
        <v>11615</v>
      </c>
      <c r="B1794" t="s">
        <v>11616</v>
      </c>
      <c r="C1794" t="s">
        <v>198</v>
      </c>
      <c r="D1794" s="20" t="s">
        <v>1028</v>
      </c>
      <c r="E1794" s="26">
        <v>41974</v>
      </c>
      <c r="F1794">
        <v>2</v>
      </c>
      <c r="G1794">
        <v>3</v>
      </c>
      <c r="H1794">
        <v>0.66666666666666663</v>
      </c>
      <c r="I1794">
        <v>3</v>
      </c>
      <c r="J1794">
        <v>10</v>
      </c>
      <c r="K1794">
        <v>0.3</v>
      </c>
      <c r="L1794">
        <v>15</v>
      </c>
      <c r="M1794">
        <v>0.66666666666666663</v>
      </c>
      <c r="N1794">
        <v>3</v>
      </c>
      <c r="P1794">
        <v>0</v>
      </c>
      <c r="Q1794">
        <v>0</v>
      </c>
      <c r="R1794" t="e">
        <v>#DIV/0!</v>
      </c>
      <c r="S1794">
        <v>0</v>
      </c>
    </row>
    <row r="1795" spans="1:20" x14ac:dyDescent="0.25">
      <c r="A1795" s="177" t="s">
        <v>12066</v>
      </c>
      <c r="B1795" t="s">
        <v>12067</v>
      </c>
      <c r="C1795" s="20" t="s">
        <v>1077</v>
      </c>
      <c r="D1795" s="20" t="s">
        <v>1028</v>
      </c>
      <c r="E1795" s="26">
        <v>41974</v>
      </c>
      <c r="F1795">
        <v>2</v>
      </c>
      <c r="G1795">
        <v>3</v>
      </c>
      <c r="H1795">
        <v>0.66666666666666663</v>
      </c>
      <c r="I1795">
        <v>3</v>
      </c>
      <c r="J1795">
        <v>10</v>
      </c>
      <c r="K1795">
        <v>0.3</v>
      </c>
      <c r="L1795">
        <v>15</v>
      </c>
      <c r="M1795">
        <v>0.66666666666666663</v>
      </c>
      <c r="N1795">
        <v>3</v>
      </c>
      <c r="P1795">
        <v>0</v>
      </c>
      <c r="Q1795">
        <v>0</v>
      </c>
      <c r="R1795" t="e">
        <v>#DIV/0!</v>
      </c>
      <c r="S1795">
        <v>0</v>
      </c>
      <c r="T1795">
        <v>0.5</v>
      </c>
    </row>
    <row r="1796" spans="1:20" x14ac:dyDescent="0.25">
      <c r="A1796" s="177" t="s">
        <v>3057</v>
      </c>
      <c r="B1796" t="s">
        <v>3058</v>
      </c>
      <c r="C1796" t="s">
        <v>242</v>
      </c>
      <c r="D1796" s="20" t="s">
        <v>1026</v>
      </c>
      <c r="E1796" s="26">
        <v>41974</v>
      </c>
      <c r="F1796">
        <v>8</v>
      </c>
      <c r="G1796">
        <v>11</v>
      </c>
      <c r="H1796">
        <v>0.72727272727272729</v>
      </c>
      <c r="I1796">
        <v>72</v>
      </c>
      <c r="J1796">
        <v>54</v>
      </c>
      <c r="K1796">
        <v>1.3333333333333333</v>
      </c>
      <c r="L1796">
        <v>76</v>
      </c>
      <c r="M1796">
        <v>0.71052631578947367</v>
      </c>
      <c r="N1796">
        <v>50</v>
      </c>
      <c r="P1796">
        <v>2</v>
      </c>
      <c r="Q1796">
        <v>11</v>
      </c>
      <c r="R1796">
        <v>0.18181818181818182</v>
      </c>
      <c r="S1796">
        <v>22</v>
      </c>
    </row>
    <row r="1797" spans="1:20" x14ac:dyDescent="0.25">
      <c r="A1797" s="177" t="s">
        <v>2882</v>
      </c>
      <c r="B1797" t="s">
        <v>2883</v>
      </c>
      <c r="C1797" s="20" t="s">
        <v>2754</v>
      </c>
      <c r="D1797" s="20" t="s">
        <v>1026</v>
      </c>
      <c r="E1797" s="26">
        <v>41974</v>
      </c>
      <c r="F1797">
        <v>7</v>
      </c>
      <c r="G1797">
        <v>8</v>
      </c>
      <c r="H1797">
        <v>0.875</v>
      </c>
      <c r="I1797">
        <v>19</v>
      </c>
      <c r="J1797">
        <v>40</v>
      </c>
      <c r="K1797">
        <v>0.47499999999999998</v>
      </c>
      <c r="L1797">
        <v>40</v>
      </c>
      <c r="M1797">
        <v>1</v>
      </c>
      <c r="N1797">
        <v>19</v>
      </c>
      <c r="P1797">
        <v>0</v>
      </c>
      <c r="Q1797">
        <v>0</v>
      </c>
      <c r="R1797" t="e">
        <v>#DIV/0!</v>
      </c>
      <c r="S1797">
        <v>0</v>
      </c>
    </row>
    <row r="1798" spans="1:20" x14ac:dyDescent="0.25">
      <c r="A1798" s="177" t="s">
        <v>2637</v>
      </c>
      <c r="B1798" t="s">
        <v>2638</v>
      </c>
      <c r="C1798" t="s">
        <v>237</v>
      </c>
      <c r="D1798" s="20" t="s">
        <v>1026</v>
      </c>
      <c r="E1798" s="26">
        <v>41974</v>
      </c>
      <c r="F1798">
        <v>16</v>
      </c>
      <c r="G1798">
        <v>16</v>
      </c>
      <c r="H1798">
        <v>1</v>
      </c>
      <c r="I1798">
        <v>104</v>
      </c>
      <c r="J1798">
        <v>135</v>
      </c>
      <c r="K1798">
        <v>0.77037037037037037</v>
      </c>
      <c r="L1798">
        <v>135</v>
      </c>
      <c r="M1798">
        <v>1</v>
      </c>
      <c r="N1798">
        <v>77</v>
      </c>
      <c r="O1798">
        <v>1.1166666666666665</v>
      </c>
      <c r="P1798">
        <v>10</v>
      </c>
      <c r="Q1798">
        <v>13</v>
      </c>
      <c r="R1798">
        <v>0.76923076923076927</v>
      </c>
      <c r="S1798">
        <v>27</v>
      </c>
    </row>
    <row r="1799" spans="1:20" x14ac:dyDescent="0.25">
      <c r="A1799" s="177" t="s">
        <v>2462</v>
      </c>
      <c r="B1799" t="s">
        <v>2463</v>
      </c>
      <c r="C1799" t="s">
        <v>238</v>
      </c>
      <c r="D1799" s="20" t="s">
        <v>1026</v>
      </c>
      <c r="E1799" s="26">
        <v>41974</v>
      </c>
      <c r="F1799">
        <v>12</v>
      </c>
      <c r="G1799">
        <v>12</v>
      </c>
      <c r="H1799">
        <v>1</v>
      </c>
      <c r="I1799">
        <v>33</v>
      </c>
      <c r="J1799">
        <v>40</v>
      </c>
      <c r="K1799">
        <v>0.82499999999999996</v>
      </c>
      <c r="L1799">
        <v>40</v>
      </c>
      <c r="M1799">
        <v>1</v>
      </c>
      <c r="N1799">
        <v>19</v>
      </c>
      <c r="O1799">
        <v>0.83299999999999996</v>
      </c>
      <c r="P1799">
        <v>8</v>
      </c>
      <c r="Q1799">
        <v>13</v>
      </c>
      <c r="R1799">
        <v>0.61538461538461542</v>
      </c>
      <c r="S1799">
        <v>14</v>
      </c>
      <c r="T1799">
        <v>1.2727272727272727</v>
      </c>
    </row>
    <row r="1800" spans="1:20" x14ac:dyDescent="0.25">
      <c r="A1800" s="177" t="s">
        <v>2289</v>
      </c>
      <c r="B1800" t="s">
        <v>2290</v>
      </c>
      <c r="C1800" t="s">
        <v>239</v>
      </c>
      <c r="D1800" s="20" t="s">
        <v>1026</v>
      </c>
      <c r="E1800" s="26">
        <v>41974</v>
      </c>
      <c r="F1800">
        <v>4</v>
      </c>
      <c r="G1800">
        <v>4</v>
      </c>
      <c r="H1800">
        <v>1</v>
      </c>
      <c r="I1800">
        <v>7</v>
      </c>
      <c r="J1800">
        <v>8</v>
      </c>
      <c r="K1800">
        <v>0.875</v>
      </c>
      <c r="L1800">
        <v>8</v>
      </c>
      <c r="M1800">
        <v>1</v>
      </c>
      <c r="N1800">
        <v>6</v>
      </c>
      <c r="O1800">
        <v>0.71699999999999997</v>
      </c>
      <c r="P1800">
        <v>0</v>
      </c>
      <c r="Q1800">
        <v>0</v>
      </c>
      <c r="R1800" t="e">
        <v>#DIV/0!</v>
      </c>
      <c r="S1800">
        <v>1</v>
      </c>
      <c r="T1800">
        <v>1.2</v>
      </c>
    </row>
    <row r="1801" spans="1:20" x14ac:dyDescent="0.25">
      <c r="A1801" s="177" t="s">
        <v>2114</v>
      </c>
      <c r="B1801" t="s">
        <v>2115</v>
      </c>
      <c r="C1801" s="20" t="s">
        <v>2018</v>
      </c>
      <c r="D1801" s="20" t="s">
        <v>1026</v>
      </c>
      <c r="E1801" s="26">
        <v>41974</v>
      </c>
      <c r="F1801">
        <v>8</v>
      </c>
      <c r="G1801">
        <v>9</v>
      </c>
      <c r="H1801">
        <v>0.88888888888888884</v>
      </c>
      <c r="I1801">
        <v>23</v>
      </c>
      <c r="J1801">
        <v>39</v>
      </c>
      <c r="K1801">
        <v>0.58974358974358976</v>
      </c>
      <c r="L1801">
        <v>39</v>
      </c>
      <c r="M1801">
        <v>1</v>
      </c>
      <c r="N1801">
        <v>18</v>
      </c>
      <c r="P1801">
        <v>0</v>
      </c>
      <c r="Q1801">
        <v>0</v>
      </c>
      <c r="R1801" t="e">
        <v>#DIV/0!</v>
      </c>
      <c r="S1801">
        <v>5</v>
      </c>
      <c r="T1801">
        <v>1</v>
      </c>
    </row>
    <row r="1802" spans="1:20" x14ac:dyDescent="0.25">
      <c r="A1802" s="177" t="s">
        <v>1866</v>
      </c>
      <c r="B1802" t="s">
        <v>1867</v>
      </c>
      <c r="C1802" t="s">
        <v>240</v>
      </c>
      <c r="D1802" s="20" t="s">
        <v>1026</v>
      </c>
      <c r="E1802" s="26">
        <v>41974</v>
      </c>
      <c r="F1802">
        <v>28</v>
      </c>
      <c r="G1802">
        <v>29</v>
      </c>
      <c r="H1802">
        <v>0.96551724137931039</v>
      </c>
      <c r="I1802">
        <v>40</v>
      </c>
      <c r="J1802">
        <v>113</v>
      </c>
      <c r="K1802">
        <v>0.35398230088495575</v>
      </c>
      <c r="L1802">
        <v>118</v>
      </c>
      <c r="M1802">
        <v>0.9576271186440678</v>
      </c>
      <c r="N1802">
        <v>36</v>
      </c>
      <c r="P1802">
        <v>4</v>
      </c>
      <c r="Q1802">
        <v>4</v>
      </c>
      <c r="R1802">
        <v>1</v>
      </c>
      <c r="S1802">
        <v>4</v>
      </c>
    </row>
    <row r="1803" spans="1:20" x14ac:dyDescent="0.25">
      <c r="A1803" s="177" t="s">
        <v>1691</v>
      </c>
      <c r="B1803" t="s">
        <v>1692</v>
      </c>
      <c r="C1803" t="s">
        <v>241</v>
      </c>
      <c r="D1803" s="20" t="s">
        <v>1026</v>
      </c>
      <c r="E1803" s="26">
        <v>41974</v>
      </c>
      <c r="F1803">
        <v>40</v>
      </c>
      <c r="G1803">
        <v>42</v>
      </c>
      <c r="H1803">
        <v>0.95238095238095233</v>
      </c>
      <c r="I1803">
        <v>292</v>
      </c>
      <c r="J1803">
        <v>420</v>
      </c>
      <c r="K1803">
        <v>0.69523809523809521</v>
      </c>
      <c r="L1803">
        <v>420</v>
      </c>
      <c r="M1803">
        <v>1</v>
      </c>
      <c r="N1803">
        <v>264</v>
      </c>
      <c r="P1803">
        <v>1</v>
      </c>
      <c r="Q1803">
        <v>20</v>
      </c>
      <c r="R1803">
        <v>0.05</v>
      </c>
      <c r="S1803">
        <v>28</v>
      </c>
    </row>
    <row r="1804" spans="1:20" x14ac:dyDescent="0.25">
      <c r="A1804" s="177" t="s">
        <v>1121</v>
      </c>
      <c r="B1804" t="s">
        <v>1207</v>
      </c>
      <c r="C1804" t="s">
        <v>235</v>
      </c>
      <c r="D1804" s="20" t="s">
        <v>1028</v>
      </c>
      <c r="E1804" s="26">
        <v>41974</v>
      </c>
      <c r="F1804">
        <v>131</v>
      </c>
      <c r="G1804">
        <v>140</v>
      </c>
      <c r="H1804">
        <v>0.93571428571428572</v>
      </c>
      <c r="I1804">
        <v>588</v>
      </c>
      <c r="J1804">
        <v>849</v>
      </c>
      <c r="K1804">
        <v>0.69257950530035339</v>
      </c>
      <c r="L1804">
        <v>876</v>
      </c>
      <c r="M1804">
        <v>0.96917808219178081</v>
      </c>
      <c r="N1804">
        <v>487</v>
      </c>
      <c r="P1804">
        <v>28</v>
      </c>
      <c r="Q1804">
        <v>73</v>
      </c>
      <c r="R1804">
        <v>0.38356164383561642</v>
      </c>
      <c r="S1804">
        <v>101</v>
      </c>
    </row>
    <row r="1805" spans="1:20" x14ac:dyDescent="0.25">
      <c r="A1805" s="177" t="s">
        <v>11617</v>
      </c>
      <c r="B1805" t="s">
        <v>11618</v>
      </c>
      <c r="C1805" t="s">
        <v>199</v>
      </c>
      <c r="D1805" s="20" t="s">
        <v>1028</v>
      </c>
      <c r="E1805" s="26">
        <v>41974</v>
      </c>
      <c r="F1805">
        <v>12</v>
      </c>
      <c r="G1805">
        <v>12</v>
      </c>
      <c r="H1805">
        <v>1</v>
      </c>
      <c r="I1805">
        <v>102</v>
      </c>
      <c r="J1805">
        <v>95</v>
      </c>
      <c r="K1805">
        <v>1.0736842105263158</v>
      </c>
      <c r="L1805">
        <v>95</v>
      </c>
      <c r="M1805">
        <v>1</v>
      </c>
      <c r="N1805">
        <v>99</v>
      </c>
      <c r="P1805">
        <v>1</v>
      </c>
      <c r="Q1805">
        <v>1</v>
      </c>
      <c r="R1805">
        <v>1</v>
      </c>
      <c r="S1805">
        <v>3</v>
      </c>
    </row>
    <row r="1806" spans="1:20" x14ac:dyDescent="0.25">
      <c r="A1806" s="177" t="s">
        <v>11471</v>
      </c>
      <c r="B1806" t="s">
        <v>11472</v>
      </c>
      <c r="C1806" t="s">
        <v>201</v>
      </c>
      <c r="D1806" s="20" t="s">
        <v>1026</v>
      </c>
      <c r="E1806" s="26">
        <v>41974</v>
      </c>
      <c r="F1806">
        <v>0</v>
      </c>
      <c r="G1806">
        <v>0</v>
      </c>
      <c r="H1806" t="e">
        <v>#DIV/0!</v>
      </c>
      <c r="I1806">
        <v>0</v>
      </c>
      <c r="J1806">
        <v>0</v>
      </c>
      <c r="K1806" t="e">
        <v>#DIV/0!</v>
      </c>
      <c r="L1806">
        <v>0</v>
      </c>
      <c r="M1806" t="e">
        <v>#DIV/0!</v>
      </c>
      <c r="N1806">
        <v>0</v>
      </c>
      <c r="P1806">
        <v>0</v>
      </c>
      <c r="Q1806">
        <v>0</v>
      </c>
      <c r="R1806" t="e">
        <v>#DIV/0!</v>
      </c>
      <c r="S1806">
        <v>0</v>
      </c>
      <c r="T1806">
        <v>1.3333333333333333</v>
      </c>
    </row>
    <row r="1807" spans="1:20" x14ac:dyDescent="0.25">
      <c r="A1807" s="177" t="s">
        <v>12268</v>
      </c>
      <c r="B1807" t="s">
        <v>12269</v>
      </c>
      <c r="C1807" t="s">
        <v>200</v>
      </c>
      <c r="D1807" s="20" t="s">
        <v>1026</v>
      </c>
      <c r="E1807" s="26">
        <v>41974</v>
      </c>
      <c r="F1807">
        <v>5</v>
      </c>
      <c r="G1807">
        <v>5</v>
      </c>
      <c r="H1807">
        <v>1</v>
      </c>
      <c r="I1807">
        <v>9</v>
      </c>
      <c r="J1807">
        <v>25</v>
      </c>
      <c r="K1807">
        <v>0.36</v>
      </c>
      <c r="L1807">
        <v>25</v>
      </c>
      <c r="M1807">
        <v>1</v>
      </c>
      <c r="N1807">
        <v>9</v>
      </c>
      <c r="P1807">
        <v>1</v>
      </c>
      <c r="Q1807">
        <v>1</v>
      </c>
      <c r="R1807">
        <v>1</v>
      </c>
      <c r="S1807">
        <v>0</v>
      </c>
    </row>
    <row r="1808" spans="1:20" x14ac:dyDescent="0.25">
      <c r="A1808" s="177" t="s">
        <v>12553</v>
      </c>
      <c r="B1808" t="s">
        <v>12554</v>
      </c>
      <c r="C1808" t="s">
        <v>202</v>
      </c>
      <c r="D1808" s="20" t="s">
        <v>1026</v>
      </c>
      <c r="E1808" s="26">
        <v>41974</v>
      </c>
      <c r="F1808">
        <v>7</v>
      </c>
      <c r="G1808">
        <v>7</v>
      </c>
      <c r="H1808">
        <v>1</v>
      </c>
      <c r="I1808">
        <v>93</v>
      </c>
      <c r="J1808">
        <v>70</v>
      </c>
      <c r="K1808">
        <v>1.3285714285714285</v>
      </c>
      <c r="L1808">
        <v>70</v>
      </c>
      <c r="M1808">
        <v>1</v>
      </c>
      <c r="N1808">
        <v>90</v>
      </c>
      <c r="P1808">
        <v>0</v>
      </c>
      <c r="Q1808">
        <v>0</v>
      </c>
      <c r="R1808" t="e">
        <v>#DIV/0!</v>
      </c>
      <c r="S1808">
        <v>3</v>
      </c>
      <c r="T1808">
        <v>1.2</v>
      </c>
    </row>
    <row r="1809" spans="1:20" x14ac:dyDescent="0.25">
      <c r="A1809" s="177" t="s">
        <v>11090</v>
      </c>
      <c r="B1809" t="s">
        <v>11091</v>
      </c>
      <c r="C1809" t="s">
        <v>228</v>
      </c>
      <c r="D1809" s="20" t="s">
        <v>1026</v>
      </c>
      <c r="E1809" s="26">
        <v>41974</v>
      </c>
      <c r="F1809">
        <v>2</v>
      </c>
      <c r="G1809">
        <v>2</v>
      </c>
      <c r="H1809">
        <v>1</v>
      </c>
      <c r="I1809">
        <v>18</v>
      </c>
      <c r="J1809">
        <v>14</v>
      </c>
      <c r="K1809">
        <v>1.2857142857142858</v>
      </c>
      <c r="L1809">
        <v>14</v>
      </c>
      <c r="M1809">
        <v>1</v>
      </c>
      <c r="N1809">
        <v>15</v>
      </c>
      <c r="P1809">
        <v>1</v>
      </c>
      <c r="Q1809">
        <v>4</v>
      </c>
      <c r="R1809">
        <v>0.25</v>
      </c>
      <c r="S1809">
        <v>3</v>
      </c>
      <c r="T1809">
        <v>0.66666666666666663</v>
      </c>
    </row>
    <row r="1810" spans="1:20" x14ac:dyDescent="0.25">
      <c r="A1810" s="177" t="s">
        <v>10915</v>
      </c>
      <c r="B1810" t="s">
        <v>10916</v>
      </c>
      <c r="C1810" t="s">
        <v>227</v>
      </c>
      <c r="D1810" s="20" t="s">
        <v>1028</v>
      </c>
      <c r="E1810" s="26">
        <v>41974</v>
      </c>
      <c r="F1810">
        <v>2</v>
      </c>
      <c r="G1810">
        <v>2</v>
      </c>
      <c r="H1810">
        <v>1</v>
      </c>
      <c r="I1810">
        <v>18</v>
      </c>
      <c r="J1810">
        <v>14</v>
      </c>
      <c r="K1810">
        <v>1.2857142857142858</v>
      </c>
      <c r="L1810">
        <v>14</v>
      </c>
      <c r="M1810">
        <v>1</v>
      </c>
      <c r="N1810">
        <v>15</v>
      </c>
      <c r="P1810">
        <v>1</v>
      </c>
      <c r="Q1810">
        <v>4</v>
      </c>
      <c r="R1810">
        <v>0.25</v>
      </c>
      <c r="S1810">
        <v>3</v>
      </c>
    </row>
    <row r="1811" spans="1:20" x14ac:dyDescent="0.25">
      <c r="A1811" s="177" t="s">
        <v>10740</v>
      </c>
      <c r="B1811" t="s">
        <v>10741</v>
      </c>
      <c r="C1811" t="s">
        <v>203</v>
      </c>
      <c r="D1811" s="20" t="s">
        <v>1028</v>
      </c>
      <c r="E1811" s="26">
        <v>41974</v>
      </c>
      <c r="F1811">
        <v>11</v>
      </c>
      <c r="G1811">
        <v>12</v>
      </c>
      <c r="H1811">
        <v>0.91666666666666663</v>
      </c>
      <c r="I1811">
        <v>39</v>
      </c>
      <c r="J1811">
        <v>75</v>
      </c>
      <c r="K1811">
        <v>0.52</v>
      </c>
      <c r="L1811">
        <v>80</v>
      </c>
      <c r="M1811">
        <v>0.9375</v>
      </c>
      <c r="N1811">
        <v>27</v>
      </c>
      <c r="P1811">
        <v>3</v>
      </c>
      <c r="Q1811">
        <v>4</v>
      </c>
      <c r="R1811">
        <v>0.75</v>
      </c>
      <c r="S1811">
        <v>12</v>
      </c>
    </row>
    <row r="1812" spans="1:20" x14ac:dyDescent="0.25">
      <c r="A1812" s="177" t="s">
        <v>10565</v>
      </c>
      <c r="B1812" t="s">
        <v>10566</v>
      </c>
      <c r="C1812" t="s">
        <v>205</v>
      </c>
      <c r="D1812" s="20" t="s">
        <v>1026</v>
      </c>
      <c r="E1812" s="26">
        <v>41974</v>
      </c>
      <c r="F1812">
        <v>5</v>
      </c>
      <c r="G1812">
        <v>5</v>
      </c>
      <c r="H1812">
        <v>1</v>
      </c>
      <c r="I1812">
        <v>34</v>
      </c>
      <c r="J1812">
        <v>45</v>
      </c>
      <c r="K1812">
        <v>0.75555555555555554</v>
      </c>
      <c r="L1812">
        <v>45</v>
      </c>
      <c r="M1812">
        <v>1</v>
      </c>
      <c r="N1812">
        <v>22</v>
      </c>
      <c r="O1812">
        <v>1.2</v>
      </c>
      <c r="P1812">
        <v>3</v>
      </c>
      <c r="Q1812">
        <v>4</v>
      </c>
      <c r="R1812">
        <v>0.75</v>
      </c>
      <c r="S1812">
        <v>12</v>
      </c>
    </row>
    <row r="1813" spans="1:20" x14ac:dyDescent="0.25">
      <c r="A1813" s="177" t="s">
        <v>10389</v>
      </c>
      <c r="B1813" t="s">
        <v>10390</v>
      </c>
      <c r="C1813" t="s">
        <v>204</v>
      </c>
      <c r="D1813" s="20" t="s">
        <v>1026</v>
      </c>
      <c r="E1813" s="26">
        <v>41974</v>
      </c>
      <c r="F1813">
        <v>6</v>
      </c>
      <c r="G1813">
        <v>7</v>
      </c>
      <c r="H1813">
        <v>0.8571428571428571</v>
      </c>
      <c r="I1813">
        <v>5</v>
      </c>
      <c r="J1813">
        <v>30</v>
      </c>
      <c r="K1813">
        <v>0.16666666666666666</v>
      </c>
      <c r="L1813">
        <v>35</v>
      </c>
      <c r="M1813">
        <v>0.8571428571428571</v>
      </c>
      <c r="N1813">
        <v>5</v>
      </c>
      <c r="P1813">
        <v>0</v>
      </c>
      <c r="Q1813">
        <v>0</v>
      </c>
      <c r="R1813" t="e">
        <v>#DIV/0!</v>
      </c>
      <c r="S1813">
        <v>0</v>
      </c>
    </row>
    <row r="1814" spans="1:20" x14ac:dyDescent="0.25">
      <c r="A1814" s="177" t="s">
        <v>10324</v>
      </c>
      <c r="B1814" t="s">
        <v>10325</v>
      </c>
      <c r="C1814" t="s">
        <v>206</v>
      </c>
      <c r="D1814" s="20" t="s">
        <v>1026</v>
      </c>
      <c r="E1814" s="26">
        <v>41974</v>
      </c>
      <c r="F1814">
        <v>0</v>
      </c>
      <c r="G1814">
        <v>0</v>
      </c>
      <c r="H1814" t="e">
        <v>#DIV/0!</v>
      </c>
      <c r="I1814">
        <v>0</v>
      </c>
      <c r="J1814">
        <v>0</v>
      </c>
      <c r="K1814" t="e">
        <v>#DIV/0!</v>
      </c>
      <c r="L1814">
        <v>0</v>
      </c>
      <c r="M1814" t="e">
        <v>#DIV/0!</v>
      </c>
      <c r="N1814">
        <v>0</v>
      </c>
      <c r="P1814">
        <v>0</v>
      </c>
      <c r="Q1814">
        <v>0</v>
      </c>
      <c r="R1814" t="e">
        <v>#DIV/0!</v>
      </c>
      <c r="S1814">
        <v>0</v>
      </c>
    </row>
    <row r="1815" spans="1:20" x14ac:dyDescent="0.25">
      <c r="A1815" s="177" t="s">
        <v>9893</v>
      </c>
      <c r="B1815" t="s">
        <v>9894</v>
      </c>
      <c r="C1815" t="s">
        <v>223</v>
      </c>
      <c r="D1815" s="20" t="s">
        <v>1028</v>
      </c>
      <c r="E1815" s="26">
        <v>41974</v>
      </c>
      <c r="F1815">
        <v>3</v>
      </c>
      <c r="G1815">
        <v>3</v>
      </c>
      <c r="H1815">
        <v>1</v>
      </c>
      <c r="I1815">
        <v>30</v>
      </c>
      <c r="J1815">
        <v>30</v>
      </c>
      <c r="K1815">
        <v>1</v>
      </c>
      <c r="L1815">
        <v>30</v>
      </c>
      <c r="M1815">
        <v>1</v>
      </c>
      <c r="N1815">
        <v>29</v>
      </c>
      <c r="P1815">
        <v>0</v>
      </c>
      <c r="Q1815">
        <v>0</v>
      </c>
      <c r="R1815" t="e">
        <v>#DIV/0!</v>
      </c>
      <c r="S1815">
        <v>1</v>
      </c>
      <c r="T1815">
        <v>1.0571428571428572</v>
      </c>
    </row>
    <row r="1816" spans="1:20" x14ac:dyDescent="0.25">
      <c r="A1816" s="177" t="s">
        <v>9718</v>
      </c>
      <c r="B1816" t="s">
        <v>9719</v>
      </c>
      <c r="C1816" t="s">
        <v>224</v>
      </c>
      <c r="D1816" s="20" t="s">
        <v>1026</v>
      </c>
      <c r="E1816" s="26">
        <v>41974</v>
      </c>
      <c r="F1816">
        <v>3</v>
      </c>
      <c r="G1816">
        <v>3</v>
      </c>
      <c r="H1816">
        <v>1</v>
      </c>
      <c r="I1816">
        <v>30</v>
      </c>
      <c r="J1816">
        <v>30</v>
      </c>
      <c r="K1816">
        <v>1</v>
      </c>
      <c r="L1816">
        <v>30</v>
      </c>
      <c r="M1816">
        <v>1</v>
      </c>
      <c r="N1816">
        <v>29</v>
      </c>
      <c r="P1816">
        <v>0</v>
      </c>
      <c r="Q1816">
        <v>0</v>
      </c>
      <c r="R1816" t="e">
        <v>#DIV/0!</v>
      </c>
      <c r="S1816">
        <v>1</v>
      </c>
      <c r="T1816">
        <v>1.0571428571428572</v>
      </c>
    </row>
    <row r="1817" spans="1:20" x14ac:dyDescent="0.25">
      <c r="A1817" s="177" t="s">
        <v>9327</v>
      </c>
      <c r="B1817" t="s">
        <v>9328</v>
      </c>
      <c r="C1817" t="s">
        <v>211</v>
      </c>
      <c r="D1817" s="20" t="s">
        <v>1026</v>
      </c>
      <c r="E1817" s="26">
        <v>41974</v>
      </c>
      <c r="F1817">
        <v>2</v>
      </c>
      <c r="G1817">
        <v>3</v>
      </c>
      <c r="H1817">
        <v>0.66666666666666663</v>
      </c>
      <c r="I1817">
        <v>31</v>
      </c>
      <c r="J1817">
        <v>16</v>
      </c>
      <c r="K1817">
        <v>1.9375</v>
      </c>
      <c r="L1817">
        <v>24</v>
      </c>
      <c r="M1817">
        <v>0.66666666666666663</v>
      </c>
      <c r="N1817">
        <v>19</v>
      </c>
      <c r="P1817">
        <v>0</v>
      </c>
      <c r="Q1817">
        <v>5</v>
      </c>
      <c r="R1817">
        <v>0</v>
      </c>
      <c r="S1817">
        <v>12</v>
      </c>
    </row>
    <row r="1818" spans="1:20" x14ac:dyDescent="0.25">
      <c r="A1818" s="177" t="s">
        <v>9152</v>
      </c>
      <c r="B1818" t="s">
        <v>9153</v>
      </c>
      <c r="C1818" t="s">
        <v>207</v>
      </c>
      <c r="D1818" s="20" t="s">
        <v>1028</v>
      </c>
      <c r="E1818" s="26">
        <v>41974</v>
      </c>
      <c r="F1818">
        <v>9</v>
      </c>
      <c r="G1818">
        <v>10</v>
      </c>
      <c r="H1818">
        <v>0.9</v>
      </c>
      <c r="I1818">
        <v>66</v>
      </c>
      <c r="J1818">
        <v>61</v>
      </c>
      <c r="K1818">
        <v>1.0819672131147542</v>
      </c>
      <c r="L1818">
        <v>69</v>
      </c>
      <c r="M1818">
        <v>0.88405797101449279</v>
      </c>
      <c r="N1818">
        <v>47</v>
      </c>
      <c r="P1818">
        <v>2</v>
      </c>
      <c r="Q1818">
        <v>7</v>
      </c>
      <c r="R1818">
        <v>0.2857142857142857</v>
      </c>
      <c r="S1818">
        <v>20</v>
      </c>
    </row>
    <row r="1819" spans="1:20" x14ac:dyDescent="0.25">
      <c r="A1819" s="177" t="s">
        <v>9087</v>
      </c>
      <c r="B1819" t="s">
        <v>9088</v>
      </c>
      <c r="C1819" t="s">
        <v>894</v>
      </c>
      <c r="D1819" s="20" t="s">
        <v>1026</v>
      </c>
      <c r="E1819" s="26">
        <v>41974</v>
      </c>
      <c r="H1819" t="e">
        <v>#DIV/0!</v>
      </c>
      <c r="K1819" t="e">
        <v>#DIV/0!</v>
      </c>
      <c r="M1819" t="e">
        <v>#DIV/0!</v>
      </c>
      <c r="R1819" t="e">
        <v>#DIV/0!</v>
      </c>
      <c r="T1819">
        <v>0.94444444444444442</v>
      </c>
    </row>
    <row r="1820" spans="1:20" x14ac:dyDescent="0.25">
      <c r="A1820" s="177" t="s">
        <v>8912</v>
      </c>
      <c r="B1820" t="s">
        <v>8913</v>
      </c>
      <c r="C1820" t="s">
        <v>210</v>
      </c>
      <c r="D1820" s="20" t="s">
        <v>1026</v>
      </c>
      <c r="E1820" s="26">
        <v>41974</v>
      </c>
      <c r="F1820">
        <v>5</v>
      </c>
      <c r="G1820">
        <v>5</v>
      </c>
      <c r="H1820">
        <v>1</v>
      </c>
      <c r="I1820">
        <v>29</v>
      </c>
      <c r="J1820">
        <v>35</v>
      </c>
      <c r="K1820">
        <v>0.82857142857142863</v>
      </c>
      <c r="L1820">
        <v>35</v>
      </c>
      <c r="M1820">
        <v>1</v>
      </c>
      <c r="N1820">
        <v>23</v>
      </c>
      <c r="O1820">
        <v>1.2</v>
      </c>
      <c r="P1820">
        <v>2</v>
      </c>
      <c r="Q1820">
        <v>2</v>
      </c>
      <c r="R1820">
        <v>1</v>
      </c>
      <c r="S1820">
        <v>6</v>
      </c>
      <c r="T1820">
        <v>0.94444444444444442</v>
      </c>
    </row>
    <row r="1821" spans="1:20" x14ac:dyDescent="0.25">
      <c r="A1821" s="177" t="s">
        <v>8737</v>
      </c>
      <c r="B1821" t="s">
        <v>8738</v>
      </c>
      <c r="C1821" t="s">
        <v>208</v>
      </c>
      <c r="D1821" s="20" t="s">
        <v>1026</v>
      </c>
      <c r="E1821" s="26">
        <v>41974</v>
      </c>
      <c r="F1821">
        <v>2</v>
      </c>
      <c r="G1821">
        <v>2</v>
      </c>
      <c r="H1821">
        <v>1</v>
      </c>
      <c r="I1821">
        <v>7</v>
      </c>
      <c r="J1821">
        <v>10</v>
      </c>
      <c r="K1821">
        <v>0.7</v>
      </c>
      <c r="L1821">
        <v>10</v>
      </c>
      <c r="M1821">
        <v>1</v>
      </c>
      <c r="N1821">
        <v>5</v>
      </c>
      <c r="P1821">
        <v>1</v>
      </c>
      <c r="Q1821">
        <v>1</v>
      </c>
      <c r="R1821">
        <v>1</v>
      </c>
      <c r="S1821">
        <v>2</v>
      </c>
      <c r="T1821">
        <v>1.2666666666666666</v>
      </c>
    </row>
    <row r="1822" spans="1:20" x14ac:dyDescent="0.25">
      <c r="A1822" s="177" t="s">
        <v>8488</v>
      </c>
      <c r="B1822" t="s">
        <v>8489</v>
      </c>
      <c r="C1822" t="s">
        <v>213</v>
      </c>
      <c r="D1822" s="20" t="s">
        <v>1026</v>
      </c>
      <c r="E1822" s="26">
        <v>41974</v>
      </c>
      <c r="F1822">
        <v>2</v>
      </c>
      <c r="G1822">
        <v>3</v>
      </c>
      <c r="H1822">
        <v>0.66666666666666663</v>
      </c>
      <c r="I1822">
        <v>12</v>
      </c>
      <c r="J1822">
        <v>12</v>
      </c>
      <c r="K1822">
        <v>1</v>
      </c>
      <c r="L1822">
        <v>20</v>
      </c>
      <c r="M1822">
        <v>0.6</v>
      </c>
      <c r="N1822">
        <v>10</v>
      </c>
      <c r="P1822">
        <v>0</v>
      </c>
      <c r="Q1822">
        <v>0</v>
      </c>
      <c r="R1822" t="e">
        <v>#DIV/0!</v>
      </c>
      <c r="S1822">
        <v>2</v>
      </c>
      <c r="T1822">
        <v>0.95</v>
      </c>
    </row>
    <row r="1823" spans="1:20" x14ac:dyDescent="0.25">
      <c r="A1823" s="177" t="s">
        <v>8313</v>
      </c>
      <c r="B1823" t="s">
        <v>8314</v>
      </c>
      <c r="C1823" t="s">
        <v>212</v>
      </c>
      <c r="D1823" s="20" t="s">
        <v>1028</v>
      </c>
      <c r="E1823" s="26">
        <v>41974</v>
      </c>
      <c r="F1823">
        <v>2</v>
      </c>
      <c r="G1823">
        <v>3</v>
      </c>
      <c r="H1823">
        <v>0.66666666666666663</v>
      </c>
      <c r="I1823">
        <v>12</v>
      </c>
      <c r="J1823">
        <v>12</v>
      </c>
      <c r="K1823">
        <v>1</v>
      </c>
      <c r="L1823">
        <v>20</v>
      </c>
      <c r="M1823">
        <v>0.6</v>
      </c>
      <c r="N1823">
        <v>10</v>
      </c>
      <c r="P1823">
        <v>0</v>
      </c>
      <c r="Q1823">
        <v>0</v>
      </c>
      <c r="R1823" t="e">
        <v>#DIV/0!</v>
      </c>
      <c r="S1823">
        <v>2</v>
      </c>
    </row>
    <row r="1824" spans="1:20" x14ac:dyDescent="0.25">
      <c r="A1824" s="177" t="s">
        <v>8248</v>
      </c>
      <c r="B1824" t="s">
        <v>8249</v>
      </c>
      <c r="C1824" t="s">
        <v>8184</v>
      </c>
      <c r="D1824" s="20" t="s">
        <v>1026</v>
      </c>
      <c r="E1824" s="26">
        <v>41974</v>
      </c>
      <c r="H1824" t="e">
        <v>#DIV/0!</v>
      </c>
      <c r="K1824" t="e">
        <v>#DIV/0!</v>
      </c>
      <c r="M1824" t="e">
        <v>#DIV/0!</v>
      </c>
      <c r="R1824" t="e">
        <v>#DIV/0!</v>
      </c>
      <c r="T1824">
        <v>0.89444444444444449</v>
      </c>
    </row>
    <row r="1825" spans="1:20" x14ac:dyDescent="0.25">
      <c r="A1825" s="177" t="s">
        <v>8012</v>
      </c>
      <c r="B1825" t="s">
        <v>8013</v>
      </c>
      <c r="C1825" t="s">
        <v>225</v>
      </c>
      <c r="D1825" s="20" t="s">
        <v>1028</v>
      </c>
      <c r="E1825" s="26">
        <v>41974</v>
      </c>
      <c r="F1825">
        <v>5</v>
      </c>
      <c r="G1825">
        <v>5</v>
      </c>
      <c r="H1825">
        <v>1</v>
      </c>
      <c r="I1825">
        <v>33</v>
      </c>
      <c r="J1825">
        <v>50</v>
      </c>
      <c r="K1825">
        <v>0.66</v>
      </c>
      <c r="L1825">
        <v>50</v>
      </c>
      <c r="M1825">
        <v>1</v>
      </c>
      <c r="N1825">
        <v>21</v>
      </c>
      <c r="P1825">
        <v>0</v>
      </c>
      <c r="Q1825">
        <v>3</v>
      </c>
      <c r="R1825">
        <v>0</v>
      </c>
      <c r="S1825">
        <v>12</v>
      </c>
      <c r="T1825">
        <v>0.88888888888888884</v>
      </c>
    </row>
    <row r="1826" spans="1:20" x14ac:dyDescent="0.25">
      <c r="A1826" s="177" t="s">
        <v>7811</v>
      </c>
      <c r="B1826" t="s">
        <v>7812</v>
      </c>
      <c r="C1826" t="s">
        <v>226</v>
      </c>
      <c r="D1826" s="20" t="s">
        <v>1026</v>
      </c>
      <c r="E1826" s="26">
        <v>41974</v>
      </c>
      <c r="F1826">
        <v>5</v>
      </c>
      <c r="G1826">
        <v>5</v>
      </c>
      <c r="H1826">
        <v>1</v>
      </c>
      <c r="I1826">
        <v>33</v>
      </c>
      <c r="J1826">
        <v>50</v>
      </c>
      <c r="K1826">
        <v>0.66</v>
      </c>
      <c r="L1826">
        <v>50</v>
      </c>
      <c r="M1826">
        <v>1</v>
      </c>
      <c r="N1826">
        <v>21</v>
      </c>
      <c r="P1826">
        <v>0</v>
      </c>
      <c r="Q1826">
        <v>3</v>
      </c>
      <c r="R1826">
        <v>0</v>
      </c>
      <c r="S1826">
        <v>12</v>
      </c>
      <c r="T1826">
        <v>0.9</v>
      </c>
    </row>
    <row r="1827" spans="1:20" x14ac:dyDescent="0.25">
      <c r="A1827" s="177" t="s">
        <v>7624</v>
      </c>
      <c r="B1827" t="s">
        <v>7625</v>
      </c>
      <c r="C1827" s="20" t="s">
        <v>901</v>
      </c>
      <c r="D1827" s="20" t="s">
        <v>1026</v>
      </c>
      <c r="E1827" s="26">
        <v>41974</v>
      </c>
      <c r="F1827">
        <v>3</v>
      </c>
      <c r="G1827">
        <v>4</v>
      </c>
      <c r="H1827">
        <v>0.75</v>
      </c>
      <c r="I1827">
        <v>11</v>
      </c>
      <c r="J1827">
        <v>9</v>
      </c>
      <c r="K1827">
        <v>1.2222222222222223</v>
      </c>
      <c r="L1827">
        <v>14</v>
      </c>
      <c r="M1827">
        <v>0.6428571428571429</v>
      </c>
      <c r="N1827">
        <v>9</v>
      </c>
      <c r="P1827">
        <v>0</v>
      </c>
      <c r="Q1827">
        <v>0</v>
      </c>
      <c r="R1827" t="e">
        <v>#DIV/0!</v>
      </c>
      <c r="S1827">
        <v>2</v>
      </c>
    </row>
    <row r="1828" spans="1:20" x14ac:dyDescent="0.25">
      <c r="A1828" s="177" t="s">
        <v>7277</v>
      </c>
      <c r="B1828" t="s">
        <v>7278</v>
      </c>
      <c r="C1828" s="20" t="s">
        <v>1078</v>
      </c>
      <c r="D1828" s="20" t="s">
        <v>1026</v>
      </c>
      <c r="E1828" s="26">
        <v>41974</v>
      </c>
      <c r="F1828">
        <v>3</v>
      </c>
      <c r="G1828">
        <v>4</v>
      </c>
      <c r="H1828">
        <v>0.75</v>
      </c>
      <c r="I1828">
        <v>11</v>
      </c>
      <c r="J1828">
        <v>9</v>
      </c>
      <c r="K1828">
        <v>1.2222222222222223</v>
      </c>
      <c r="L1828">
        <v>14</v>
      </c>
      <c r="M1828">
        <v>0.6428571428571429</v>
      </c>
      <c r="N1828">
        <v>9</v>
      </c>
      <c r="P1828">
        <v>0</v>
      </c>
      <c r="Q1828">
        <v>0</v>
      </c>
      <c r="R1828" t="e">
        <v>#DIV/0!</v>
      </c>
      <c r="S1828">
        <v>2</v>
      </c>
    </row>
    <row r="1829" spans="1:20" x14ac:dyDescent="0.25">
      <c r="A1829" s="177" t="s">
        <v>7072</v>
      </c>
      <c r="B1829" t="s">
        <v>7073</v>
      </c>
      <c r="C1829" t="s">
        <v>232</v>
      </c>
      <c r="D1829" s="20" t="s">
        <v>1028</v>
      </c>
      <c r="E1829" s="26">
        <v>41974</v>
      </c>
      <c r="F1829">
        <v>7</v>
      </c>
      <c r="G1829">
        <v>8</v>
      </c>
      <c r="H1829">
        <v>0.875</v>
      </c>
      <c r="I1829">
        <v>56</v>
      </c>
      <c r="J1829">
        <v>70</v>
      </c>
      <c r="K1829">
        <v>0.8</v>
      </c>
      <c r="L1829">
        <v>80</v>
      </c>
      <c r="M1829">
        <v>0.875</v>
      </c>
      <c r="N1829">
        <v>56</v>
      </c>
      <c r="P1829">
        <v>1</v>
      </c>
      <c r="Q1829">
        <v>3</v>
      </c>
      <c r="R1829">
        <v>0.33333333333333331</v>
      </c>
      <c r="S1829">
        <v>0</v>
      </c>
    </row>
    <row r="1830" spans="1:20" x14ac:dyDescent="0.25">
      <c r="A1830" s="177" t="s">
        <v>6881</v>
      </c>
      <c r="B1830" t="s">
        <v>6882</v>
      </c>
      <c r="C1830" t="s">
        <v>231</v>
      </c>
      <c r="D1830" s="20" t="s">
        <v>1026</v>
      </c>
      <c r="E1830" s="26">
        <v>41974</v>
      </c>
      <c r="F1830">
        <v>7</v>
      </c>
      <c r="G1830">
        <v>8</v>
      </c>
      <c r="H1830">
        <v>0.875</v>
      </c>
      <c r="I1830">
        <v>56</v>
      </c>
      <c r="J1830">
        <v>70</v>
      </c>
      <c r="K1830">
        <v>0.8</v>
      </c>
      <c r="L1830">
        <v>80</v>
      </c>
      <c r="M1830">
        <v>0.875</v>
      </c>
      <c r="N1830">
        <v>56</v>
      </c>
      <c r="P1830">
        <v>1</v>
      </c>
      <c r="Q1830">
        <v>3</v>
      </c>
      <c r="R1830">
        <v>0.33333333333333331</v>
      </c>
      <c r="S1830">
        <v>0</v>
      </c>
    </row>
    <row r="1831" spans="1:20" x14ac:dyDescent="0.25">
      <c r="A1831" s="177" t="s">
        <v>6706</v>
      </c>
      <c r="B1831" t="s">
        <v>6707</v>
      </c>
      <c r="C1831" t="s">
        <v>317</v>
      </c>
      <c r="D1831" s="20" t="s">
        <v>1028</v>
      </c>
      <c r="E1831" s="26">
        <v>41974</v>
      </c>
      <c r="F1831">
        <v>11</v>
      </c>
      <c r="G1831">
        <v>11</v>
      </c>
      <c r="H1831">
        <v>1</v>
      </c>
      <c r="I1831">
        <v>18</v>
      </c>
      <c r="J1831">
        <v>28</v>
      </c>
      <c r="K1831">
        <v>0.6428571428571429</v>
      </c>
      <c r="L1831">
        <v>28</v>
      </c>
      <c r="M1831">
        <v>1</v>
      </c>
      <c r="N1831">
        <v>16</v>
      </c>
      <c r="P1831">
        <v>3</v>
      </c>
      <c r="Q1831">
        <v>3</v>
      </c>
      <c r="R1831">
        <v>1</v>
      </c>
      <c r="S1831">
        <v>2</v>
      </c>
      <c r="T1831">
        <v>0.5714285714285714</v>
      </c>
    </row>
    <row r="1832" spans="1:20" x14ac:dyDescent="0.25">
      <c r="A1832" s="177" t="s">
        <v>6531</v>
      </c>
      <c r="B1832" t="s">
        <v>6532</v>
      </c>
      <c r="C1832" t="s">
        <v>316</v>
      </c>
      <c r="D1832" s="20" t="s">
        <v>1026</v>
      </c>
      <c r="E1832" s="26">
        <v>41974</v>
      </c>
      <c r="F1832">
        <v>11</v>
      </c>
      <c r="G1832">
        <v>11</v>
      </c>
      <c r="H1832">
        <v>1</v>
      </c>
      <c r="I1832">
        <v>18</v>
      </c>
      <c r="J1832">
        <v>28</v>
      </c>
      <c r="K1832">
        <v>0.6428571428571429</v>
      </c>
      <c r="L1832">
        <v>28</v>
      </c>
      <c r="M1832">
        <v>1</v>
      </c>
      <c r="N1832">
        <v>16</v>
      </c>
      <c r="P1832">
        <v>3</v>
      </c>
      <c r="Q1832">
        <v>3</v>
      </c>
      <c r="R1832">
        <v>1</v>
      </c>
      <c r="S1832">
        <v>2</v>
      </c>
    </row>
    <row r="1833" spans="1:20" x14ac:dyDescent="0.25">
      <c r="A1833" s="177" t="s">
        <v>6282</v>
      </c>
      <c r="B1833" t="s">
        <v>6283</v>
      </c>
      <c r="C1833" t="s">
        <v>214</v>
      </c>
      <c r="D1833" s="20" t="s">
        <v>1028</v>
      </c>
      <c r="E1833" s="26">
        <v>41974</v>
      </c>
      <c r="F1833">
        <v>14</v>
      </c>
      <c r="G1833">
        <v>15</v>
      </c>
      <c r="H1833">
        <v>0.93333333333333335</v>
      </c>
      <c r="I1833">
        <v>87</v>
      </c>
      <c r="J1833">
        <v>135</v>
      </c>
      <c r="K1833">
        <v>0.64444444444444449</v>
      </c>
      <c r="L1833">
        <v>145</v>
      </c>
      <c r="M1833">
        <v>0.93103448275862066</v>
      </c>
      <c r="N1833">
        <v>74</v>
      </c>
      <c r="P1833">
        <v>6</v>
      </c>
      <c r="Q1833">
        <v>13</v>
      </c>
      <c r="R1833">
        <v>0.46153846153846156</v>
      </c>
      <c r="S1833">
        <v>13</v>
      </c>
      <c r="T1833">
        <v>1</v>
      </c>
    </row>
    <row r="1834" spans="1:20" x14ac:dyDescent="0.25">
      <c r="A1834" s="177" t="s">
        <v>6107</v>
      </c>
      <c r="B1834" t="s">
        <v>6108</v>
      </c>
      <c r="C1834" t="s">
        <v>215</v>
      </c>
      <c r="D1834" s="20" t="s">
        <v>1026</v>
      </c>
      <c r="E1834" s="26">
        <v>41974</v>
      </c>
      <c r="F1834">
        <v>6</v>
      </c>
      <c r="G1834">
        <v>6</v>
      </c>
      <c r="H1834">
        <v>1</v>
      </c>
      <c r="I1834">
        <v>41</v>
      </c>
      <c r="J1834">
        <v>55</v>
      </c>
      <c r="K1834">
        <v>0.74545454545454548</v>
      </c>
      <c r="L1834">
        <v>55</v>
      </c>
      <c r="M1834">
        <v>1</v>
      </c>
      <c r="N1834">
        <v>32</v>
      </c>
      <c r="O1834">
        <v>0.95</v>
      </c>
      <c r="P1834">
        <v>5</v>
      </c>
      <c r="Q1834">
        <v>7</v>
      </c>
      <c r="R1834">
        <v>0.7142857142857143</v>
      </c>
      <c r="S1834">
        <v>9</v>
      </c>
    </row>
    <row r="1835" spans="1:20" x14ac:dyDescent="0.25">
      <c r="A1835" s="177" t="s">
        <v>5932</v>
      </c>
      <c r="B1835" t="s">
        <v>5933</v>
      </c>
      <c r="C1835" t="s">
        <v>216</v>
      </c>
      <c r="D1835" s="20" t="s">
        <v>1026</v>
      </c>
      <c r="E1835" s="26">
        <v>41974</v>
      </c>
      <c r="F1835">
        <v>8</v>
      </c>
      <c r="G1835">
        <v>9</v>
      </c>
      <c r="H1835">
        <v>0.88888888888888884</v>
      </c>
      <c r="I1835">
        <v>46</v>
      </c>
      <c r="J1835">
        <v>80</v>
      </c>
      <c r="K1835">
        <v>0.57499999999999996</v>
      </c>
      <c r="L1835">
        <v>90</v>
      </c>
      <c r="M1835">
        <v>0.88888888888888884</v>
      </c>
      <c r="N1835">
        <v>42</v>
      </c>
      <c r="P1835">
        <v>2</v>
      </c>
      <c r="Q1835">
        <v>6</v>
      </c>
      <c r="R1835">
        <v>0.33333333333333331</v>
      </c>
      <c r="S1835">
        <v>4</v>
      </c>
      <c r="T1835">
        <v>0.80399999999999994</v>
      </c>
    </row>
    <row r="1836" spans="1:20" x14ac:dyDescent="0.25">
      <c r="A1836" s="177" t="s">
        <v>5504</v>
      </c>
      <c r="B1836" t="s">
        <v>5505</v>
      </c>
      <c r="C1836" s="20" t="s">
        <v>903</v>
      </c>
      <c r="D1836" s="20" t="s">
        <v>1026</v>
      </c>
      <c r="E1836" s="26">
        <v>41974</v>
      </c>
      <c r="F1836">
        <v>10</v>
      </c>
      <c r="G1836">
        <v>10</v>
      </c>
      <c r="H1836">
        <v>1</v>
      </c>
      <c r="I1836">
        <v>28</v>
      </c>
      <c r="J1836">
        <v>50</v>
      </c>
      <c r="K1836">
        <v>0.56000000000000005</v>
      </c>
      <c r="L1836">
        <v>50</v>
      </c>
      <c r="M1836">
        <v>1</v>
      </c>
      <c r="N1836">
        <v>25</v>
      </c>
      <c r="P1836">
        <v>0</v>
      </c>
      <c r="Q1836">
        <v>0</v>
      </c>
      <c r="R1836" t="e">
        <v>#DIV/0!</v>
      </c>
      <c r="S1836">
        <v>3</v>
      </c>
      <c r="T1836">
        <v>0.83299999999999996</v>
      </c>
    </row>
    <row r="1837" spans="1:20" x14ac:dyDescent="0.25">
      <c r="A1837" s="177" t="s">
        <v>5688</v>
      </c>
      <c r="B1837" t="s">
        <v>5689</v>
      </c>
      <c r="C1837" s="20" t="s">
        <v>1073</v>
      </c>
      <c r="D1837" s="20" t="s">
        <v>1026</v>
      </c>
      <c r="E1837" s="26">
        <v>41974</v>
      </c>
      <c r="F1837">
        <v>5</v>
      </c>
      <c r="G1837">
        <v>5</v>
      </c>
      <c r="H1837">
        <v>1</v>
      </c>
      <c r="I1837">
        <v>16</v>
      </c>
      <c r="J1837">
        <v>25</v>
      </c>
      <c r="K1837">
        <v>0.64</v>
      </c>
      <c r="L1837">
        <v>25</v>
      </c>
      <c r="M1837">
        <v>1</v>
      </c>
      <c r="N1837">
        <v>16</v>
      </c>
      <c r="P1837">
        <v>0</v>
      </c>
      <c r="Q1837">
        <v>0</v>
      </c>
      <c r="R1837" t="e">
        <v>#DIV/0!</v>
      </c>
      <c r="S1837">
        <v>0</v>
      </c>
      <c r="T1837">
        <v>0.71699999999999997</v>
      </c>
    </row>
    <row r="1838" spans="1:20" x14ac:dyDescent="0.25">
      <c r="A1838" s="177" t="s">
        <v>5269</v>
      </c>
      <c r="B1838" t="s">
        <v>5270</v>
      </c>
      <c r="C1838" s="20" t="s">
        <v>1079</v>
      </c>
      <c r="D1838" s="20" t="s">
        <v>1026</v>
      </c>
      <c r="E1838" s="26">
        <v>41974</v>
      </c>
      <c r="F1838">
        <v>5</v>
      </c>
      <c r="G1838">
        <v>5</v>
      </c>
      <c r="H1838">
        <v>1</v>
      </c>
      <c r="I1838">
        <v>12</v>
      </c>
      <c r="J1838">
        <v>25</v>
      </c>
      <c r="K1838">
        <v>0.48</v>
      </c>
      <c r="L1838">
        <v>25</v>
      </c>
      <c r="M1838">
        <v>1</v>
      </c>
      <c r="N1838">
        <v>9</v>
      </c>
      <c r="P1838">
        <v>0</v>
      </c>
      <c r="Q1838">
        <v>0</v>
      </c>
      <c r="R1838" t="e">
        <v>#DIV/0!</v>
      </c>
      <c r="S1838">
        <v>3</v>
      </c>
    </row>
    <row r="1839" spans="1:20" x14ac:dyDescent="0.25">
      <c r="A1839" s="177" t="s">
        <v>5064</v>
      </c>
      <c r="B1839" t="s">
        <v>5065</v>
      </c>
      <c r="C1839" t="s">
        <v>229</v>
      </c>
      <c r="D1839" s="20" t="s">
        <v>1026</v>
      </c>
      <c r="E1839" s="26">
        <v>41974</v>
      </c>
      <c r="F1839">
        <v>2</v>
      </c>
      <c r="G1839">
        <v>3</v>
      </c>
      <c r="H1839">
        <v>0.66666666666666663</v>
      </c>
      <c r="I1839">
        <v>11</v>
      </c>
      <c r="J1839">
        <v>12</v>
      </c>
      <c r="K1839">
        <v>0.91666666666666663</v>
      </c>
      <c r="L1839">
        <v>18</v>
      </c>
      <c r="M1839">
        <v>0.66666666666666663</v>
      </c>
      <c r="N1839">
        <v>6</v>
      </c>
      <c r="P1839">
        <v>1</v>
      </c>
      <c r="Q1839">
        <v>2</v>
      </c>
      <c r="R1839">
        <v>0.5</v>
      </c>
      <c r="S1839">
        <v>5</v>
      </c>
    </row>
    <row r="1840" spans="1:20" x14ac:dyDescent="0.25">
      <c r="A1840" s="177" t="s">
        <v>4889</v>
      </c>
      <c r="B1840" t="s">
        <v>4890</v>
      </c>
      <c r="C1840" t="s">
        <v>230</v>
      </c>
      <c r="D1840" s="20" t="s">
        <v>1028</v>
      </c>
      <c r="E1840" s="26">
        <v>41974</v>
      </c>
      <c r="F1840">
        <v>2</v>
      </c>
      <c r="G1840">
        <v>3</v>
      </c>
      <c r="H1840">
        <v>0.66666666666666663</v>
      </c>
      <c r="I1840">
        <v>11</v>
      </c>
      <c r="J1840">
        <v>12</v>
      </c>
      <c r="K1840">
        <v>0.91666666666666663</v>
      </c>
      <c r="L1840">
        <v>18</v>
      </c>
      <c r="M1840">
        <v>0.66666666666666663</v>
      </c>
      <c r="N1840">
        <v>6</v>
      </c>
      <c r="P1840">
        <v>1</v>
      </c>
      <c r="Q1840">
        <v>2</v>
      </c>
      <c r="R1840">
        <v>0.5</v>
      </c>
      <c r="S1840">
        <v>5</v>
      </c>
    </row>
    <row r="1841" spans="1:20" x14ac:dyDescent="0.25">
      <c r="A1841" s="177" t="s">
        <v>4714</v>
      </c>
      <c r="B1841" t="s">
        <v>4715</v>
      </c>
      <c r="C1841" t="s">
        <v>234</v>
      </c>
      <c r="D1841" s="20" t="s">
        <v>1028</v>
      </c>
      <c r="E1841" s="26">
        <v>41974</v>
      </c>
      <c r="F1841">
        <v>7</v>
      </c>
      <c r="G1841">
        <v>7</v>
      </c>
      <c r="H1841">
        <v>1</v>
      </c>
      <c r="I1841">
        <v>15</v>
      </c>
      <c r="J1841">
        <v>70</v>
      </c>
      <c r="K1841">
        <v>0.21428571428571427</v>
      </c>
      <c r="L1841">
        <v>70</v>
      </c>
      <c r="M1841">
        <v>1</v>
      </c>
      <c r="N1841">
        <v>7</v>
      </c>
      <c r="P1841">
        <v>0</v>
      </c>
      <c r="Q1841">
        <v>5</v>
      </c>
      <c r="R1841">
        <v>0</v>
      </c>
      <c r="S1841">
        <v>8</v>
      </c>
      <c r="T1841">
        <v>0.41666666666666669</v>
      </c>
    </row>
    <row r="1842" spans="1:20" x14ac:dyDescent="0.25">
      <c r="A1842" s="177" t="s">
        <v>4539</v>
      </c>
      <c r="B1842" t="s">
        <v>4540</v>
      </c>
      <c r="C1842" t="s">
        <v>233</v>
      </c>
      <c r="D1842" s="20" t="s">
        <v>1026</v>
      </c>
      <c r="E1842" s="26">
        <v>41974</v>
      </c>
      <c r="F1842">
        <v>7</v>
      </c>
      <c r="G1842">
        <v>7</v>
      </c>
      <c r="H1842">
        <v>1</v>
      </c>
      <c r="I1842">
        <v>15</v>
      </c>
      <c r="J1842">
        <v>70</v>
      </c>
      <c r="K1842">
        <v>0.21428571428571427</v>
      </c>
      <c r="L1842">
        <v>70</v>
      </c>
      <c r="M1842">
        <v>1</v>
      </c>
      <c r="N1842">
        <v>7</v>
      </c>
      <c r="P1842">
        <v>0</v>
      </c>
      <c r="Q1842">
        <v>5</v>
      </c>
      <c r="R1842">
        <v>0</v>
      </c>
      <c r="S1842">
        <v>8</v>
      </c>
      <c r="T1842">
        <v>1.1416666666666668</v>
      </c>
    </row>
    <row r="1843" spans="1:20" x14ac:dyDescent="0.25">
      <c r="A1843" s="177" t="s">
        <v>4364</v>
      </c>
      <c r="B1843" t="s">
        <v>4365</v>
      </c>
      <c r="C1843" t="s">
        <v>217</v>
      </c>
      <c r="D1843" s="20" t="s">
        <v>1028</v>
      </c>
      <c r="E1843" s="26">
        <v>41974</v>
      </c>
      <c r="F1843">
        <v>7</v>
      </c>
      <c r="G1843">
        <v>7</v>
      </c>
      <c r="H1843">
        <v>1</v>
      </c>
      <c r="I1843">
        <v>20</v>
      </c>
      <c r="J1843">
        <v>50</v>
      </c>
      <c r="K1843">
        <v>0.4</v>
      </c>
      <c r="L1843">
        <v>50</v>
      </c>
      <c r="M1843">
        <v>1</v>
      </c>
      <c r="N1843">
        <v>18</v>
      </c>
      <c r="P1843">
        <v>0</v>
      </c>
      <c r="Q1843">
        <v>4</v>
      </c>
      <c r="R1843">
        <v>0</v>
      </c>
      <c r="S1843">
        <v>2</v>
      </c>
      <c r="T1843">
        <v>0.83299999999999996</v>
      </c>
    </row>
    <row r="1844" spans="1:20" x14ac:dyDescent="0.25">
      <c r="A1844" s="177" t="s">
        <v>4299</v>
      </c>
      <c r="B1844" t="s">
        <v>4300</v>
      </c>
      <c r="C1844" t="s">
        <v>895</v>
      </c>
      <c r="D1844" s="20" t="s">
        <v>1026</v>
      </c>
      <c r="E1844" s="26">
        <v>41974</v>
      </c>
      <c r="H1844" t="e">
        <v>#DIV/0!</v>
      </c>
      <c r="K1844" t="e">
        <v>#DIV/0!</v>
      </c>
      <c r="M1844" t="e">
        <v>#DIV/0!</v>
      </c>
      <c r="R1844" t="e">
        <v>#DIV/0!</v>
      </c>
      <c r="T1844">
        <v>0.74</v>
      </c>
    </row>
    <row r="1845" spans="1:20" x14ac:dyDescent="0.25">
      <c r="A1845" s="177" t="s">
        <v>4124</v>
      </c>
      <c r="B1845" t="s">
        <v>4125</v>
      </c>
      <c r="C1845" t="s">
        <v>218</v>
      </c>
      <c r="D1845" s="20" t="s">
        <v>1026</v>
      </c>
      <c r="E1845" s="26">
        <v>41974</v>
      </c>
      <c r="F1845">
        <v>4</v>
      </c>
      <c r="G1845">
        <v>4</v>
      </c>
      <c r="H1845">
        <v>1</v>
      </c>
      <c r="I1845">
        <v>2</v>
      </c>
      <c r="J1845">
        <v>20</v>
      </c>
      <c r="K1845">
        <v>0.1</v>
      </c>
      <c r="L1845">
        <v>20</v>
      </c>
      <c r="M1845">
        <v>1</v>
      </c>
      <c r="N1845">
        <v>2</v>
      </c>
      <c r="P1845">
        <v>0</v>
      </c>
      <c r="Q1845">
        <v>0</v>
      </c>
      <c r="R1845" t="e">
        <v>#DIV/0!</v>
      </c>
      <c r="S1845">
        <v>0</v>
      </c>
      <c r="T1845">
        <v>0.98</v>
      </c>
    </row>
    <row r="1846" spans="1:20" x14ac:dyDescent="0.25">
      <c r="A1846" s="177" t="s">
        <v>3949</v>
      </c>
      <c r="B1846" t="s">
        <v>3950</v>
      </c>
      <c r="C1846" t="s">
        <v>219</v>
      </c>
      <c r="D1846" s="20" t="s">
        <v>1026</v>
      </c>
      <c r="E1846" s="26">
        <v>41974</v>
      </c>
      <c r="F1846">
        <v>3</v>
      </c>
      <c r="G1846">
        <v>3</v>
      </c>
      <c r="H1846">
        <v>1</v>
      </c>
      <c r="I1846">
        <v>18</v>
      </c>
      <c r="J1846">
        <v>30</v>
      </c>
      <c r="K1846">
        <v>0.6</v>
      </c>
      <c r="L1846">
        <v>30</v>
      </c>
      <c r="M1846">
        <v>1</v>
      </c>
      <c r="N1846">
        <v>16</v>
      </c>
      <c r="P1846">
        <v>0</v>
      </c>
      <c r="Q1846">
        <v>4</v>
      </c>
      <c r="R1846">
        <v>0</v>
      </c>
      <c r="S1846">
        <v>2</v>
      </c>
      <c r="T1846">
        <v>0.91217948717948727</v>
      </c>
    </row>
    <row r="1847" spans="1:20" x14ac:dyDescent="0.25">
      <c r="A1847" s="177" t="s">
        <v>3582</v>
      </c>
      <c r="B1847" t="s">
        <v>3583</v>
      </c>
      <c r="C1847" t="s">
        <v>220</v>
      </c>
      <c r="D1847" s="20" t="s">
        <v>1028</v>
      </c>
      <c r="E1847" s="26">
        <v>41974</v>
      </c>
      <c r="F1847">
        <v>16</v>
      </c>
      <c r="G1847">
        <v>16</v>
      </c>
      <c r="H1847">
        <v>1</v>
      </c>
      <c r="I1847">
        <v>40</v>
      </c>
      <c r="J1847">
        <v>48</v>
      </c>
      <c r="K1847">
        <v>0.83333333333333337</v>
      </c>
      <c r="L1847">
        <v>48</v>
      </c>
      <c r="M1847">
        <v>1</v>
      </c>
      <c r="N1847">
        <v>25</v>
      </c>
      <c r="P1847">
        <v>8</v>
      </c>
      <c r="Q1847">
        <v>13</v>
      </c>
      <c r="R1847">
        <v>0.61538461538461542</v>
      </c>
      <c r="S1847">
        <v>15</v>
      </c>
    </row>
    <row r="1848" spans="1:20" x14ac:dyDescent="0.25">
      <c r="A1848" s="177" t="s">
        <v>3407</v>
      </c>
      <c r="B1848" t="s">
        <v>3408</v>
      </c>
      <c r="C1848" t="s">
        <v>221</v>
      </c>
      <c r="D1848" s="20" t="s">
        <v>1026</v>
      </c>
      <c r="E1848" s="26">
        <v>41974</v>
      </c>
      <c r="F1848">
        <v>12</v>
      </c>
      <c r="G1848">
        <v>12</v>
      </c>
      <c r="H1848">
        <v>1</v>
      </c>
      <c r="I1848">
        <v>33</v>
      </c>
      <c r="J1848">
        <v>40</v>
      </c>
      <c r="K1848">
        <v>0.82499999999999996</v>
      </c>
      <c r="L1848">
        <v>40</v>
      </c>
      <c r="M1848">
        <v>1</v>
      </c>
      <c r="N1848">
        <v>19</v>
      </c>
      <c r="O1848">
        <v>0.83299999999999996</v>
      </c>
      <c r="P1848">
        <v>8</v>
      </c>
      <c r="Q1848">
        <v>13</v>
      </c>
      <c r="R1848">
        <v>0.61538461538461542</v>
      </c>
      <c r="S1848">
        <v>14</v>
      </c>
    </row>
    <row r="1849" spans="1:20" x14ac:dyDescent="0.25">
      <c r="A1849" s="177" t="s">
        <v>3232</v>
      </c>
      <c r="B1849" t="s">
        <v>3233</v>
      </c>
      <c r="C1849" t="s">
        <v>222</v>
      </c>
      <c r="D1849" s="20" t="s">
        <v>1026</v>
      </c>
      <c r="E1849" s="26">
        <v>41974</v>
      </c>
      <c r="F1849">
        <v>4</v>
      </c>
      <c r="G1849">
        <v>4</v>
      </c>
      <c r="H1849">
        <v>1</v>
      </c>
      <c r="I1849">
        <v>7</v>
      </c>
      <c r="J1849">
        <v>8</v>
      </c>
      <c r="K1849">
        <v>0.875</v>
      </c>
      <c r="L1849">
        <v>8</v>
      </c>
      <c r="M1849">
        <v>1</v>
      </c>
      <c r="N1849">
        <v>6</v>
      </c>
      <c r="O1849">
        <v>0.71699999999999997</v>
      </c>
      <c r="P1849">
        <v>0</v>
      </c>
      <c r="Q1849">
        <v>0</v>
      </c>
      <c r="R1849" t="e">
        <v>#DIV/0!</v>
      </c>
      <c r="S1849">
        <v>1</v>
      </c>
      <c r="T1849">
        <v>0.84</v>
      </c>
    </row>
    <row r="1850" spans="1:20" x14ac:dyDescent="0.25">
      <c r="A1850" s="177" t="s">
        <v>11619</v>
      </c>
      <c r="B1850" t="s">
        <v>11620</v>
      </c>
      <c r="C1850" t="s">
        <v>198</v>
      </c>
      <c r="D1850" s="20" t="s">
        <v>1028</v>
      </c>
      <c r="E1850" s="26">
        <v>42005</v>
      </c>
      <c r="F1850">
        <v>2</v>
      </c>
      <c r="G1850">
        <v>3</v>
      </c>
      <c r="H1850">
        <v>0.66666666666666663</v>
      </c>
      <c r="I1850">
        <v>3</v>
      </c>
      <c r="J1850">
        <v>10</v>
      </c>
      <c r="K1850">
        <v>0.3</v>
      </c>
      <c r="L1850">
        <v>15</v>
      </c>
      <c r="M1850">
        <v>0.66666666666666663</v>
      </c>
      <c r="N1850">
        <v>3</v>
      </c>
      <c r="P1850">
        <v>0</v>
      </c>
      <c r="Q1850">
        <v>0</v>
      </c>
      <c r="R1850" t="e">
        <v>#DIV/0!</v>
      </c>
      <c r="S1850">
        <v>0</v>
      </c>
      <c r="T1850">
        <v>0.76923076923076927</v>
      </c>
    </row>
    <row r="1851" spans="1:20" x14ac:dyDescent="0.25">
      <c r="A1851" s="177" t="s">
        <v>12068</v>
      </c>
      <c r="B1851" t="s">
        <v>12069</v>
      </c>
      <c r="C1851" s="20" t="s">
        <v>1077</v>
      </c>
      <c r="D1851" s="20" t="s">
        <v>1028</v>
      </c>
      <c r="E1851" s="26">
        <v>42005</v>
      </c>
      <c r="F1851">
        <v>2</v>
      </c>
      <c r="G1851">
        <v>3</v>
      </c>
      <c r="H1851">
        <v>0.66666666666666663</v>
      </c>
      <c r="I1851">
        <v>3</v>
      </c>
      <c r="J1851">
        <v>10</v>
      </c>
      <c r="K1851">
        <v>0.3</v>
      </c>
      <c r="L1851">
        <v>15</v>
      </c>
      <c r="M1851">
        <v>0.66666666666666663</v>
      </c>
      <c r="N1851">
        <v>3</v>
      </c>
      <c r="P1851">
        <v>0</v>
      </c>
      <c r="Q1851">
        <v>0</v>
      </c>
      <c r="R1851" t="e">
        <v>#DIV/0!</v>
      </c>
      <c r="S1851">
        <v>0</v>
      </c>
      <c r="T1851">
        <v>0.76923076923076927</v>
      </c>
    </row>
    <row r="1852" spans="1:20" x14ac:dyDescent="0.25">
      <c r="A1852" s="177" t="s">
        <v>3059</v>
      </c>
      <c r="B1852" t="s">
        <v>3060</v>
      </c>
      <c r="C1852" t="s">
        <v>242</v>
      </c>
      <c r="D1852" s="20" t="s">
        <v>1026</v>
      </c>
      <c r="E1852" s="26">
        <v>42005</v>
      </c>
      <c r="F1852">
        <v>8</v>
      </c>
      <c r="G1852">
        <v>11</v>
      </c>
      <c r="H1852">
        <v>0.72727272727272729</v>
      </c>
      <c r="I1852">
        <v>49</v>
      </c>
      <c r="J1852">
        <v>54</v>
      </c>
      <c r="K1852">
        <v>0.90740740740740744</v>
      </c>
      <c r="L1852">
        <v>90</v>
      </c>
      <c r="M1852">
        <v>0.6</v>
      </c>
      <c r="N1852">
        <v>41</v>
      </c>
      <c r="P1852">
        <v>1</v>
      </c>
      <c r="Q1852">
        <v>8</v>
      </c>
      <c r="R1852">
        <v>0.125</v>
      </c>
      <c r="S1852">
        <v>8</v>
      </c>
    </row>
    <row r="1853" spans="1:20" x14ac:dyDescent="0.25">
      <c r="A1853" s="177" t="s">
        <v>2884</v>
      </c>
      <c r="B1853" t="s">
        <v>2885</v>
      </c>
      <c r="C1853" s="20" t="s">
        <v>2754</v>
      </c>
      <c r="D1853" s="20" t="s">
        <v>1026</v>
      </c>
      <c r="E1853" s="26">
        <v>42005</v>
      </c>
      <c r="F1853">
        <v>7</v>
      </c>
      <c r="G1853">
        <v>8</v>
      </c>
      <c r="H1853">
        <v>0.875</v>
      </c>
      <c r="I1853">
        <v>19</v>
      </c>
      <c r="J1853">
        <v>35</v>
      </c>
      <c r="K1853">
        <v>0.54285714285714282</v>
      </c>
      <c r="L1853">
        <v>40</v>
      </c>
      <c r="M1853">
        <v>0.875</v>
      </c>
      <c r="N1853">
        <v>19</v>
      </c>
      <c r="P1853">
        <v>0</v>
      </c>
      <c r="Q1853">
        <v>0</v>
      </c>
      <c r="R1853">
        <v>0</v>
      </c>
      <c r="S1853">
        <v>0</v>
      </c>
    </row>
    <row r="1854" spans="1:20" x14ac:dyDescent="0.25">
      <c r="A1854" s="177" t="s">
        <v>2639</v>
      </c>
      <c r="B1854" t="s">
        <v>2640</v>
      </c>
      <c r="C1854" t="s">
        <v>237</v>
      </c>
      <c r="D1854" s="20" t="s">
        <v>1026</v>
      </c>
      <c r="E1854" s="26">
        <v>42005</v>
      </c>
      <c r="F1854">
        <v>17</v>
      </c>
      <c r="G1854">
        <v>17</v>
      </c>
      <c r="H1854">
        <v>1</v>
      </c>
      <c r="I1854">
        <v>108</v>
      </c>
      <c r="J1854">
        <v>135</v>
      </c>
      <c r="K1854">
        <v>0.8</v>
      </c>
      <c r="L1854">
        <v>128</v>
      </c>
      <c r="M1854">
        <v>1.0546875</v>
      </c>
      <c r="N1854">
        <v>78</v>
      </c>
      <c r="O1854">
        <v>1.1416666666666668</v>
      </c>
      <c r="P1854">
        <v>16</v>
      </c>
      <c r="Q1854">
        <v>19</v>
      </c>
      <c r="R1854">
        <v>0.84210526315789469</v>
      </c>
      <c r="S1854">
        <v>30</v>
      </c>
    </row>
    <row r="1855" spans="1:20" x14ac:dyDescent="0.25">
      <c r="A1855" s="177" t="s">
        <v>2464</v>
      </c>
      <c r="B1855" t="s">
        <v>2465</v>
      </c>
      <c r="C1855" t="s">
        <v>238</v>
      </c>
      <c r="D1855" s="20" t="s">
        <v>1026</v>
      </c>
      <c r="E1855" s="26">
        <v>42005</v>
      </c>
      <c r="F1855">
        <v>11</v>
      </c>
      <c r="G1855">
        <v>12</v>
      </c>
      <c r="H1855">
        <v>0.91666666666666663</v>
      </c>
      <c r="I1855">
        <v>40</v>
      </c>
      <c r="J1855">
        <v>36</v>
      </c>
      <c r="K1855">
        <v>1.1111111111111112</v>
      </c>
      <c r="L1855">
        <v>40</v>
      </c>
      <c r="M1855">
        <v>0.9</v>
      </c>
      <c r="N1855">
        <v>28</v>
      </c>
      <c r="O1855">
        <v>0.83299999999999996</v>
      </c>
      <c r="P1855">
        <v>4</v>
      </c>
      <c r="Q1855">
        <v>4</v>
      </c>
      <c r="R1855">
        <v>0</v>
      </c>
      <c r="S1855">
        <v>12</v>
      </c>
      <c r="T1855">
        <v>1.0249999999999999</v>
      </c>
    </row>
    <row r="1856" spans="1:20" x14ac:dyDescent="0.25">
      <c r="A1856" s="177" t="s">
        <v>2291</v>
      </c>
      <c r="B1856" t="s">
        <v>2292</v>
      </c>
      <c r="C1856" t="s">
        <v>239</v>
      </c>
      <c r="D1856" s="20" t="s">
        <v>1026</v>
      </c>
      <c r="E1856" s="26">
        <v>42005</v>
      </c>
      <c r="F1856">
        <v>4</v>
      </c>
      <c r="G1856">
        <v>4</v>
      </c>
      <c r="H1856">
        <v>1</v>
      </c>
      <c r="I1856">
        <v>4</v>
      </c>
      <c r="J1856">
        <v>8</v>
      </c>
      <c r="K1856">
        <v>0.5</v>
      </c>
      <c r="L1856">
        <v>8</v>
      </c>
      <c r="M1856">
        <v>1</v>
      </c>
      <c r="N1856">
        <v>2</v>
      </c>
      <c r="O1856">
        <v>0.74</v>
      </c>
      <c r="P1856">
        <v>2</v>
      </c>
      <c r="Q1856">
        <v>3</v>
      </c>
      <c r="R1856">
        <v>0.66666666666666663</v>
      </c>
      <c r="S1856">
        <v>2</v>
      </c>
      <c r="T1856">
        <v>1.05</v>
      </c>
    </row>
    <row r="1857" spans="1:20" x14ac:dyDescent="0.25">
      <c r="A1857" s="177" t="s">
        <v>2116</v>
      </c>
      <c r="B1857" t="s">
        <v>2117</v>
      </c>
      <c r="C1857" s="20" t="s">
        <v>2018</v>
      </c>
      <c r="D1857" s="20" t="s">
        <v>1026</v>
      </c>
      <c r="E1857" s="26">
        <v>42005</v>
      </c>
      <c r="F1857">
        <v>8</v>
      </c>
      <c r="G1857">
        <v>9</v>
      </c>
      <c r="H1857">
        <v>0.88888888888888884</v>
      </c>
      <c r="I1857">
        <v>23</v>
      </c>
      <c r="J1857">
        <v>34</v>
      </c>
      <c r="K1857">
        <v>0.67647058823529416</v>
      </c>
      <c r="L1857">
        <v>39</v>
      </c>
      <c r="M1857">
        <v>0.87179487179487181</v>
      </c>
      <c r="N1857">
        <v>19</v>
      </c>
      <c r="P1857">
        <v>1</v>
      </c>
      <c r="Q1857">
        <v>2</v>
      </c>
      <c r="R1857">
        <v>0.5</v>
      </c>
      <c r="S1857">
        <v>4</v>
      </c>
      <c r="T1857">
        <v>1</v>
      </c>
    </row>
    <row r="1858" spans="1:20" x14ac:dyDescent="0.25">
      <c r="A1858" s="177" t="s">
        <v>1868</v>
      </c>
      <c r="B1858" t="s">
        <v>1869</v>
      </c>
      <c r="C1858" t="s">
        <v>240</v>
      </c>
      <c r="D1858" s="20" t="s">
        <v>1026</v>
      </c>
      <c r="E1858" s="26">
        <v>42005</v>
      </c>
      <c r="F1858">
        <v>31</v>
      </c>
      <c r="G1858">
        <v>32</v>
      </c>
      <c r="H1858">
        <v>0.96875</v>
      </c>
      <c r="I1858">
        <v>48</v>
      </c>
      <c r="J1858">
        <v>110</v>
      </c>
      <c r="K1858">
        <v>0.43636363636363634</v>
      </c>
      <c r="L1858">
        <v>116</v>
      </c>
      <c r="M1858">
        <v>0.94827586206896552</v>
      </c>
      <c r="N1858">
        <v>35</v>
      </c>
      <c r="P1858">
        <v>2</v>
      </c>
      <c r="Q1858">
        <v>4</v>
      </c>
      <c r="R1858">
        <v>0.5</v>
      </c>
      <c r="S1858">
        <v>13</v>
      </c>
    </row>
    <row r="1859" spans="1:20" x14ac:dyDescent="0.25">
      <c r="A1859" s="177" t="s">
        <v>1693</v>
      </c>
      <c r="B1859" t="s">
        <v>1694</v>
      </c>
      <c r="C1859" t="s">
        <v>241</v>
      </c>
      <c r="D1859" s="20" t="s">
        <v>1026</v>
      </c>
      <c r="E1859" s="26">
        <v>42005</v>
      </c>
      <c r="F1859">
        <v>41</v>
      </c>
      <c r="G1859">
        <v>43</v>
      </c>
      <c r="H1859">
        <v>0.95348837209302328</v>
      </c>
      <c r="I1859">
        <v>279</v>
      </c>
      <c r="J1859">
        <v>400</v>
      </c>
      <c r="K1859">
        <v>0.69750000000000001</v>
      </c>
      <c r="L1859">
        <v>415</v>
      </c>
      <c r="M1859">
        <v>0.96385542168674698</v>
      </c>
      <c r="N1859">
        <v>268</v>
      </c>
      <c r="P1859">
        <v>2</v>
      </c>
      <c r="Q1859">
        <v>9</v>
      </c>
      <c r="R1859">
        <v>0.22222222222222221</v>
      </c>
      <c r="S1859">
        <v>11</v>
      </c>
    </row>
    <row r="1860" spans="1:20" x14ac:dyDescent="0.25">
      <c r="A1860" s="177" t="s">
        <v>1518</v>
      </c>
      <c r="B1860" t="s">
        <v>1519</v>
      </c>
      <c r="C1860" t="s">
        <v>318</v>
      </c>
      <c r="D1860" s="20" t="s">
        <v>1026</v>
      </c>
      <c r="E1860" s="26">
        <v>42005</v>
      </c>
      <c r="F1860">
        <v>0</v>
      </c>
      <c r="G1860">
        <v>0</v>
      </c>
      <c r="I1860">
        <v>0</v>
      </c>
      <c r="J1860">
        <v>0</v>
      </c>
      <c r="L1860">
        <v>0</v>
      </c>
      <c r="N1860">
        <v>0</v>
      </c>
      <c r="P1860">
        <v>0</v>
      </c>
      <c r="Q1860">
        <v>0</v>
      </c>
      <c r="R1860" t="e">
        <v>#DIV/0!</v>
      </c>
      <c r="S1860">
        <v>0</v>
      </c>
    </row>
    <row r="1861" spans="1:20" x14ac:dyDescent="0.25">
      <c r="A1861" s="177" t="s">
        <v>1122</v>
      </c>
      <c r="B1861" t="s">
        <v>1208</v>
      </c>
      <c r="C1861" t="s">
        <v>235</v>
      </c>
      <c r="D1861" s="20" t="s">
        <v>1028</v>
      </c>
      <c r="E1861" s="26">
        <v>42005</v>
      </c>
      <c r="F1861">
        <v>127</v>
      </c>
      <c r="G1861">
        <v>136</v>
      </c>
      <c r="H1861">
        <v>0.93382352941176472</v>
      </c>
      <c r="I1861">
        <v>570</v>
      </c>
      <c r="J1861">
        <v>812</v>
      </c>
      <c r="K1861">
        <v>0.70197044334975367</v>
      </c>
      <c r="L1861">
        <v>876</v>
      </c>
      <c r="M1861">
        <v>0.9269406392694064</v>
      </c>
      <c r="N1861">
        <v>490</v>
      </c>
      <c r="P1861">
        <v>28</v>
      </c>
      <c r="Q1861">
        <v>49</v>
      </c>
      <c r="R1861">
        <v>0.5714285714285714</v>
      </c>
      <c r="S1861">
        <v>80</v>
      </c>
      <c r="T1861">
        <v>1.075</v>
      </c>
    </row>
    <row r="1862" spans="1:20" x14ac:dyDescent="0.25">
      <c r="A1862" s="177" t="s">
        <v>11621</v>
      </c>
      <c r="B1862" t="s">
        <v>11622</v>
      </c>
      <c r="C1862" t="s">
        <v>199</v>
      </c>
      <c r="D1862" s="20" t="s">
        <v>1028</v>
      </c>
      <c r="E1862" s="26">
        <v>42005</v>
      </c>
      <c r="F1862">
        <v>13</v>
      </c>
      <c r="G1862">
        <v>13</v>
      </c>
      <c r="H1862">
        <v>1</v>
      </c>
      <c r="I1862">
        <v>103</v>
      </c>
      <c r="J1862">
        <v>95</v>
      </c>
      <c r="K1862">
        <v>1.0842105263157895</v>
      </c>
      <c r="L1862">
        <v>95</v>
      </c>
      <c r="M1862">
        <v>1</v>
      </c>
      <c r="N1862">
        <v>97</v>
      </c>
      <c r="P1862">
        <v>1</v>
      </c>
      <c r="Q1862">
        <v>3</v>
      </c>
      <c r="R1862">
        <v>0.33333333333333331</v>
      </c>
      <c r="S1862">
        <v>6</v>
      </c>
      <c r="T1862">
        <v>1.1499999999999999</v>
      </c>
    </row>
    <row r="1863" spans="1:20" x14ac:dyDescent="0.25">
      <c r="A1863" s="177" t="s">
        <v>12270</v>
      </c>
      <c r="B1863" t="s">
        <v>12271</v>
      </c>
      <c r="C1863" t="s">
        <v>200</v>
      </c>
      <c r="D1863" s="20" t="s">
        <v>1026</v>
      </c>
      <c r="E1863" s="26">
        <v>42005</v>
      </c>
      <c r="F1863">
        <v>5</v>
      </c>
      <c r="G1863">
        <v>5</v>
      </c>
      <c r="H1863">
        <v>1</v>
      </c>
      <c r="I1863">
        <v>12</v>
      </c>
      <c r="J1863">
        <v>25</v>
      </c>
      <c r="K1863">
        <v>0.48</v>
      </c>
      <c r="L1863">
        <v>25</v>
      </c>
      <c r="M1863">
        <v>1</v>
      </c>
      <c r="N1863">
        <v>8</v>
      </c>
      <c r="P1863">
        <v>1</v>
      </c>
      <c r="Q1863">
        <v>2</v>
      </c>
      <c r="R1863">
        <v>0.5</v>
      </c>
      <c r="S1863">
        <v>4</v>
      </c>
      <c r="T1863">
        <v>1</v>
      </c>
    </row>
    <row r="1864" spans="1:20" x14ac:dyDescent="0.25">
      <c r="A1864" s="177" t="s">
        <v>12555</v>
      </c>
      <c r="B1864" t="s">
        <v>12556</v>
      </c>
      <c r="C1864" t="s">
        <v>202</v>
      </c>
      <c r="D1864" s="20" t="s">
        <v>1026</v>
      </c>
      <c r="E1864" s="26">
        <v>42005</v>
      </c>
      <c r="F1864">
        <v>8</v>
      </c>
      <c r="G1864">
        <v>8</v>
      </c>
      <c r="H1864">
        <v>1</v>
      </c>
      <c r="I1864">
        <v>91</v>
      </c>
      <c r="J1864">
        <v>70</v>
      </c>
      <c r="K1864">
        <v>1.3</v>
      </c>
      <c r="L1864">
        <v>70</v>
      </c>
      <c r="M1864">
        <v>1</v>
      </c>
      <c r="N1864">
        <v>89</v>
      </c>
      <c r="P1864">
        <v>0</v>
      </c>
      <c r="Q1864">
        <v>1</v>
      </c>
      <c r="R1864">
        <v>0</v>
      </c>
      <c r="S1864">
        <v>2</v>
      </c>
    </row>
    <row r="1865" spans="1:20" x14ac:dyDescent="0.25">
      <c r="A1865" s="177" t="s">
        <v>11092</v>
      </c>
      <c r="B1865" t="s">
        <v>11093</v>
      </c>
      <c r="C1865" t="s">
        <v>228</v>
      </c>
      <c r="D1865" s="20" t="s">
        <v>1026</v>
      </c>
      <c r="E1865" s="26">
        <v>42005</v>
      </c>
      <c r="F1865">
        <v>2</v>
      </c>
      <c r="G1865">
        <v>2</v>
      </c>
      <c r="H1865">
        <v>1</v>
      </c>
      <c r="I1865">
        <v>0</v>
      </c>
      <c r="J1865">
        <v>14</v>
      </c>
      <c r="K1865">
        <v>0</v>
      </c>
      <c r="L1865">
        <v>28</v>
      </c>
      <c r="M1865">
        <v>0.5</v>
      </c>
      <c r="P1865">
        <v>0</v>
      </c>
      <c r="Q1865">
        <v>0</v>
      </c>
      <c r="R1865" t="e">
        <v>#DIV/0!</v>
      </c>
      <c r="S1865">
        <v>0</v>
      </c>
    </row>
    <row r="1866" spans="1:20" x14ac:dyDescent="0.25">
      <c r="A1866" s="177" t="s">
        <v>10917</v>
      </c>
      <c r="B1866" t="s">
        <v>10918</v>
      </c>
      <c r="C1866" t="s">
        <v>227</v>
      </c>
      <c r="D1866" s="20" t="s">
        <v>1028</v>
      </c>
      <c r="E1866" s="26">
        <v>42005</v>
      </c>
      <c r="F1866">
        <v>2</v>
      </c>
      <c r="G1866">
        <v>2</v>
      </c>
      <c r="H1866">
        <v>1</v>
      </c>
      <c r="I1866">
        <v>0</v>
      </c>
      <c r="J1866">
        <v>14</v>
      </c>
      <c r="K1866">
        <v>0</v>
      </c>
      <c r="L1866">
        <v>28</v>
      </c>
      <c r="M1866">
        <v>0.5</v>
      </c>
      <c r="P1866">
        <v>0</v>
      </c>
      <c r="Q1866">
        <v>0</v>
      </c>
      <c r="R1866" t="e">
        <v>#DIV/0!</v>
      </c>
      <c r="S1866">
        <v>0</v>
      </c>
    </row>
    <row r="1867" spans="1:20" x14ac:dyDescent="0.25">
      <c r="A1867" s="177" t="s">
        <v>10742</v>
      </c>
      <c r="B1867" t="s">
        <v>10743</v>
      </c>
      <c r="C1867" t="s">
        <v>203</v>
      </c>
      <c r="D1867" s="20" t="s">
        <v>1028</v>
      </c>
      <c r="E1867" s="26">
        <v>42005</v>
      </c>
      <c r="F1867">
        <v>11</v>
      </c>
      <c r="G1867">
        <v>12</v>
      </c>
      <c r="H1867">
        <v>0.91666666666666663</v>
      </c>
      <c r="I1867">
        <v>42</v>
      </c>
      <c r="J1867">
        <v>75</v>
      </c>
      <c r="K1867">
        <v>0.56000000000000005</v>
      </c>
      <c r="L1867">
        <v>80</v>
      </c>
      <c r="M1867">
        <v>0.9375</v>
      </c>
      <c r="N1867">
        <v>28</v>
      </c>
      <c r="P1867">
        <v>6</v>
      </c>
      <c r="Q1867">
        <v>7</v>
      </c>
      <c r="R1867">
        <v>0.8571428571428571</v>
      </c>
      <c r="S1867">
        <v>14</v>
      </c>
    </row>
    <row r="1868" spans="1:20" x14ac:dyDescent="0.25">
      <c r="A1868" s="177" t="s">
        <v>10567</v>
      </c>
      <c r="B1868" t="s">
        <v>10568</v>
      </c>
      <c r="C1868" t="s">
        <v>205</v>
      </c>
      <c r="D1868" s="20" t="s">
        <v>1026</v>
      </c>
      <c r="E1868" s="26">
        <v>42005</v>
      </c>
      <c r="F1868">
        <v>5</v>
      </c>
      <c r="G1868">
        <v>5</v>
      </c>
      <c r="H1868">
        <v>1</v>
      </c>
      <c r="I1868">
        <v>38</v>
      </c>
      <c r="J1868">
        <v>45</v>
      </c>
      <c r="K1868">
        <v>0.84444444444444444</v>
      </c>
      <c r="L1868">
        <v>45</v>
      </c>
      <c r="M1868">
        <v>1</v>
      </c>
      <c r="N1868">
        <v>24</v>
      </c>
      <c r="O1868">
        <v>1.05</v>
      </c>
      <c r="P1868">
        <v>5</v>
      </c>
      <c r="Q1868">
        <v>6</v>
      </c>
      <c r="R1868">
        <v>0.83333333333333337</v>
      </c>
      <c r="S1868">
        <v>14</v>
      </c>
      <c r="T1868">
        <v>1.06</v>
      </c>
    </row>
    <row r="1869" spans="1:20" x14ac:dyDescent="0.25">
      <c r="A1869" s="177" t="s">
        <v>10391</v>
      </c>
      <c r="B1869" t="s">
        <v>10392</v>
      </c>
      <c r="C1869" t="s">
        <v>204</v>
      </c>
      <c r="D1869" s="20" t="s">
        <v>1026</v>
      </c>
      <c r="E1869" s="26">
        <v>42005</v>
      </c>
      <c r="F1869">
        <v>6</v>
      </c>
      <c r="G1869">
        <v>7</v>
      </c>
      <c r="H1869">
        <v>0.8571428571428571</v>
      </c>
      <c r="I1869">
        <v>4</v>
      </c>
      <c r="J1869">
        <v>30</v>
      </c>
      <c r="K1869">
        <v>0.13333333333333333</v>
      </c>
      <c r="L1869">
        <v>35</v>
      </c>
      <c r="M1869">
        <v>0.8571428571428571</v>
      </c>
      <c r="N1869">
        <v>4</v>
      </c>
      <c r="P1869">
        <v>1</v>
      </c>
      <c r="Q1869">
        <v>1</v>
      </c>
      <c r="R1869">
        <v>1</v>
      </c>
      <c r="S1869">
        <v>0</v>
      </c>
      <c r="T1869">
        <v>1.06</v>
      </c>
    </row>
    <row r="1870" spans="1:20" x14ac:dyDescent="0.25">
      <c r="A1870" s="177" t="s">
        <v>9895</v>
      </c>
      <c r="B1870" t="s">
        <v>9896</v>
      </c>
      <c r="C1870" t="s">
        <v>223</v>
      </c>
      <c r="D1870" s="20" t="s">
        <v>1028</v>
      </c>
      <c r="E1870" s="26">
        <v>42005</v>
      </c>
      <c r="F1870">
        <v>3</v>
      </c>
      <c r="G1870">
        <v>3</v>
      </c>
      <c r="H1870">
        <v>1</v>
      </c>
      <c r="I1870">
        <v>31</v>
      </c>
      <c r="J1870">
        <v>30</v>
      </c>
      <c r="K1870">
        <v>1.0333333333333334</v>
      </c>
      <c r="L1870">
        <v>30</v>
      </c>
      <c r="M1870">
        <v>1</v>
      </c>
      <c r="N1870">
        <v>30</v>
      </c>
      <c r="P1870">
        <v>0</v>
      </c>
      <c r="Q1870">
        <v>0</v>
      </c>
      <c r="R1870" t="e">
        <v>#DIV/0!</v>
      </c>
      <c r="S1870">
        <v>1</v>
      </c>
    </row>
    <row r="1871" spans="1:20" x14ac:dyDescent="0.25">
      <c r="A1871" s="177" t="s">
        <v>9720</v>
      </c>
      <c r="B1871" t="s">
        <v>9721</v>
      </c>
      <c r="C1871" t="s">
        <v>224</v>
      </c>
      <c r="D1871" s="20" t="s">
        <v>1026</v>
      </c>
      <c r="E1871" s="26">
        <v>42005</v>
      </c>
      <c r="F1871">
        <v>3</v>
      </c>
      <c r="G1871">
        <v>3</v>
      </c>
      <c r="H1871">
        <v>1</v>
      </c>
      <c r="I1871">
        <v>31</v>
      </c>
      <c r="J1871">
        <v>30</v>
      </c>
      <c r="K1871">
        <v>1.0333333333333334</v>
      </c>
      <c r="L1871">
        <v>30</v>
      </c>
      <c r="M1871">
        <v>1</v>
      </c>
      <c r="N1871">
        <v>30</v>
      </c>
      <c r="P1871">
        <v>0</v>
      </c>
      <c r="Q1871">
        <v>0</v>
      </c>
      <c r="R1871" t="e">
        <v>#DIV/0!</v>
      </c>
      <c r="S1871">
        <v>1</v>
      </c>
    </row>
    <row r="1872" spans="1:20" x14ac:dyDescent="0.25">
      <c r="A1872" s="177" t="s">
        <v>9329</v>
      </c>
      <c r="B1872" t="s">
        <v>9330</v>
      </c>
      <c r="C1872" t="s">
        <v>211</v>
      </c>
      <c r="D1872" s="20" t="s">
        <v>1026</v>
      </c>
      <c r="E1872" s="26">
        <v>42005</v>
      </c>
      <c r="F1872">
        <v>2</v>
      </c>
      <c r="G1872">
        <v>3</v>
      </c>
      <c r="H1872">
        <v>0.66666666666666663</v>
      </c>
      <c r="I1872">
        <v>23</v>
      </c>
      <c r="J1872">
        <v>16</v>
      </c>
      <c r="K1872">
        <v>1.4375</v>
      </c>
      <c r="L1872">
        <v>24</v>
      </c>
      <c r="M1872">
        <v>0.66666666666666663</v>
      </c>
      <c r="N1872">
        <v>21</v>
      </c>
      <c r="P1872">
        <v>1</v>
      </c>
      <c r="Q1872">
        <v>6</v>
      </c>
      <c r="R1872">
        <v>0.16666666666666666</v>
      </c>
      <c r="S1872">
        <v>2</v>
      </c>
      <c r="T1872">
        <v>0.79166666666666663</v>
      </c>
    </row>
    <row r="1873" spans="1:20" x14ac:dyDescent="0.25">
      <c r="A1873" s="177" t="s">
        <v>9154</v>
      </c>
      <c r="B1873" t="s">
        <v>9155</v>
      </c>
      <c r="C1873" t="s">
        <v>207</v>
      </c>
      <c r="D1873" s="20" t="s">
        <v>1028</v>
      </c>
      <c r="E1873" s="26">
        <v>42005</v>
      </c>
      <c r="F1873">
        <v>9</v>
      </c>
      <c r="G1873">
        <v>10</v>
      </c>
      <c r="H1873">
        <v>0.9</v>
      </c>
      <c r="I1873">
        <v>59</v>
      </c>
      <c r="J1873">
        <v>61</v>
      </c>
      <c r="K1873">
        <v>0.96721311475409832</v>
      </c>
      <c r="L1873">
        <v>69</v>
      </c>
      <c r="M1873">
        <v>0.88405797101449279</v>
      </c>
      <c r="N1873">
        <v>52</v>
      </c>
      <c r="P1873">
        <v>3</v>
      </c>
      <c r="Q1873">
        <v>9</v>
      </c>
      <c r="R1873">
        <v>0.33333333333333331</v>
      </c>
      <c r="S1873">
        <v>7</v>
      </c>
      <c r="T1873">
        <v>0.79166666666666663</v>
      </c>
    </row>
    <row r="1874" spans="1:20" x14ac:dyDescent="0.25">
      <c r="A1874" s="177" t="s">
        <v>8914</v>
      </c>
      <c r="B1874" t="s">
        <v>8915</v>
      </c>
      <c r="C1874" t="s">
        <v>210</v>
      </c>
      <c r="D1874" s="20" t="s">
        <v>1026</v>
      </c>
      <c r="E1874" s="26">
        <v>42005</v>
      </c>
      <c r="F1874">
        <v>5</v>
      </c>
      <c r="G1874">
        <v>5</v>
      </c>
      <c r="H1874">
        <v>1</v>
      </c>
      <c r="I1874">
        <v>29</v>
      </c>
      <c r="J1874">
        <v>35</v>
      </c>
      <c r="K1874">
        <v>0.82857142857142863</v>
      </c>
      <c r="L1874">
        <v>35</v>
      </c>
      <c r="M1874">
        <v>1</v>
      </c>
      <c r="N1874">
        <v>24</v>
      </c>
      <c r="O1874">
        <v>1.1499999999999999</v>
      </c>
      <c r="P1874">
        <v>2</v>
      </c>
      <c r="Q1874">
        <v>3</v>
      </c>
      <c r="R1874">
        <v>0.66666666666666663</v>
      </c>
      <c r="S1874">
        <v>5</v>
      </c>
      <c r="T1874">
        <v>1.2250000000000001</v>
      </c>
    </row>
    <row r="1875" spans="1:20" x14ac:dyDescent="0.25">
      <c r="A1875" s="177" t="s">
        <v>8739</v>
      </c>
      <c r="B1875" t="s">
        <v>8740</v>
      </c>
      <c r="C1875" t="s">
        <v>208</v>
      </c>
      <c r="D1875" s="20" t="s">
        <v>1026</v>
      </c>
      <c r="E1875" s="26">
        <v>42005</v>
      </c>
      <c r="F1875">
        <v>2</v>
      </c>
      <c r="G1875">
        <v>2</v>
      </c>
      <c r="H1875">
        <v>1</v>
      </c>
      <c r="I1875">
        <v>7</v>
      </c>
      <c r="J1875">
        <v>10</v>
      </c>
      <c r="K1875">
        <v>0.7</v>
      </c>
      <c r="L1875">
        <v>10</v>
      </c>
      <c r="M1875">
        <v>1</v>
      </c>
      <c r="N1875">
        <v>7</v>
      </c>
      <c r="P1875">
        <v>0</v>
      </c>
      <c r="Q1875">
        <v>0</v>
      </c>
      <c r="R1875" t="e">
        <v>#DIV/0!</v>
      </c>
      <c r="S1875">
        <v>0</v>
      </c>
      <c r="T1875">
        <v>0.91874999999999996</v>
      </c>
    </row>
    <row r="1876" spans="1:20" x14ac:dyDescent="0.25">
      <c r="A1876" s="177" t="s">
        <v>8490</v>
      </c>
      <c r="B1876" t="s">
        <v>8491</v>
      </c>
      <c r="C1876" t="s">
        <v>213</v>
      </c>
      <c r="D1876" s="20" t="s">
        <v>1026</v>
      </c>
      <c r="E1876" s="26">
        <v>42005</v>
      </c>
      <c r="F1876">
        <v>2</v>
      </c>
      <c r="G1876">
        <v>3</v>
      </c>
      <c r="H1876">
        <v>0.66666666666666663</v>
      </c>
      <c r="I1876">
        <v>12</v>
      </c>
      <c r="J1876">
        <v>12</v>
      </c>
      <c r="K1876">
        <v>1</v>
      </c>
      <c r="L1876">
        <v>20</v>
      </c>
      <c r="M1876">
        <v>0.6</v>
      </c>
      <c r="N1876">
        <v>12</v>
      </c>
      <c r="P1876">
        <v>0</v>
      </c>
      <c r="Q1876">
        <v>2</v>
      </c>
      <c r="R1876">
        <v>0</v>
      </c>
      <c r="S1876">
        <v>0</v>
      </c>
    </row>
    <row r="1877" spans="1:20" x14ac:dyDescent="0.25">
      <c r="A1877" s="177" t="s">
        <v>8315</v>
      </c>
      <c r="B1877" t="s">
        <v>8316</v>
      </c>
      <c r="C1877" t="s">
        <v>212</v>
      </c>
      <c r="D1877" s="20" t="s">
        <v>1028</v>
      </c>
      <c r="E1877" s="26">
        <v>42005</v>
      </c>
      <c r="F1877">
        <v>2</v>
      </c>
      <c r="G1877">
        <v>3</v>
      </c>
      <c r="H1877">
        <v>0.66666666666666663</v>
      </c>
      <c r="I1877">
        <v>12</v>
      </c>
      <c r="J1877">
        <v>12</v>
      </c>
      <c r="K1877">
        <v>1</v>
      </c>
      <c r="L1877">
        <v>20</v>
      </c>
      <c r="M1877">
        <v>0.6</v>
      </c>
      <c r="N1877">
        <v>12</v>
      </c>
      <c r="P1877">
        <v>0</v>
      </c>
      <c r="Q1877">
        <v>2</v>
      </c>
      <c r="R1877">
        <v>0</v>
      </c>
      <c r="S1877">
        <v>0</v>
      </c>
      <c r="T1877">
        <v>0.65833333333333333</v>
      </c>
    </row>
    <row r="1878" spans="1:20" x14ac:dyDescent="0.25">
      <c r="A1878" s="177" t="s">
        <v>8014</v>
      </c>
      <c r="B1878" t="s">
        <v>8015</v>
      </c>
      <c r="C1878" t="s">
        <v>225</v>
      </c>
      <c r="D1878" s="20" t="s">
        <v>1028</v>
      </c>
      <c r="E1878" s="26">
        <v>42005</v>
      </c>
      <c r="F1878">
        <v>5</v>
      </c>
      <c r="G1878">
        <v>5</v>
      </c>
      <c r="H1878">
        <v>1</v>
      </c>
      <c r="I1878">
        <v>33</v>
      </c>
      <c r="J1878">
        <v>50</v>
      </c>
      <c r="K1878">
        <v>0.66</v>
      </c>
      <c r="L1878">
        <v>50</v>
      </c>
      <c r="M1878">
        <v>1</v>
      </c>
      <c r="N1878">
        <v>33</v>
      </c>
      <c r="P1878">
        <v>0</v>
      </c>
      <c r="Q1878">
        <v>0</v>
      </c>
      <c r="R1878" t="e">
        <v>#DIV/0!</v>
      </c>
      <c r="S1878">
        <v>0</v>
      </c>
      <c r="T1878">
        <v>0.41666666666666669</v>
      </c>
    </row>
    <row r="1879" spans="1:20" x14ac:dyDescent="0.25">
      <c r="A1879" s="177" t="s">
        <v>7813</v>
      </c>
      <c r="B1879" t="s">
        <v>7814</v>
      </c>
      <c r="C1879" t="s">
        <v>226</v>
      </c>
      <c r="D1879" s="20" t="s">
        <v>1026</v>
      </c>
      <c r="E1879" s="26">
        <v>42005</v>
      </c>
      <c r="F1879">
        <v>5</v>
      </c>
      <c r="G1879">
        <v>5</v>
      </c>
      <c r="H1879">
        <v>1</v>
      </c>
      <c r="I1879">
        <v>33</v>
      </c>
      <c r="J1879">
        <v>50</v>
      </c>
      <c r="K1879">
        <v>0.66</v>
      </c>
      <c r="L1879">
        <v>50</v>
      </c>
      <c r="M1879">
        <v>1</v>
      </c>
      <c r="N1879">
        <v>33</v>
      </c>
      <c r="P1879">
        <v>0</v>
      </c>
      <c r="Q1879">
        <v>0</v>
      </c>
      <c r="R1879" t="e">
        <v>#DIV/0!</v>
      </c>
      <c r="S1879">
        <v>0</v>
      </c>
      <c r="T1879">
        <v>0.9</v>
      </c>
    </row>
    <row r="1880" spans="1:20" x14ac:dyDescent="0.25">
      <c r="A1880" s="177" t="s">
        <v>7626</v>
      </c>
      <c r="B1880" t="s">
        <v>7627</v>
      </c>
      <c r="C1880" s="20" t="s">
        <v>901</v>
      </c>
      <c r="D1880" s="20" t="s">
        <v>1026</v>
      </c>
      <c r="E1880" s="26">
        <v>42005</v>
      </c>
      <c r="F1880">
        <v>3</v>
      </c>
      <c r="G1880">
        <v>4</v>
      </c>
      <c r="H1880">
        <v>0.75</v>
      </c>
      <c r="I1880">
        <v>12</v>
      </c>
      <c r="J1880">
        <v>9</v>
      </c>
      <c r="K1880">
        <v>1.3333333333333333</v>
      </c>
      <c r="L1880">
        <v>14</v>
      </c>
      <c r="M1880">
        <v>0.6428571428571429</v>
      </c>
      <c r="N1880">
        <v>9</v>
      </c>
      <c r="P1880">
        <v>1</v>
      </c>
      <c r="Q1880">
        <v>1</v>
      </c>
      <c r="R1880">
        <v>1</v>
      </c>
      <c r="S1880">
        <v>3</v>
      </c>
    </row>
    <row r="1881" spans="1:20" x14ac:dyDescent="0.25">
      <c r="A1881" s="177" t="s">
        <v>7279</v>
      </c>
      <c r="B1881" t="s">
        <v>7280</v>
      </c>
      <c r="C1881" s="20" t="s">
        <v>1078</v>
      </c>
      <c r="D1881" s="20" t="s">
        <v>1026</v>
      </c>
      <c r="E1881" s="26">
        <v>42005</v>
      </c>
      <c r="F1881">
        <v>3</v>
      </c>
      <c r="G1881">
        <v>4</v>
      </c>
      <c r="H1881">
        <v>0.75</v>
      </c>
      <c r="I1881">
        <v>12</v>
      </c>
      <c r="J1881">
        <v>9</v>
      </c>
      <c r="K1881">
        <v>1.3333333333333333</v>
      </c>
      <c r="L1881">
        <v>14</v>
      </c>
      <c r="M1881">
        <v>0.6428571428571429</v>
      </c>
      <c r="N1881">
        <v>9</v>
      </c>
      <c r="P1881">
        <v>1</v>
      </c>
      <c r="Q1881">
        <v>1</v>
      </c>
      <c r="R1881">
        <v>1</v>
      </c>
      <c r="S1881">
        <v>3</v>
      </c>
    </row>
    <row r="1882" spans="1:20" x14ac:dyDescent="0.25">
      <c r="A1882" s="177" t="s">
        <v>7074</v>
      </c>
      <c r="B1882" t="s">
        <v>7075</v>
      </c>
      <c r="C1882" t="s">
        <v>232</v>
      </c>
      <c r="D1882" s="20" t="s">
        <v>1028</v>
      </c>
      <c r="E1882" s="26">
        <v>42005</v>
      </c>
      <c r="F1882">
        <v>7</v>
      </c>
      <c r="G1882">
        <v>8</v>
      </c>
      <c r="H1882">
        <v>0.875</v>
      </c>
      <c r="I1882">
        <v>45</v>
      </c>
      <c r="J1882">
        <v>70</v>
      </c>
      <c r="K1882">
        <v>0.6428571428571429</v>
      </c>
      <c r="L1882">
        <v>75</v>
      </c>
      <c r="M1882">
        <v>0.93333333333333335</v>
      </c>
      <c r="N1882">
        <v>45</v>
      </c>
      <c r="P1882">
        <v>0</v>
      </c>
      <c r="Q1882">
        <v>5</v>
      </c>
      <c r="R1882">
        <v>0</v>
      </c>
      <c r="S1882">
        <v>0</v>
      </c>
    </row>
    <row r="1883" spans="1:20" x14ac:dyDescent="0.25">
      <c r="A1883" s="177" t="s">
        <v>6883</v>
      </c>
      <c r="B1883" t="s">
        <v>6884</v>
      </c>
      <c r="C1883" t="s">
        <v>231</v>
      </c>
      <c r="D1883" s="20" t="s">
        <v>1026</v>
      </c>
      <c r="E1883" s="26">
        <v>42005</v>
      </c>
      <c r="F1883">
        <v>7</v>
      </c>
      <c r="G1883">
        <v>8</v>
      </c>
      <c r="H1883">
        <v>0.875</v>
      </c>
      <c r="I1883">
        <v>45</v>
      </c>
      <c r="J1883">
        <v>70</v>
      </c>
      <c r="K1883">
        <v>0.6428571428571429</v>
      </c>
      <c r="L1883">
        <v>75</v>
      </c>
      <c r="M1883">
        <v>0.93333333333333335</v>
      </c>
      <c r="N1883">
        <v>45</v>
      </c>
      <c r="P1883">
        <v>0</v>
      </c>
      <c r="Q1883">
        <v>5</v>
      </c>
      <c r="R1883">
        <v>0</v>
      </c>
      <c r="S1883">
        <v>0</v>
      </c>
    </row>
    <row r="1884" spans="1:20" x14ac:dyDescent="0.25">
      <c r="A1884" s="177" t="s">
        <v>6533</v>
      </c>
      <c r="B1884" t="s">
        <v>6534</v>
      </c>
      <c r="C1884" t="s">
        <v>316</v>
      </c>
      <c r="D1884" s="20" t="s">
        <v>1026</v>
      </c>
      <c r="E1884" s="26">
        <v>42005</v>
      </c>
      <c r="F1884">
        <v>11</v>
      </c>
      <c r="G1884">
        <v>11</v>
      </c>
      <c r="H1884">
        <v>1</v>
      </c>
      <c r="I1884">
        <v>24</v>
      </c>
      <c r="J1884">
        <v>28</v>
      </c>
      <c r="K1884">
        <v>0.8571428571428571</v>
      </c>
      <c r="L1884">
        <v>26</v>
      </c>
      <c r="M1884">
        <v>1.0769230769230769</v>
      </c>
      <c r="N1884">
        <v>15</v>
      </c>
      <c r="P1884">
        <v>2</v>
      </c>
      <c r="Q1884">
        <v>3</v>
      </c>
      <c r="R1884">
        <v>0.66666666666666663</v>
      </c>
      <c r="S1884">
        <v>9</v>
      </c>
      <c r="T1884">
        <v>1</v>
      </c>
    </row>
    <row r="1885" spans="1:20" x14ac:dyDescent="0.25">
      <c r="A1885" s="177" t="s">
        <v>6708</v>
      </c>
      <c r="B1885" t="s">
        <v>6709</v>
      </c>
      <c r="C1885" t="s">
        <v>317</v>
      </c>
      <c r="D1885" s="20" t="s">
        <v>1028</v>
      </c>
      <c r="E1885" s="26">
        <v>42005</v>
      </c>
      <c r="F1885">
        <v>11</v>
      </c>
      <c r="G1885">
        <v>11</v>
      </c>
      <c r="H1885">
        <v>1</v>
      </c>
      <c r="I1885">
        <v>24</v>
      </c>
      <c r="J1885">
        <v>28</v>
      </c>
      <c r="K1885">
        <v>0.8571428571428571</v>
      </c>
      <c r="L1885">
        <v>26</v>
      </c>
      <c r="M1885">
        <v>1.0769230769230769</v>
      </c>
      <c r="N1885">
        <v>15</v>
      </c>
      <c r="P1885">
        <v>2</v>
      </c>
      <c r="Q1885">
        <v>3</v>
      </c>
      <c r="R1885">
        <v>0.66666666666666663</v>
      </c>
      <c r="S1885">
        <v>9</v>
      </c>
      <c r="T1885">
        <v>1</v>
      </c>
    </row>
    <row r="1886" spans="1:20" x14ac:dyDescent="0.25">
      <c r="A1886" s="177" t="s">
        <v>6284</v>
      </c>
      <c r="B1886" t="s">
        <v>6285</v>
      </c>
      <c r="C1886" t="s">
        <v>214</v>
      </c>
      <c r="D1886" s="20" t="s">
        <v>1028</v>
      </c>
      <c r="E1886" s="26">
        <v>42005</v>
      </c>
      <c r="F1886">
        <v>15</v>
      </c>
      <c r="G1886">
        <v>16</v>
      </c>
      <c r="H1886">
        <v>0.9375</v>
      </c>
      <c r="I1886">
        <v>85</v>
      </c>
      <c r="J1886">
        <v>135</v>
      </c>
      <c r="K1886">
        <v>0.62962962962962965</v>
      </c>
      <c r="L1886">
        <v>145</v>
      </c>
      <c r="M1886">
        <v>0.93103448275862066</v>
      </c>
      <c r="N1886">
        <v>71</v>
      </c>
      <c r="P1886">
        <v>11</v>
      </c>
      <c r="Q1886">
        <v>12</v>
      </c>
      <c r="R1886">
        <v>0.91666666666666663</v>
      </c>
      <c r="S1886">
        <v>14</v>
      </c>
    </row>
    <row r="1887" spans="1:20" x14ac:dyDescent="0.25">
      <c r="A1887" s="177" t="s">
        <v>6109</v>
      </c>
      <c r="B1887" t="s">
        <v>6110</v>
      </c>
      <c r="C1887" t="s">
        <v>215</v>
      </c>
      <c r="D1887" s="20" t="s">
        <v>1026</v>
      </c>
      <c r="E1887" s="26">
        <v>42005</v>
      </c>
      <c r="F1887">
        <v>7</v>
      </c>
      <c r="G1887">
        <v>7</v>
      </c>
      <c r="H1887">
        <v>1</v>
      </c>
      <c r="I1887">
        <v>41</v>
      </c>
      <c r="J1887">
        <v>48</v>
      </c>
      <c r="K1887">
        <v>0.85416666666666663</v>
      </c>
      <c r="L1887">
        <v>48</v>
      </c>
      <c r="M1887">
        <v>1</v>
      </c>
      <c r="N1887">
        <v>30</v>
      </c>
      <c r="O1887">
        <v>0.91874999999999996</v>
      </c>
      <c r="P1887">
        <v>9</v>
      </c>
      <c r="Q1887">
        <v>10</v>
      </c>
      <c r="R1887">
        <v>0.9</v>
      </c>
      <c r="S1887">
        <v>11</v>
      </c>
      <c r="T1887">
        <v>0.78649999999999998</v>
      </c>
    </row>
    <row r="1888" spans="1:20" x14ac:dyDescent="0.25">
      <c r="A1888" s="177" t="s">
        <v>5934</v>
      </c>
      <c r="B1888" t="s">
        <v>5935</v>
      </c>
      <c r="C1888" t="s">
        <v>216</v>
      </c>
      <c r="D1888" s="20" t="s">
        <v>1026</v>
      </c>
      <c r="E1888" s="26">
        <v>42005</v>
      </c>
      <c r="F1888">
        <v>8</v>
      </c>
      <c r="G1888">
        <v>9</v>
      </c>
      <c r="H1888">
        <v>0.88888888888888884</v>
      </c>
      <c r="I1888">
        <v>44</v>
      </c>
      <c r="J1888">
        <v>80</v>
      </c>
      <c r="K1888">
        <v>0.55000000000000004</v>
      </c>
      <c r="L1888">
        <v>90</v>
      </c>
      <c r="M1888">
        <v>0.88888888888888884</v>
      </c>
      <c r="N1888">
        <v>41</v>
      </c>
      <c r="P1888">
        <v>2</v>
      </c>
      <c r="Q1888">
        <v>2</v>
      </c>
      <c r="R1888">
        <v>1</v>
      </c>
      <c r="S1888">
        <v>3</v>
      </c>
      <c r="T1888">
        <v>0.83299999999999996</v>
      </c>
    </row>
    <row r="1889" spans="1:20" x14ac:dyDescent="0.25">
      <c r="A1889" s="177" t="s">
        <v>5506</v>
      </c>
      <c r="B1889" t="s">
        <v>5507</v>
      </c>
      <c r="C1889" s="20" t="s">
        <v>903</v>
      </c>
      <c r="D1889" s="20" t="s">
        <v>1026</v>
      </c>
      <c r="E1889" s="26">
        <v>42005</v>
      </c>
      <c r="F1889">
        <v>10</v>
      </c>
      <c r="G1889">
        <v>10</v>
      </c>
      <c r="H1889">
        <v>1</v>
      </c>
      <c r="I1889">
        <v>28</v>
      </c>
      <c r="J1889">
        <v>50</v>
      </c>
      <c r="K1889">
        <v>0.56000000000000005</v>
      </c>
      <c r="L1889">
        <v>50</v>
      </c>
      <c r="M1889">
        <v>1</v>
      </c>
      <c r="N1889">
        <v>27</v>
      </c>
      <c r="P1889">
        <v>0</v>
      </c>
      <c r="Q1889">
        <v>1</v>
      </c>
      <c r="R1889">
        <v>0</v>
      </c>
      <c r="S1889">
        <v>1</v>
      </c>
      <c r="T1889">
        <v>0.74</v>
      </c>
    </row>
    <row r="1890" spans="1:20" x14ac:dyDescent="0.25">
      <c r="A1890" s="177" t="s">
        <v>5690</v>
      </c>
      <c r="B1890" t="s">
        <v>5691</v>
      </c>
      <c r="C1890" s="20" t="s">
        <v>1073</v>
      </c>
      <c r="D1890" s="20" t="s">
        <v>1026</v>
      </c>
      <c r="E1890" s="26">
        <v>42005</v>
      </c>
      <c r="F1890">
        <v>5</v>
      </c>
      <c r="G1890">
        <v>5</v>
      </c>
      <c r="H1890">
        <v>1</v>
      </c>
      <c r="I1890">
        <v>16</v>
      </c>
      <c r="J1890">
        <v>25</v>
      </c>
      <c r="K1890">
        <v>0.64</v>
      </c>
      <c r="L1890">
        <v>25</v>
      </c>
      <c r="M1890">
        <v>1</v>
      </c>
      <c r="N1890">
        <v>16</v>
      </c>
      <c r="P1890">
        <v>0</v>
      </c>
      <c r="Q1890">
        <v>0</v>
      </c>
      <c r="R1890" t="e">
        <v>#DIV/0!</v>
      </c>
      <c r="S1890">
        <v>0</v>
      </c>
    </row>
    <row r="1891" spans="1:20" x14ac:dyDescent="0.25">
      <c r="A1891" s="177" t="s">
        <v>5271</v>
      </c>
      <c r="B1891" t="s">
        <v>5272</v>
      </c>
      <c r="C1891" s="20" t="s">
        <v>1079</v>
      </c>
      <c r="D1891" s="20" t="s">
        <v>1026</v>
      </c>
      <c r="E1891" s="26">
        <v>42005</v>
      </c>
      <c r="F1891">
        <v>5</v>
      </c>
      <c r="G1891">
        <v>5</v>
      </c>
      <c r="H1891">
        <v>1</v>
      </c>
      <c r="I1891">
        <v>12</v>
      </c>
      <c r="J1891">
        <v>25</v>
      </c>
      <c r="K1891">
        <v>0.48</v>
      </c>
      <c r="L1891">
        <v>25</v>
      </c>
      <c r="M1891">
        <v>1</v>
      </c>
      <c r="N1891">
        <v>11</v>
      </c>
      <c r="P1891">
        <v>0</v>
      </c>
      <c r="Q1891">
        <v>1</v>
      </c>
      <c r="R1891">
        <v>0</v>
      </c>
      <c r="S1891">
        <v>1</v>
      </c>
    </row>
    <row r="1892" spans="1:20" x14ac:dyDescent="0.25">
      <c r="A1892" s="177" t="s">
        <v>5066</v>
      </c>
      <c r="B1892" t="s">
        <v>5067</v>
      </c>
      <c r="C1892" t="s">
        <v>229</v>
      </c>
      <c r="D1892" s="20" t="s">
        <v>1026</v>
      </c>
      <c r="E1892" s="26">
        <v>42005</v>
      </c>
      <c r="F1892">
        <v>2</v>
      </c>
      <c r="G1892">
        <v>3</v>
      </c>
      <c r="H1892">
        <v>0.66666666666666663</v>
      </c>
      <c r="I1892">
        <v>14</v>
      </c>
      <c r="J1892">
        <v>12</v>
      </c>
      <c r="K1892">
        <v>1.1666666666666667</v>
      </c>
      <c r="L1892">
        <v>18</v>
      </c>
      <c r="M1892">
        <v>0.66666666666666663</v>
      </c>
      <c r="N1892">
        <v>8</v>
      </c>
      <c r="P1892">
        <v>0</v>
      </c>
      <c r="Q1892">
        <v>0</v>
      </c>
      <c r="R1892" t="e">
        <v>#DIV/0!</v>
      </c>
      <c r="S1892">
        <v>6</v>
      </c>
    </row>
    <row r="1893" spans="1:20" x14ac:dyDescent="0.25">
      <c r="A1893" s="177" t="s">
        <v>4891</v>
      </c>
      <c r="B1893" t="s">
        <v>4892</v>
      </c>
      <c r="C1893" t="s">
        <v>230</v>
      </c>
      <c r="D1893" s="20" t="s">
        <v>1028</v>
      </c>
      <c r="E1893" s="26">
        <v>42005</v>
      </c>
      <c r="F1893">
        <v>2</v>
      </c>
      <c r="G1893">
        <v>3</v>
      </c>
      <c r="H1893">
        <v>0.66666666666666663</v>
      </c>
      <c r="I1893">
        <v>14</v>
      </c>
      <c r="J1893">
        <v>12</v>
      </c>
      <c r="K1893">
        <v>1.1666666666666667</v>
      </c>
      <c r="L1893">
        <v>18</v>
      </c>
      <c r="M1893">
        <v>0.66666666666666663</v>
      </c>
      <c r="N1893">
        <v>8</v>
      </c>
      <c r="P1893">
        <v>0</v>
      </c>
      <c r="Q1893">
        <v>0</v>
      </c>
      <c r="R1893" t="e">
        <v>#DIV/0!</v>
      </c>
      <c r="S1893">
        <v>6</v>
      </c>
    </row>
    <row r="1894" spans="1:20" x14ac:dyDescent="0.25">
      <c r="A1894" s="177" t="s">
        <v>4716</v>
      </c>
      <c r="B1894" t="s">
        <v>4717</v>
      </c>
      <c r="C1894" t="s">
        <v>234</v>
      </c>
      <c r="D1894" s="20" t="s">
        <v>1028</v>
      </c>
      <c r="E1894" s="26">
        <v>42005</v>
      </c>
      <c r="F1894">
        <v>7</v>
      </c>
      <c r="G1894">
        <v>7</v>
      </c>
      <c r="H1894">
        <v>1</v>
      </c>
      <c r="I1894">
        <v>18</v>
      </c>
      <c r="J1894">
        <v>70</v>
      </c>
      <c r="K1894">
        <v>0.25714285714285712</v>
      </c>
      <c r="L1894">
        <v>70</v>
      </c>
      <c r="M1894">
        <v>1</v>
      </c>
      <c r="N1894">
        <v>13</v>
      </c>
      <c r="P1894">
        <v>0</v>
      </c>
      <c r="Q1894">
        <v>0</v>
      </c>
      <c r="R1894" t="e">
        <v>#DIV/0!</v>
      </c>
      <c r="S1894">
        <v>5</v>
      </c>
      <c r="T1894">
        <v>0.5</v>
      </c>
    </row>
    <row r="1895" spans="1:20" x14ac:dyDescent="0.25">
      <c r="A1895" s="177" t="s">
        <v>4541</v>
      </c>
      <c r="B1895" t="s">
        <v>4542</v>
      </c>
      <c r="C1895" t="s">
        <v>233</v>
      </c>
      <c r="D1895" s="20" t="s">
        <v>1026</v>
      </c>
      <c r="E1895" s="26">
        <v>42005</v>
      </c>
      <c r="F1895">
        <v>7</v>
      </c>
      <c r="G1895">
        <v>7</v>
      </c>
      <c r="H1895">
        <v>1</v>
      </c>
      <c r="I1895">
        <v>18</v>
      </c>
      <c r="J1895">
        <v>70</v>
      </c>
      <c r="K1895">
        <v>0.25714285714285712</v>
      </c>
      <c r="L1895">
        <v>70</v>
      </c>
      <c r="M1895">
        <v>1</v>
      </c>
      <c r="N1895">
        <v>13</v>
      </c>
      <c r="P1895">
        <v>0</v>
      </c>
      <c r="Q1895">
        <v>0</v>
      </c>
      <c r="R1895" t="e">
        <v>#DIV/0!</v>
      </c>
      <c r="S1895">
        <v>5</v>
      </c>
      <c r="T1895">
        <v>1</v>
      </c>
    </row>
    <row r="1896" spans="1:20" x14ac:dyDescent="0.25">
      <c r="A1896" s="177" t="s">
        <v>4366</v>
      </c>
      <c r="B1896" t="s">
        <v>4367</v>
      </c>
      <c r="C1896" t="s">
        <v>217</v>
      </c>
      <c r="D1896" s="20" t="s">
        <v>1028</v>
      </c>
      <c r="E1896" s="26">
        <v>42005</v>
      </c>
      <c r="F1896">
        <v>7</v>
      </c>
      <c r="G1896">
        <v>7</v>
      </c>
      <c r="H1896">
        <v>1</v>
      </c>
      <c r="I1896">
        <v>19</v>
      </c>
      <c r="J1896">
        <v>50</v>
      </c>
      <c r="K1896">
        <v>0.38</v>
      </c>
      <c r="L1896">
        <v>50</v>
      </c>
      <c r="M1896">
        <v>1</v>
      </c>
      <c r="N1896">
        <v>19</v>
      </c>
      <c r="P1896">
        <v>0</v>
      </c>
      <c r="Q1896">
        <v>1</v>
      </c>
      <c r="R1896">
        <v>0</v>
      </c>
      <c r="S1896">
        <v>0</v>
      </c>
      <c r="T1896">
        <v>1</v>
      </c>
    </row>
    <row r="1897" spans="1:20" x14ac:dyDescent="0.25">
      <c r="A1897" s="177" t="s">
        <v>4126</v>
      </c>
      <c r="B1897" t="s">
        <v>4127</v>
      </c>
      <c r="C1897" t="s">
        <v>218</v>
      </c>
      <c r="D1897" s="20" t="s">
        <v>1026</v>
      </c>
      <c r="E1897" s="26">
        <v>42005</v>
      </c>
      <c r="F1897">
        <v>4</v>
      </c>
      <c r="G1897">
        <v>4</v>
      </c>
      <c r="H1897">
        <v>1</v>
      </c>
      <c r="I1897">
        <v>2</v>
      </c>
      <c r="J1897">
        <v>20</v>
      </c>
      <c r="K1897">
        <v>0.1</v>
      </c>
      <c r="L1897">
        <v>20</v>
      </c>
      <c r="M1897">
        <v>1</v>
      </c>
      <c r="N1897">
        <v>2</v>
      </c>
      <c r="P1897">
        <v>0</v>
      </c>
      <c r="Q1897">
        <v>0</v>
      </c>
      <c r="R1897" t="e">
        <v>#DIV/0!</v>
      </c>
      <c r="S1897">
        <v>0</v>
      </c>
      <c r="T1897">
        <v>1.2250000000000001</v>
      </c>
    </row>
    <row r="1898" spans="1:20" x14ac:dyDescent="0.25">
      <c r="A1898" s="177" t="s">
        <v>3951</v>
      </c>
      <c r="B1898" t="s">
        <v>3952</v>
      </c>
      <c r="C1898" t="s">
        <v>219</v>
      </c>
      <c r="D1898" s="20" t="s">
        <v>1026</v>
      </c>
      <c r="E1898" s="26">
        <v>42005</v>
      </c>
      <c r="F1898">
        <v>3</v>
      </c>
      <c r="G1898">
        <v>3</v>
      </c>
      <c r="H1898">
        <v>1</v>
      </c>
      <c r="I1898">
        <v>17</v>
      </c>
      <c r="J1898">
        <v>30</v>
      </c>
      <c r="K1898">
        <v>0.56666666666666665</v>
      </c>
      <c r="L1898">
        <v>30</v>
      </c>
      <c r="M1898">
        <v>1</v>
      </c>
      <c r="N1898">
        <v>17</v>
      </c>
      <c r="P1898">
        <v>0</v>
      </c>
      <c r="Q1898">
        <v>1</v>
      </c>
      <c r="R1898">
        <v>0</v>
      </c>
      <c r="S1898">
        <v>0</v>
      </c>
      <c r="T1898">
        <v>0.8125</v>
      </c>
    </row>
    <row r="1899" spans="1:20" x14ac:dyDescent="0.25">
      <c r="A1899" s="177" t="s">
        <v>3584</v>
      </c>
      <c r="B1899" t="s">
        <v>3585</v>
      </c>
      <c r="C1899" t="s">
        <v>220</v>
      </c>
      <c r="D1899" s="20" t="s">
        <v>1028</v>
      </c>
      <c r="E1899" s="26">
        <v>42005</v>
      </c>
      <c r="F1899">
        <v>15</v>
      </c>
      <c r="G1899">
        <v>16</v>
      </c>
      <c r="H1899">
        <v>0.9375</v>
      </c>
      <c r="I1899">
        <v>44</v>
      </c>
      <c r="J1899">
        <v>44</v>
      </c>
      <c r="K1899">
        <v>1</v>
      </c>
      <c r="L1899">
        <v>48</v>
      </c>
      <c r="M1899">
        <v>0.91666666666666663</v>
      </c>
      <c r="N1899">
        <v>30</v>
      </c>
      <c r="P1899">
        <v>6</v>
      </c>
      <c r="Q1899">
        <v>0</v>
      </c>
      <c r="R1899" t="e">
        <v>#DIV/0!</v>
      </c>
      <c r="S1899">
        <v>14</v>
      </c>
      <c r="T1899">
        <v>0.77399999999999991</v>
      </c>
    </row>
    <row r="1900" spans="1:20" x14ac:dyDescent="0.25">
      <c r="A1900" s="177" t="s">
        <v>3409</v>
      </c>
      <c r="B1900" t="s">
        <v>3410</v>
      </c>
      <c r="C1900" t="s">
        <v>221</v>
      </c>
      <c r="D1900" s="20" t="s">
        <v>1026</v>
      </c>
      <c r="E1900" s="26">
        <v>42005</v>
      </c>
      <c r="F1900">
        <v>11</v>
      </c>
      <c r="G1900">
        <v>12</v>
      </c>
      <c r="H1900">
        <v>0.91666666666666663</v>
      </c>
      <c r="I1900">
        <v>40</v>
      </c>
      <c r="J1900">
        <v>36</v>
      </c>
      <c r="K1900">
        <v>1.1111111111111112</v>
      </c>
      <c r="L1900">
        <v>40</v>
      </c>
      <c r="M1900">
        <v>0.9</v>
      </c>
      <c r="N1900">
        <v>28</v>
      </c>
      <c r="O1900">
        <v>0.83299999999999996</v>
      </c>
      <c r="P1900">
        <v>4</v>
      </c>
      <c r="Q1900">
        <v>4</v>
      </c>
      <c r="R1900">
        <v>1</v>
      </c>
      <c r="S1900">
        <v>12</v>
      </c>
      <c r="T1900">
        <v>0.77100000000000002</v>
      </c>
    </row>
    <row r="1901" spans="1:20" x14ac:dyDescent="0.25">
      <c r="A1901" s="177" t="s">
        <v>3234</v>
      </c>
      <c r="B1901" t="s">
        <v>3235</v>
      </c>
      <c r="C1901" t="s">
        <v>222</v>
      </c>
      <c r="D1901" s="20" t="s">
        <v>1026</v>
      </c>
      <c r="E1901" s="26">
        <v>42005</v>
      </c>
      <c r="F1901">
        <v>4</v>
      </c>
      <c r="G1901">
        <v>4</v>
      </c>
      <c r="H1901">
        <v>1</v>
      </c>
      <c r="I1901">
        <v>4</v>
      </c>
      <c r="J1901">
        <v>8</v>
      </c>
      <c r="K1901">
        <v>0.5</v>
      </c>
      <c r="L1901">
        <v>8</v>
      </c>
      <c r="M1901">
        <v>1</v>
      </c>
      <c r="N1901">
        <v>2</v>
      </c>
      <c r="O1901">
        <v>0.74</v>
      </c>
      <c r="P1901">
        <v>2</v>
      </c>
      <c r="Q1901">
        <v>2</v>
      </c>
      <c r="R1901">
        <v>1</v>
      </c>
      <c r="S1901">
        <v>2</v>
      </c>
      <c r="T1901">
        <v>1.06</v>
      </c>
    </row>
    <row r="1902" spans="1:20" x14ac:dyDescent="0.25">
      <c r="A1902" s="177" t="s">
        <v>11094</v>
      </c>
      <c r="B1902" t="s">
        <v>11095</v>
      </c>
      <c r="C1902" t="s">
        <v>228</v>
      </c>
      <c r="D1902" s="20" t="s">
        <v>1026</v>
      </c>
      <c r="E1902" s="26">
        <v>42036</v>
      </c>
      <c r="F1902">
        <v>3</v>
      </c>
      <c r="G1902">
        <v>5</v>
      </c>
      <c r="H1902">
        <v>0.6</v>
      </c>
      <c r="I1902">
        <v>0</v>
      </c>
      <c r="J1902">
        <v>14</v>
      </c>
      <c r="K1902">
        <v>0</v>
      </c>
      <c r="L1902">
        <v>28</v>
      </c>
      <c r="M1902">
        <v>0.5</v>
      </c>
      <c r="N1902">
        <v>0</v>
      </c>
      <c r="P1902">
        <v>0</v>
      </c>
      <c r="Q1902">
        <v>0</v>
      </c>
      <c r="R1902" t="e">
        <v>#DIV/0!</v>
      </c>
      <c r="S1902">
        <v>0</v>
      </c>
      <c r="T1902">
        <v>0.9</v>
      </c>
    </row>
    <row r="1903" spans="1:20" x14ac:dyDescent="0.25">
      <c r="A1903" s="177" t="s">
        <v>9331</v>
      </c>
      <c r="B1903" t="s">
        <v>9332</v>
      </c>
      <c r="C1903" t="s">
        <v>211</v>
      </c>
      <c r="D1903" s="20" t="s">
        <v>1026</v>
      </c>
      <c r="E1903" s="26">
        <v>42036</v>
      </c>
      <c r="F1903">
        <v>2</v>
      </c>
      <c r="G1903">
        <v>3</v>
      </c>
      <c r="H1903">
        <v>0.66666666666666663</v>
      </c>
      <c r="I1903">
        <v>27</v>
      </c>
      <c r="J1903">
        <v>16</v>
      </c>
      <c r="K1903">
        <v>1.6875</v>
      </c>
      <c r="L1903">
        <v>24</v>
      </c>
      <c r="M1903">
        <v>0.66666666666666663</v>
      </c>
      <c r="N1903">
        <v>22</v>
      </c>
      <c r="P1903">
        <v>0</v>
      </c>
      <c r="Q1903">
        <v>0</v>
      </c>
      <c r="R1903" t="e">
        <v>#DIV/0!</v>
      </c>
      <c r="S1903">
        <v>5</v>
      </c>
      <c r="T1903">
        <v>0.84615384615384615</v>
      </c>
    </row>
    <row r="1904" spans="1:20" x14ac:dyDescent="0.25">
      <c r="A1904" s="177" t="s">
        <v>8492</v>
      </c>
      <c r="B1904" t="s">
        <v>8493</v>
      </c>
      <c r="C1904" t="s">
        <v>213</v>
      </c>
      <c r="D1904" s="20" t="s">
        <v>1026</v>
      </c>
      <c r="E1904" s="26">
        <v>42036</v>
      </c>
      <c r="F1904">
        <v>2</v>
      </c>
      <c r="G1904">
        <v>3</v>
      </c>
      <c r="H1904">
        <v>0.66666666666666663</v>
      </c>
      <c r="I1904">
        <v>10</v>
      </c>
      <c r="J1904">
        <v>12</v>
      </c>
      <c r="K1904">
        <v>0.83333333333333337</v>
      </c>
      <c r="L1904">
        <v>20</v>
      </c>
      <c r="M1904">
        <v>0.6</v>
      </c>
      <c r="N1904">
        <v>9</v>
      </c>
      <c r="P1904">
        <v>0</v>
      </c>
      <c r="Q1904">
        <v>3</v>
      </c>
      <c r="R1904">
        <v>0</v>
      </c>
      <c r="S1904">
        <v>1</v>
      </c>
      <c r="T1904">
        <v>1</v>
      </c>
    </row>
    <row r="1905" spans="1:20" x14ac:dyDescent="0.25">
      <c r="A1905" s="177" t="s">
        <v>5068</v>
      </c>
      <c r="B1905" t="s">
        <v>5069</v>
      </c>
      <c r="C1905" t="s">
        <v>229</v>
      </c>
      <c r="D1905" s="20" t="s">
        <v>1026</v>
      </c>
      <c r="E1905" s="26">
        <v>42036</v>
      </c>
      <c r="F1905">
        <v>2</v>
      </c>
      <c r="G1905">
        <v>3</v>
      </c>
      <c r="H1905">
        <v>0.66666666666666663</v>
      </c>
      <c r="I1905">
        <v>8</v>
      </c>
      <c r="J1905">
        <v>12</v>
      </c>
      <c r="K1905">
        <v>0.66666666666666663</v>
      </c>
      <c r="L1905">
        <v>18</v>
      </c>
      <c r="M1905">
        <v>0.66666666666666663</v>
      </c>
      <c r="N1905">
        <v>8</v>
      </c>
      <c r="P1905">
        <v>3</v>
      </c>
      <c r="Q1905">
        <v>5</v>
      </c>
      <c r="R1905">
        <v>0.6</v>
      </c>
      <c r="S1905">
        <v>0</v>
      </c>
      <c r="T1905">
        <v>0.66666666666666663</v>
      </c>
    </row>
    <row r="1906" spans="1:20" x14ac:dyDescent="0.25">
      <c r="A1906" s="177" t="s">
        <v>5692</v>
      </c>
      <c r="B1906" t="s">
        <v>5693</v>
      </c>
      <c r="C1906" s="20" t="s">
        <v>1073</v>
      </c>
      <c r="D1906" s="20" t="s">
        <v>1026</v>
      </c>
      <c r="E1906" s="26">
        <v>42036</v>
      </c>
      <c r="F1906">
        <v>5</v>
      </c>
      <c r="G1906">
        <v>5</v>
      </c>
      <c r="H1906">
        <v>1</v>
      </c>
      <c r="I1906">
        <v>12</v>
      </c>
      <c r="J1906">
        <v>25</v>
      </c>
      <c r="K1906">
        <v>0.48</v>
      </c>
      <c r="L1906">
        <v>25</v>
      </c>
      <c r="M1906">
        <v>1</v>
      </c>
      <c r="N1906">
        <v>12</v>
      </c>
      <c r="P1906">
        <v>0</v>
      </c>
      <c r="Q1906">
        <v>0</v>
      </c>
      <c r="R1906" t="e">
        <v>#DIV/0!</v>
      </c>
      <c r="S1906">
        <v>0</v>
      </c>
      <c r="T1906">
        <v>0.88</v>
      </c>
    </row>
    <row r="1907" spans="1:20" x14ac:dyDescent="0.25">
      <c r="A1907" s="177" t="s">
        <v>12070</v>
      </c>
      <c r="B1907" t="s">
        <v>12071</v>
      </c>
      <c r="C1907" s="20" t="s">
        <v>1077</v>
      </c>
      <c r="D1907" s="20" t="s">
        <v>1028</v>
      </c>
      <c r="E1907" s="26">
        <v>42036</v>
      </c>
      <c r="F1907">
        <v>5</v>
      </c>
      <c r="G1907">
        <v>5</v>
      </c>
      <c r="H1907">
        <v>1</v>
      </c>
      <c r="I1907">
        <v>3</v>
      </c>
      <c r="J1907">
        <v>15</v>
      </c>
      <c r="K1907">
        <v>0.2</v>
      </c>
      <c r="L1907">
        <v>15</v>
      </c>
      <c r="M1907">
        <v>1</v>
      </c>
      <c r="N1907">
        <v>3</v>
      </c>
      <c r="P1907">
        <v>0</v>
      </c>
      <c r="Q1907">
        <v>0</v>
      </c>
      <c r="R1907" t="e">
        <v>#DIV/0!</v>
      </c>
      <c r="S1907">
        <v>0</v>
      </c>
      <c r="T1907">
        <v>1</v>
      </c>
    </row>
    <row r="1908" spans="1:20" x14ac:dyDescent="0.25">
      <c r="A1908" s="177" t="s">
        <v>10569</v>
      </c>
      <c r="B1908" t="s">
        <v>10570</v>
      </c>
      <c r="C1908" t="s">
        <v>205</v>
      </c>
      <c r="D1908" s="20" t="s">
        <v>1026</v>
      </c>
      <c r="E1908" s="26">
        <v>42036</v>
      </c>
      <c r="F1908">
        <v>5</v>
      </c>
      <c r="G1908">
        <v>5</v>
      </c>
      <c r="H1908">
        <v>1</v>
      </c>
      <c r="I1908">
        <v>34</v>
      </c>
      <c r="J1908">
        <v>45</v>
      </c>
      <c r="K1908">
        <v>0.75555555555555554</v>
      </c>
      <c r="L1908">
        <v>45</v>
      </c>
      <c r="M1908">
        <v>1</v>
      </c>
      <c r="N1908">
        <v>28</v>
      </c>
      <c r="O1908">
        <v>1</v>
      </c>
      <c r="P1908">
        <v>5</v>
      </c>
      <c r="Q1908">
        <v>8</v>
      </c>
      <c r="R1908">
        <v>0.625</v>
      </c>
      <c r="S1908">
        <v>6</v>
      </c>
    </row>
    <row r="1909" spans="1:20" x14ac:dyDescent="0.25">
      <c r="A1909" s="177" t="s">
        <v>8916</v>
      </c>
      <c r="B1909" t="s">
        <v>8917</v>
      </c>
      <c r="C1909" t="s">
        <v>210</v>
      </c>
      <c r="D1909" s="20" t="s">
        <v>1026</v>
      </c>
      <c r="E1909" s="26">
        <v>42036</v>
      </c>
      <c r="F1909">
        <v>5</v>
      </c>
      <c r="G1909">
        <v>5</v>
      </c>
      <c r="H1909">
        <v>1</v>
      </c>
      <c r="I1909">
        <v>35</v>
      </c>
      <c r="J1909">
        <v>35</v>
      </c>
      <c r="K1909">
        <v>1</v>
      </c>
      <c r="L1909">
        <v>35</v>
      </c>
      <c r="M1909">
        <v>1</v>
      </c>
      <c r="N1909">
        <v>22</v>
      </c>
      <c r="O1909">
        <v>1.2250000000000001</v>
      </c>
      <c r="P1909">
        <v>6</v>
      </c>
      <c r="Q1909">
        <v>7</v>
      </c>
      <c r="R1909">
        <v>0.8571428571428571</v>
      </c>
      <c r="S1909">
        <v>13</v>
      </c>
    </row>
    <row r="1910" spans="1:20" x14ac:dyDescent="0.25">
      <c r="A1910" s="177" t="s">
        <v>6111</v>
      </c>
      <c r="B1910" t="s">
        <v>6112</v>
      </c>
      <c r="C1910" t="s">
        <v>215</v>
      </c>
      <c r="D1910" s="20" t="s">
        <v>1026</v>
      </c>
      <c r="E1910" s="26">
        <v>42036</v>
      </c>
      <c r="F1910">
        <v>7</v>
      </c>
      <c r="G1910">
        <v>7</v>
      </c>
      <c r="H1910">
        <v>1</v>
      </c>
      <c r="I1910">
        <v>38</v>
      </c>
      <c r="J1910">
        <v>48</v>
      </c>
      <c r="K1910">
        <v>0.79166666666666663</v>
      </c>
      <c r="L1910">
        <v>48</v>
      </c>
      <c r="M1910">
        <v>1</v>
      </c>
      <c r="N1910">
        <v>32</v>
      </c>
      <c r="O1910">
        <v>0.8125</v>
      </c>
      <c r="P1910">
        <v>5</v>
      </c>
      <c r="Q1910">
        <v>9</v>
      </c>
      <c r="R1910">
        <v>0.55555555555555558</v>
      </c>
      <c r="S1910">
        <v>6</v>
      </c>
    </row>
    <row r="1911" spans="1:20" x14ac:dyDescent="0.25">
      <c r="A1911" s="177" t="s">
        <v>3411</v>
      </c>
      <c r="B1911" t="s">
        <v>3412</v>
      </c>
      <c r="C1911" t="s">
        <v>221</v>
      </c>
      <c r="D1911" s="20" t="s">
        <v>1026</v>
      </c>
      <c r="E1911" s="26">
        <v>42036</v>
      </c>
      <c r="F1911">
        <v>10</v>
      </c>
      <c r="G1911">
        <v>12</v>
      </c>
      <c r="H1911">
        <v>0.83333333333333337</v>
      </c>
      <c r="I1911">
        <v>36</v>
      </c>
      <c r="J1911">
        <v>34</v>
      </c>
      <c r="K1911">
        <v>1.0588235294117647</v>
      </c>
      <c r="L1911">
        <v>40</v>
      </c>
      <c r="M1911">
        <v>0.85</v>
      </c>
      <c r="N1911">
        <v>31</v>
      </c>
      <c r="O1911">
        <v>0.77399999999999991</v>
      </c>
      <c r="P1911">
        <v>6</v>
      </c>
      <c r="Q1911">
        <v>8</v>
      </c>
      <c r="R1911">
        <v>0.75</v>
      </c>
      <c r="S1911">
        <v>5</v>
      </c>
    </row>
    <row r="1912" spans="1:20" x14ac:dyDescent="0.25">
      <c r="A1912" s="177" t="s">
        <v>3236</v>
      </c>
      <c r="B1912" t="s">
        <v>3237</v>
      </c>
      <c r="C1912" t="s">
        <v>222</v>
      </c>
      <c r="D1912" s="20" t="s">
        <v>1026</v>
      </c>
      <c r="E1912" s="26">
        <v>42036</v>
      </c>
      <c r="F1912">
        <v>3</v>
      </c>
      <c r="G1912">
        <v>4</v>
      </c>
      <c r="H1912">
        <v>0.75</v>
      </c>
      <c r="I1912">
        <v>4</v>
      </c>
      <c r="J1912">
        <v>6</v>
      </c>
      <c r="K1912">
        <v>0.66666666666666663</v>
      </c>
      <c r="L1912">
        <v>8</v>
      </c>
      <c r="M1912">
        <v>0.75</v>
      </c>
      <c r="N1912">
        <v>3</v>
      </c>
      <c r="O1912">
        <v>0.77100000000000002</v>
      </c>
      <c r="P1912">
        <v>1</v>
      </c>
      <c r="Q1912">
        <v>1</v>
      </c>
      <c r="R1912">
        <v>1</v>
      </c>
      <c r="S1912">
        <v>1</v>
      </c>
    </row>
    <row r="1913" spans="1:20" x14ac:dyDescent="0.25">
      <c r="A1913" s="177" t="s">
        <v>7281</v>
      </c>
      <c r="B1913" t="s">
        <v>7282</v>
      </c>
      <c r="C1913" s="20" t="s">
        <v>1078</v>
      </c>
      <c r="D1913" s="20" t="s">
        <v>1026</v>
      </c>
      <c r="E1913" s="26">
        <v>42036</v>
      </c>
      <c r="F1913">
        <v>3</v>
      </c>
      <c r="G1913">
        <v>4</v>
      </c>
      <c r="H1913">
        <v>0.75</v>
      </c>
      <c r="I1913">
        <v>11</v>
      </c>
      <c r="J1913">
        <v>9</v>
      </c>
      <c r="K1913">
        <v>1.2222222222222223</v>
      </c>
      <c r="L1913">
        <v>14</v>
      </c>
      <c r="M1913">
        <v>0.6428571428571429</v>
      </c>
      <c r="N1913">
        <v>9</v>
      </c>
      <c r="P1913">
        <v>1</v>
      </c>
      <c r="Q1913">
        <v>1</v>
      </c>
      <c r="R1913">
        <v>1</v>
      </c>
      <c r="S1913">
        <v>2</v>
      </c>
    </row>
    <row r="1914" spans="1:20" x14ac:dyDescent="0.25">
      <c r="A1914" s="177" t="s">
        <v>5273</v>
      </c>
      <c r="B1914" t="s">
        <v>5274</v>
      </c>
      <c r="C1914" s="20" t="s">
        <v>1079</v>
      </c>
      <c r="D1914" s="20" t="s">
        <v>1026</v>
      </c>
      <c r="E1914" s="26">
        <v>42036</v>
      </c>
      <c r="F1914">
        <v>5</v>
      </c>
      <c r="G1914">
        <v>5</v>
      </c>
      <c r="H1914">
        <v>1</v>
      </c>
      <c r="I1914">
        <v>12</v>
      </c>
      <c r="J1914">
        <v>25</v>
      </c>
      <c r="K1914">
        <v>0.48</v>
      </c>
      <c r="L1914">
        <v>25</v>
      </c>
      <c r="M1914">
        <v>1</v>
      </c>
      <c r="N1914">
        <v>11</v>
      </c>
      <c r="P1914">
        <v>0</v>
      </c>
      <c r="Q1914">
        <v>0</v>
      </c>
      <c r="R1914" t="e">
        <v>#DIV/0!</v>
      </c>
      <c r="S1914">
        <v>1</v>
      </c>
    </row>
    <row r="1915" spans="1:20" x14ac:dyDescent="0.25">
      <c r="A1915" s="177" t="s">
        <v>12272</v>
      </c>
      <c r="B1915" t="s">
        <v>12273</v>
      </c>
      <c r="C1915" t="s">
        <v>200</v>
      </c>
      <c r="D1915" s="20" t="s">
        <v>1026</v>
      </c>
      <c r="E1915" s="26">
        <v>42036</v>
      </c>
      <c r="F1915">
        <v>5</v>
      </c>
      <c r="G1915">
        <v>5</v>
      </c>
      <c r="H1915">
        <v>1</v>
      </c>
      <c r="I1915">
        <v>12</v>
      </c>
      <c r="J1915">
        <v>25</v>
      </c>
      <c r="K1915">
        <v>0.48</v>
      </c>
      <c r="L1915">
        <v>25</v>
      </c>
      <c r="M1915">
        <v>1</v>
      </c>
      <c r="N1915">
        <v>10</v>
      </c>
      <c r="P1915">
        <v>1</v>
      </c>
      <c r="Q1915">
        <v>1</v>
      </c>
      <c r="R1915">
        <v>1</v>
      </c>
      <c r="S1915">
        <v>2</v>
      </c>
      <c r="T1915">
        <v>1.06</v>
      </c>
    </row>
    <row r="1916" spans="1:20" x14ac:dyDescent="0.25">
      <c r="A1916" s="177" t="s">
        <v>10393</v>
      </c>
      <c r="B1916" t="s">
        <v>10394</v>
      </c>
      <c r="C1916" t="s">
        <v>204</v>
      </c>
      <c r="D1916" s="20" t="s">
        <v>1026</v>
      </c>
      <c r="E1916" s="26">
        <v>42036</v>
      </c>
      <c r="F1916">
        <v>6</v>
      </c>
      <c r="G1916">
        <v>7</v>
      </c>
      <c r="H1916">
        <v>0.8571428571428571</v>
      </c>
      <c r="I1916">
        <v>3</v>
      </c>
      <c r="J1916">
        <v>27</v>
      </c>
      <c r="K1916">
        <v>0.1111111111111111</v>
      </c>
      <c r="L1916">
        <v>35</v>
      </c>
      <c r="M1916">
        <v>0.77142857142857146</v>
      </c>
      <c r="N1916">
        <v>3</v>
      </c>
      <c r="P1916">
        <v>1</v>
      </c>
      <c r="Q1916">
        <v>1</v>
      </c>
      <c r="R1916">
        <v>1</v>
      </c>
      <c r="S1916">
        <v>0</v>
      </c>
      <c r="T1916">
        <v>0.7</v>
      </c>
    </row>
    <row r="1917" spans="1:20" x14ac:dyDescent="0.25">
      <c r="A1917" s="177" t="s">
        <v>8741</v>
      </c>
      <c r="B1917" t="s">
        <v>8742</v>
      </c>
      <c r="C1917" t="s">
        <v>208</v>
      </c>
      <c r="D1917" s="20" t="s">
        <v>1026</v>
      </c>
      <c r="E1917" s="26">
        <v>42036</v>
      </c>
      <c r="F1917">
        <v>2</v>
      </c>
      <c r="G1917">
        <v>2</v>
      </c>
      <c r="H1917">
        <v>1</v>
      </c>
      <c r="I1917">
        <v>7</v>
      </c>
      <c r="J1917">
        <v>10</v>
      </c>
      <c r="K1917">
        <v>0.7</v>
      </c>
      <c r="L1917">
        <v>10</v>
      </c>
      <c r="M1917">
        <v>1</v>
      </c>
      <c r="N1917">
        <v>6</v>
      </c>
      <c r="P1917">
        <v>0</v>
      </c>
      <c r="Q1917">
        <v>0</v>
      </c>
      <c r="R1917" t="e">
        <v>#DIV/0!</v>
      </c>
      <c r="S1917">
        <v>1</v>
      </c>
      <c r="T1917">
        <v>0.84615384615384615</v>
      </c>
    </row>
    <row r="1918" spans="1:20" x14ac:dyDescent="0.25">
      <c r="A1918" s="177" t="s">
        <v>6535</v>
      </c>
      <c r="B1918" t="s">
        <v>6536</v>
      </c>
      <c r="C1918" t="s">
        <v>316</v>
      </c>
      <c r="D1918" s="20" t="s">
        <v>1026</v>
      </c>
      <c r="E1918" s="26">
        <v>42036</v>
      </c>
      <c r="F1918">
        <v>11</v>
      </c>
      <c r="G1918">
        <v>11</v>
      </c>
      <c r="H1918">
        <v>1</v>
      </c>
      <c r="I1918">
        <v>21</v>
      </c>
      <c r="J1918">
        <v>26</v>
      </c>
      <c r="K1918">
        <v>0.80769230769230771</v>
      </c>
      <c r="L1918">
        <v>26</v>
      </c>
      <c r="M1918">
        <v>1</v>
      </c>
      <c r="N1918">
        <v>20</v>
      </c>
      <c r="P1918">
        <v>2</v>
      </c>
      <c r="Q1918">
        <v>2</v>
      </c>
      <c r="R1918">
        <v>1</v>
      </c>
      <c r="S1918">
        <v>1</v>
      </c>
    </row>
    <row r="1919" spans="1:20" x14ac:dyDescent="0.25">
      <c r="A1919" s="177" t="s">
        <v>4128</v>
      </c>
      <c r="B1919" t="s">
        <v>4129</v>
      </c>
      <c r="C1919" t="s">
        <v>218</v>
      </c>
      <c r="D1919" s="20" t="s">
        <v>1026</v>
      </c>
      <c r="E1919" s="26">
        <v>42036</v>
      </c>
      <c r="F1919">
        <v>4</v>
      </c>
      <c r="G1919">
        <v>4</v>
      </c>
      <c r="H1919">
        <v>1</v>
      </c>
      <c r="I1919">
        <v>3</v>
      </c>
      <c r="J1919">
        <v>20</v>
      </c>
      <c r="K1919">
        <v>0.15</v>
      </c>
      <c r="L1919">
        <v>20</v>
      </c>
      <c r="M1919">
        <v>1</v>
      </c>
      <c r="N1919">
        <v>2</v>
      </c>
      <c r="P1919">
        <v>0</v>
      </c>
      <c r="Q1919">
        <v>0</v>
      </c>
      <c r="R1919" t="e">
        <v>#DIV/0!</v>
      </c>
      <c r="S1919">
        <v>1</v>
      </c>
      <c r="T1919">
        <v>0.9458333333333333</v>
      </c>
    </row>
    <row r="1920" spans="1:20" x14ac:dyDescent="0.25">
      <c r="A1920" s="177" t="s">
        <v>12557</v>
      </c>
      <c r="B1920" t="s">
        <v>12558</v>
      </c>
      <c r="C1920" t="s">
        <v>202</v>
      </c>
      <c r="D1920" s="20" t="s">
        <v>1026</v>
      </c>
      <c r="E1920" s="26">
        <v>42036</v>
      </c>
      <c r="F1920">
        <v>8</v>
      </c>
      <c r="G1920">
        <v>8</v>
      </c>
      <c r="H1920">
        <v>1</v>
      </c>
      <c r="I1920">
        <v>95</v>
      </c>
      <c r="J1920">
        <v>70</v>
      </c>
      <c r="K1920">
        <v>1.3571428571428572</v>
      </c>
      <c r="L1920">
        <v>70</v>
      </c>
      <c r="M1920">
        <v>1</v>
      </c>
      <c r="N1920">
        <v>95</v>
      </c>
      <c r="P1920">
        <v>0</v>
      </c>
      <c r="Q1920">
        <v>0</v>
      </c>
      <c r="R1920" t="e">
        <v>#DIV/0!</v>
      </c>
      <c r="S1920">
        <v>0</v>
      </c>
    </row>
    <row r="1921" spans="1:20" x14ac:dyDescent="0.25">
      <c r="A1921" s="177" t="s">
        <v>9722</v>
      </c>
      <c r="B1921" t="s">
        <v>9723</v>
      </c>
      <c r="C1921" t="s">
        <v>224</v>
      </c>
      <c r="D1921" s="20" t="s">
        <v>1026</v>
      </c>
      <c r="E1921" s="26">
        <v>42036</v>
      </c>
      <c r="F1921">
        <v>3</v>
      </c>
      <c r="G1921">
        <v>3</v>
      </c>
      <c r="H1921">
        <v>1</v>
      </c>
      <c r="I1921">
        <v>31</v>
      </c>
      <c r="J1921">
        <v>30</v>
      </c>
      <c r="K1921">
        <v>1.0333333333333334</v>
      </c>
      <c r="L1921">
        <v>30</v>
      </c>
      <c r="M1921">
        <v>1</v>
      </c>
      <c r="N1921">
        <v>31</v>
      </c>
      <c r="P1921">
        <v>0</v>
      </c>
      <c r="Q1921">
        <v>0</v>
      </c>
      <c r="R1921" t="e">
        <v>#DIV/0!</v>
      </c>
      <c r="S1921">
        <v>0</v>
      </c>
    </row>
    <row r="1922" spans="1:20" x14ac:dyDescent="0.25">
      <c r="A1922" s="177" t="s">
        <v>7815</v>
      </c>
      <c r="B1922" t="s">
        <v>7816</v>
      </c>
      <c r="C1922" t="s">
        <v>226</v>
      </c>
      <c r="D1922" s="20" t="s">
        <v>1026</v>
      </c>
      <c r="E1922" s="26">
        <v>42036</v>
      </c>
      <c r="F1922">
        <v>5</v>
      </c>
      <c r="G1922">
        <v>5</v>
      </c>
      <c r="H1922">
        <v>1</v>
      </c>
      <c r="I1922">
        <v>32</v>
      </c>
      <c r="J1922">
        <v>50</v>
      </c>
      <c r="K1922">
        <v>0.64</v>
      </c>
      <c r="L1922">
        <v>50</v>
      </c>
      <c r="M1922">
        <v>1</v>
      </c>
      <c r="N1922">
        <v>32</v>
      </c>
      <c r="P1922">
        <v>0</v>
      </c>
      <c r="Q1922">
        <v>1</v>
      </c>
      <c r="R1922">
        <v>0</v>
      </c>
      <c r="S1922">
        <v>0</v>
      </c>
      <c r="T1922">
        <v>1</v>
      </c>
    </row>
    <row r="1923" spans="1:20" x14ac:dyDescent="0.25">
      <c r="A1923" s="177" t="s">
        <v>6885</v>
      </c>
      <c r="B1923" t="s">
        <v>6886</v>
      </c>
      <c r="C1923" t="s">
        <v>231</v>
      </c>
      <c r="D1923" s="20" t="s">
        <v>1026</v>
      </c>
      <c r="E1923" s="26">
        <v>42036</v>
      </c>
      <c r="F1923">
        <v>7</v>
      </c>
      <c r="G1923">
        <v>8</v>
      </c>
      <c r="H1923">
        <v>0.875</v>
      </c>
      <c r="I1923">
        <v>45</v>
      </c>
      <c r="J1923">
        <v>70</v>
      </c>
      <c r="K1923">
        <v>0.6428571428571429</v>
      </c>
      <c r="L1923">
        <v>75</v>
      </c>
      <c r="M1923">
        <v>0.93333333333333335</v>
      </c>
      <c r="N1923">
        <v>45</v>
      </c>
      <c r="P1923">
        <v>0</v>
      </c>
      <c r="Q1923">
        <v>0</v>
      </c>
      <c r="R1923" t="e">
        <v>#DIV/0!</v>
      </c>
      <c r="S1923">
        <v>0</v>
      </c>
      <c r="T1923">
        <v>1</v>
      </c>
    </row>
    <row r="1924" spans="1:20" x14ac:dyDescent="0.25">
      <c r="A1924" s="177" t="s">
        <v>5936</v>
      </c>
      <c r="B1924" t="s">
        <v>5937</v>
      </c>
      <c r="C1924" t="s">
        <v>216</v>
      </c>
      <c r="D1924" s="20" t="s">
        <v>1026</v>
      </c>
      <c r="E1924" s="26">
        <v>42036</v>
      </c>
      <c r="F1924">
        <v>8</v>
      </c>
      <c r="G1924">
        <v>9</v>
      </c>
      <c r="H1924">
        <v>0.88888888888888884</v>
      </c>
      <c r="I1924">
        <v>37</v>
      </c>
      <c r="J1924">
        <v>80</v>
      </c>
      <c r="K1924">
        <v>0.46250000000000002</v>
      </c>
      <c r="L1924">
        <v>90</v>
      </c>
      <c r="M1924">
        <v>0.88888888888888884</v>
      </c>
      <c r="N1924">
        <v>35</v>
      </c>
      <c r="P1924">
        <v>0</v>
      </c>
      <c r="Q1924">
        <v>0</v>
      </c>
      <c r="R1924" t="e">
        <v>#DIV/0!</v>
      </c>
      <c r="S1924">
        <v>2</v>
      </c>
      <c r="T1924">
        <v>0.8125</v>
      </c>
    </row>
    <row r="1925" spans="1:20" x14ac:dyDescent="0.25">
      <c r="A1925" s="177" t="s">
        <v>4543</v>
      </c>
      <c r="B1925" t="s">
        <v>4544</v>
      </c>
      <c r="C1925" t="s">
        <v>233</v>
      </c>
      <c r="D1925" s="20" t="s">
        <v>1026</v>
      </c>
      <c r="E1925" s="26">
        <v>42036</v>
      </c>
      <c r="F1925">
        <v>7</v>
      </c>
      <c r="G1925">
        <v>7</v>
      </c>
      <c r="H1925">
        <v>1</v>
      </c>
      <c r="I1925">
        <v>14</v>
      </c>
      <c r="J1925">
        <v>70</v>
      </c>
      <c r="K1925">
        <v>0.2</v>
      </c>
      <c r="L1925">
        <v>70</v>
      </c>
      <c r="M1925">
        <v>1</v>
      </c>
      <c r="N1925">
        <v>11</v>
      </c>
      <c r="P1925">
        <v>6</v>
      </c>
      <c r="Q1925">
        <v>7</v>
      </c>
      <c r="R1925">
        <v>0.8571428571428571</v>
      </c>
      <c r="S1925">
        <v>3</v>
      </c>
      <c r="T1925">
        <v>0.77100000000000002</v>
      </c>
    </row>
    <row r="1926" spans="1:20" x14ac:dyDescent="0.25">
      <c r="A1926" s="177" t="s">
        <v>3953</v>
      </c>
      <c r="B1926" t="s">
        <v>3954</v>
      </c>
      <c r="C1926" t="s">
        <v>219</v>
      </c>
      <c r="D1926" s="20" t="s">
        <v>1026</v>
      </c>
      <c r="E1926" s="26">
        <v>42036</v>
      </c>
      <c r="F1926">
        <v>3</v>
      </c>
      <c r="G1926">
        <v>3</v>
      </c>
      <c r="H1926">
        <v>1</v>
      </c>
      <c r="I1926">
        <v>17</v>
      </c>
      <c r="J1926">
        <v>30</v>
      </c>
      <c r="K1926">
        <v>0.56666666666666665</v>
      </c>
      <c r="L1926">
        <v>30</v>
      </c>
      <c r="M1926">
        <v>1</v>
      </c>
      <c r="N1926">
        <v>17</v>
      </c>
      <c r="P1926">
        <v>0</v>
      </c>
      <c r="Q1926">
        <v>0</v>
      </c>
      <c r="R1926" t="e">
        <v>#DIV/0!</v>
      </c>
      <c r="S1926">
        <v>0</v>
      </c>
      <c r="T1926">
        <v>0.88</v>
      </c>
    </row>
    <row r="1927" spans="1:20" x14ac:dyDescent="0.25">
      <c r="A1927" s="177" t="s">
        <v>7628</v>
      </c>
      <c r="B1927" t="s">
        <v>7629</v>
      </c>
      <c r="C1927" s="20" t="s">
        <v>901</v>
      </c>
      <c r="D1927" s="20" t="s">
        <v>1026</v>
      </c>
      <c r="E1927" s="26">
        <v>42036</v>
      </c>
      <c r="F1927">
        <v>3</v>
      </c>
      <c r="G1927">
        <v>4</v>
      </c>
      <c r="H1927">
        <v>0.75</v>
      </c>
      <c r="I1927">
        <v>11</v>
      </c>
      <c r="J1927">
        <v>9</v>
      </c>
      <c r="K1927">
        <v>1.2222222222222223</v>
      </c>
      <c r="L1927">
        <v>14</v>
      </c>
      <c r="M1927">
        <v>0.6428571428571429</v>
      </c>
      <c r="N1927">
        <v>9</v>
      </c>
      <c r="P1927">
        <v>1</v>
      </c>
      <c r="Q1927">
        <v>1</v>
      </c>
      <c r="R1927">
        <v>1</v>
      </c>
      <c r="S1927">
        <v>2</v>
      </c>
      <c r="T1927">
        <v>1</v>
      </c>
    </row>
    <row r="1928" spans="1:20" x14ac:dyDescent="0.25">
      <c r="A1928" s="177" t="s">
        <v>5508</v>
      </c>
      <c r="B1928" t="s">
        <v>5509</v>
      </c>
      <c r="C1928" s="20" t="s">
        <v>903</v>
      </c>
      <c r="D1928" s="20" t="s">
        <v>1026</v>
      </c>
      <c r="E1928" s="26">
        <v>42036</v>
      </c>
      <c r="F1928">
        <v>10</v>
      </c>
      <c r="G1928">
        <v>10</v>
      </c>
      <c r="H1928">
        <v>1</v>
      </c>
      <c r="I1928">
        <v>24</v>
      </c>
      <c r="J1928">
        <v>50</v>
      </c>
      <c r="K1928">
        <v>0.48</v>
      </c>
      <c r="L1928">
        <v>50</v>
      </c>
      <c r="M1928">
        <v>1</v>
      </c>
      <c r="N1928">
        <v>23</v>
      </c>
      <c r="P1928">
        <v>0</v>
      </c>
      <c r="Q1928">
        <v>0</v>
      </c>
      <c r="R1928" t="e">
        <v>#DIV/0!</v>
      </c>
      <c r="S1928">
        <v>1</v>
      </c>
    </row>
    <row r="1929" spans="1:20" x14ac:dyDescent="0.25">
      <c r="A1929" s="177" t="s">
        <v>11623</v>
      </c>
      <c r="B1929" t="s">
        <v>11624</v>
      </c>
      <c r="C1929" t="s">
        <v>199</v>
      </c>
      <c r="D1929" s="20" t="s">
        <v>1028</v>
      </c>
      <c r="E1929" s="26">
        <v>42036</v>
      </c>
      <c r="F1929">
        <v>13</v>
      </c>
      <c r="G1929">
        <v>13</v>
      </c>
      <c r="H1929">
        <v>1</v>
      </c>
      <c r="I1929">
        <v>107</v>
      </c>
      <c r="J1929">
        <v>95</v>
      </c>
      <c r="K1929">
        <v>1.1263157894736842</v>
      </c>
      <c r="L1929">
        <v>95</v>
      </c>
      <c r="M1929">
        <v>1</v>
      </c>
      <c r="N1929">
        <v>105</v>
      </c>
      <c r="P1929">
        <v>1</v>
      </c>
      <c r="Q1929">
        <v>1</v>
      </c>
      <c r="R1929">
        <v>1</v>
      </c>
      <c r="S1929">
        <v>2</v>
      </c>
    </row>
    <row r="1930" spans="1:20" x14ac:dyDescent="0.25">
      <c r="A1930" s="177" t="s">
        <v>10919</v>
      </c>
      <c r="B1930" t="s">
        <v>10920</v>
      </c>
      <c r="C1930" t="s">
        <v>227</v>
      </c>
      <c r="D1930" s="20" t="s">
        <v>1028</v>
      </c>
      <c r="E1930" s="26">
        <v>42036</v>
      </c>
      <c r="F1930">
        <v>3</v>
      </c>
      <c r="G1930">
        <v>5</v>
      </c>
      <c r="H1930">
        <v>0.6</v>
      </c>
      <c r="I1930">
        <v>0</v>
      </c>
      <c r="J1930">
        <v>14</v>
      </c>
      <c r="K1930">
        <v>0</v>
      </c>
      <c r="L1930">
        <v>28</v>
      </c>
      <c r="M1930">
        <v>0.5</v>
      </c>
      <c r="N1930">
        <v>0</v>
      </c>
      <c r="P1930">
        <v>0</v>
      </c>
      <c r="Q1930">
        <v>0</v>
      </c>
      <c r="R1930" t="e">
        <v>#DIV/0!</v>
      </c>
      <c r="S1930">
        <v>0</v>
      </c>
    </row>
    <row r="1931" spans="1:20" x14ac:dyDescent="0.25">
      <c r="A1931" s="177" t="s">
        <v>9156</v>
      </c>
      <c r="B1931" t="s">
        <v>9157</v>
      </c>
      <c r="C1931" t="s">
        <v>207</v>
      </c>
      <c r="D1931" s="20" t="s">
        <v>1028</v>
      </c>
      <c r="E1931" s="26">
        <v>42036</v>
      </c>
      <c r="F1931">
        <v>9</v>
      </c>
      <c r="G1931">
        <v>10</v>
      </c>
      <c r="H1931">
        <v>0.9</v>
      </c>
      <c r="I1931">
        <v>69</v>
      </c>
      <c r="J1931">
        <v>61</v>
      </c>
      <c r="K1931">
        <v>1.1311475409836065</v>
      </c>
      <c r="L1931">
        <v>69</v>
      </c>
      <c r="M1931">
        <v>0.88405797101449279</v>
      </c>
      <c r="N1931">
        <v>50</v>
      </c>
      <c r="P1931">
        <v>6</v>
      </c>
      <c r="Q1931">
        <v>7</v>
      </c>
      <c r="R1931">
        <v>0.8571428571428571</v>
      </c>
      <c r="S1931">
        <v>19</v>
      </c>
    </row>
    <row r="1932" spans="1:20" x14ac:dyDescent="0.25">
      <c r="A1932" s="177" t="s">
        <v>8317</v>
      </c>
      <c r="B1932" t="s">
        <v>8318</v>
      </c>
      <c r="C1932" t="s">
        <v>212</v>
      </c>
      <c r="D1932" s="20" t="s">
        <v>1028</v>
      </c>
      <c r="E1932" s="26">
        <v>42036</v>
      </c>
      <c r="F1932">
        <v>2</v>
      </c>
      <c r="G1932">
        <v>3</v>
      </c>
      <c r="H1932">
        <v>0.66666666666666663</v>
      </c>
      <c r="I1932">
        <v>10</v>
      </c>
      <c r="J1932">
        <v>12</v>
      </c>
      <c r="K1932">
        <v>0.83333333333333337</v>
      </c>
      <c r="L1932">
        <v>20</v>
      </c>
      <c r="M1932">
        <v>0.6</v>
      </c>
      <c r="N1932">
        <v>9</v>
      </c>
      <c r="P1932">
        <v>0</v>
      </c>
      <c r="Q1932">
        <v>3</v>
      </c>
      <c r="R1932">
        <v>0</v>
      </c>
      <c r="S1932">
        <v>1</v>
      </c>
    </row>
    <row r="1933" spans="1:20" x14ac:dyDescent="0.25">
      <c r="A1933" s="177" t="s">
        <v>4893</v>
      </c>
      <c r="B1933" t="s">
        <v>4894</v>
      </c>
      <c r="C1933" t="s">
        <v>230</v>
      </c>
      <c r="D1933" s="20" t="s">
        <v>1028</v>
      </c>
      <c r="E1933" s="26">
        <v>42036</v>
      </c>
      <c r="F1933">
        <v>2</v>
      </c>
      <c r="G1933">
        <v>3</v>
      </c>
      <c r="H1933">
        <v>0.66666666666666663</v>
      </c>
      <c r="I1933">
        <v>8</v>
      </c>
      <c r="J1933">
        <v>12</v>
      </c>
      <c r="K1933">
        <v>0.66666666666666663</v>
      </c>
      <c r="L1933">
        <v>18</v>
      </c>
      <c r="M1933">
        <v>0.66666666666666663</v>
      </c>
      <c r="N1933">
        <v>8</v>
      </c>
      <c r="P1933">
        <v>3</v>
      </c>
      <c r="Q1933">
        <v>5</v>
      </c>
      <c r="R1933">
        <v>0.6</v>
      </c>
      <c r="S1933">
        <v>0</v>
      </c>
      <c r="T1933">
        <v>0.75</v>
      </c>
    </row>
    <row r="1934" spans="1:20" x14ac:dyDescent="0.25">
      <c r="A1934" s="177" t="s">
        <v>11625</v>
      </c>
      <c r="B1934" t="s">
        <v>11626</v>
      </c>
      <c r="C1934" t="s">
        <v>198</v>
      </c>
      <c r="D1934" s="20" t="s">
        <v>1028</v>
      </c>
      <c r="E1934" s="26">
        <v>42036</v>
      </c>
      <c r="F1934">
        <v>5</v>
      </c>
      <c r="G1934">
        <v>5</v>
      </c>
      <c r="H1934">
        <v>1</v>
      </c>
      <c r="I1934">
        <v>3</v>
      </c>
      <c r="J1934">
        <v>15</v>
      </c>
      <c r="K1934">
        <v>0.2</v>
      </c>
      <c r="L1934">
        <v>15</v>
      </c>
      <c r="M1934">
        <v>1</v>
      </c>
      <c r="N1934">
        <v>3</v>
      </c>
      <c r="P1934">
        <v>0</v>
      </c>
      <c r="Q1934">
        <v>0</v>
      </c>
      <c r="R1934" t="e">
        <v>#DIV/0!</v>
      </c>
      <c r="S1934">
        <v>0</v>
      </c>
      <c r="T1934">
        <v>1.0125</v>
      </c>
    </row>
    <row r="1935" spans="1:20" x14ac:dyDescent="0.25">
      <c r="A1935" s="177" t="s">
        <v>10744</v>
      </c>
      <c r="B1935" t="s">
        <v>10745</v>
      </c>
      <c r="C1935" t="s">
        <v>203</v>
      </c>
      <c r="D1935" s="20" t="s">
        <v>1028</v>
      </c>
      <c r="E1935" s="26">
        <v>42036</v>
      </c>
      <c r="F1935">
        <v>11</v>
      </c>
      <c r="G1935">
        <v>12</v>
      </c>
      <c r="H1935">
        <v>0.91666666666666663</v>
      </c>
      <c r="I1935">
        <v>37</v>
      </c>
      <c r="J1935">
        <v>72</v>
      </c>
      <c r="K1935">
        <v>0.51388888888888884</v>
      </c>
      <c r="L1935">
        <v>77</v>
      </c>
      <c r="M1935">
        <v>0.93506493506493504</v>
      </c>
      <c r="N1935">
        <v>31</v>
      </c>
      <c r="P1935">
        <v>6</v>
      </c>
      <c r="Q1935">
        <v>9</v>
      </c>
      <c r="R1935">
        <v>0.66666666666666663</v>
      </c>
      <c r="S1935">
        <v>6</v>
      </c>
      <c r="T1935">
        <v>0.77399999999999991</v>
      </c>
    </row>
    <row r="1936" spans="1:20" x14ac:dyDescent="0.25">
      <c r="A1936" s="177" t="s">
        <v>6286</v>
      </c>
      <c r="B1936" t="s">
        <v>6287</v>
      </c>
      <c r="C1936" t="s">
        <v>214</v>
      </c>
      <c r="D1936" s="20" t="s">
        <v>1028</v>
      </c>
      <c r="E1936" s="26">
        <v>42036</v>
      </c>
      <c r="F1936">
        <v>15</v>
      </c>
      <c r="G1936">
        <v>16</v>
      </c>
      <c r="H1936">
        <v>0.9375</v>
      </c>
      <c r="I1936">
        <v>75</v>
      </c>
      <c r="J1936">
        <v>128</v>
      </c>
      <c r="K1936">
        <v>0.5859375</v>
      </c>
      <c r="L1936">
        <v>138</v>
      </c>
      <c r="M1936">
        <v>0.92753623188405798</v>
      </c>
      <c r="N1936">
        <v>67</v>
      </c>
      <c r="P1936">
        <v>5</v>
      </c>
      <c r="Q1936">
        <v>9</v>
      </c>
      <c r="R1936">
        <v>0.55555555555555558</v>
      </c>
      <c r="S1936">
        <v>8</v>
      </c>
      <c r="T1936">
        <v>0.77100000000000002</v>
      </c>
    </row>
    <row r="1937" spans="1:20" x14ac:dyDescent="0.25">
      <c r="A1937" s="177" t="s">
        <v>3586</v>
      </c>
      <c r="B1937" t="s">
        <v>3587</v>
      </c>
      <c r="C1937" t="s">
        <v>220</v>
      </c>
      <c r="D1937" s="20" t="s">
        <v>1028</v>
      </c>
      <c r="E1937" s="26">
        <v>42036</v>
      </c>
      <c r="F1937">
        <v>13</v>
      </c>
      <c r="G1937">
        <v>16</v>
      </c>
      <c r="H1937">
        <v>0.8125</v>
      </c>
      <c r="I1937">
        <v>40</v>
      </c>
      <c r="J1937">
        <v>40</v>
      </c>
      <c r="K1937">
        <v>1</v>
      </c>
      <c r="L1937">
        <v>48</v>
      </c>
      <c r="M1937">
        <v>0.83333333333333337</v>
      </c>
      <c r="N1937">
        <v>34</v>
      </c>
      <c r="P1937">
        <v>7</v>
      </c>
      <c r="Q1937">
        <v>9</v>
      </c>
      <c r="R1937">
        <v>0.77777777777777779</v>
      </c>
      <c r="S1937">
        <v>6</v>
      </c>
      <c r="T1937">
        <v>0.98</v>
      </c>
    </row>
    <row r="1938" spans="1:20" x14ac:dyDescent="0.25">
      <c r="A1938" s="177" t="s">
        <v>6710</v>
      </c>
      <c r="B1938" t="s">
        <v>6711</v>
      </c>
      <c r="C1938" t="s">
        <v>317</v>
      </c>
      <c r="D1938" s="20" t="s">
        <v>1028</v>
      </c>
      <c r="E1938" s="26">
        <v>42036</v>
      </c>
      <c r="F1938">
        <v>11</v>
      </c>
      <c r="G1938">
        <v>11</v>
      </c>
      <c r="H1938">
        <v>1</v>
      </c>
      <c r="I1938">
        <v>21</v>
      </c>
      <c r="J1938">
        <v>26</v>
      </c>
      <c r="K1938">
        <v>0.80769230769230771</v>
      </c>
      <c r="L1938">
        <v>26</v>
      </c>
      <c r="M1938">
        <v>1</v>
      </c>
      <c r="N1938">
        <v>20</v>
      </c>
      <c r="P1938">
        <v>2</v>
      </c>
      <c r="Q1938">
        <v>2</v>
      </c>
      <c r="R1938">
        <v>1</v>
      </c>
      <c r="S1938">
        <v>1</v>
      </c>
      <c r="T1938">
        <v>0.87856410256410256</v>
      </c>
    </row>
    <row r="1939" spans="1:20" x14ac:dyDescent="0.25">
      <c r="A1939" s="177" t="s">
        <v>4368</v>
      </c>
      <c r="B1939" t="s">
        <v>4369</v>
      </c>
      <c r="C1939" t="s">
        <v>217</v>
      </c>
      <c r="D1939" s="20" t="s">
        <v>1028</v>
      </c>
      <c r="E1939" s="26">
        <v>42036</v>
      </c>
      <c r="F1939">
        <v>7</v>
      </c>
      <c r="G1939">
        <v>7</v>
      </c>
      <c r="H1939">
        <v>1</v>
      </c>
      <c r="I1939">
        <v>20</v>
      </c>
      <c r="J1939">
        <v>50</v>
      </c>
      <c r="K1939">
        <v>0.4</v>
      </c>
      <c r="L1939">
        <v>50</v>
      </c>
      <c r="M1939">
        <v>1</v>
      </c>
      <c r="N1939">
        <v>19</v>
      </c>
      <c r="P1939">
        <v>0</v>
      </c>
      <c r="Q1939">
        <v>0</v>
      </c>
      <c r="R1939" t="e">
        <v>#DIV/0!</v>
      </c>
      <c r="S1939">
        <v>1</v>
      </c>
    </row>
    <row r="1940" spans="1:20" x14ac:dyDescent="0.25">
      <c r="A1940" s="177" t="s">
        <v>9897</v>
      </c>
      <c r="B1940" t="s">
        <v>9898</v>
      </c>
      <c r="C1940" t="s">
        <v>223</v>
      </c>
      <c r="D1940" s="20" t="s">
        <v>1028</v>
      </c>
      <c r="E1940" s="26">
        <v>42036</v>
      </c>
      <c r="F1940">
        <v>3</v>
      </c>
      <c r="G1940">
        <v>3</v>
      </c>
      <c r="H1940">
        <v>1</v>
      </c>
      <c r="I1940">
        <v>31</v>
      </c>
      <c r="J1940">
        <v>30</v>
      </c>
      <c r="K1940">
        <v>1.0333333333333334</v>
      </c>
      <c r="L1940">
        <v>30</v>
      </c>
      <c r="M1940">
        <v>1</v>
      </c>
      <c r="N1940">
        <v>31</v>
      </c>
      <c r="P1940">
        <v>0</v>
      </c>
      <c r="Q1940">
        <v>0</v>
      </c>
      <c r="R1940" t="e">
        <v>#DIV/0!</v>
      </c>
      <c r="S1940">
        <v>0</v>
      </c>
    </row>
    <row r="1941" spans="1:20" x14ac:dyDescent="0.25">
      <c r="A1941" s="177" t="s">
        <v>8016</v>
      </c>
      <c r="B1941" t="s">
        <v>8017</v>
      </c>
      <c r="C1941" t="s">
        <v>225</v>
      </c>
      <c r="D1941" s="20" t="s">
        <v>1028</v>
      </c>
      <c r="E1941" s="26">
        <v>42036</v>
      </c>
      <c r="F1941">
        <v>5</v>
      </c>
      <c r="G1941">
        <v>5</v>
      </c>
      <c r="H1941">
        <v>1</v>
      </c>
      <c r="I1941">
        <v>32</v>
      </c>
      <c r="J1941">
        <v>50</v>
      </c>
      <c r="K1941">
        <v>0.64</v>
      </c>
      <c r="L1941">
        <v>50</v>
      </c>
      <c r="M1941">
        <v>1</v>
      </c>
      <c r="N1941">
        <v>32</v>
      </c>
      <c r="P1941">
        <v>0</v>
      </c>
      <c r="Q1941">
        <v>1</v>
      </c>
      <c r="R1941">
        <v>0</v>
      </c>
      <c r="S1941">
        <v>0</v>
      </c>
      <c r="T1941">
        <v>0.88</v>
      </c>
    </row>
    <row r="1942" spans="1:20" x14ac:dyDescent="0.25">
      <c r="A1942" s="177" t="s">
        <v>7076</v>
      </c>
      <c r="B1942" t="s">
        <v>7077</v>
      </c>
      <c r="C1942" t="s">
        <v>232</v>
      </c>
      <c r="D1942" s="20" t="s">
        <v>1028</v>
      </c>
      <c r="E1942" s="26">
        <v>42036</v>
      </c>
      <c r="F1942">
        <v>7</v>
      </c>
      <c r="G1942">
        <v>8</v>
      </c>
      <c r="H1942">
        <v>0.875</v>
      </c>
      <c r="I1942">
        <v>45</v>
      </c>
      <c r="J1942">
        <v>70</v>
      </c>
      <c r="K1942">
        <v>0.6428571428571429</v>
      </c>
      <c r="L1942">
        <v>75</v>
      </c>
      <c r="M1942">
        <v>0.93333333333333335</v>
      </c>
      <c r="N1942">
        <v>45</v>
      </c>
      <c r="P1942">
        <v>0</v>
      </c>
      <c r="Q1942">
        <v>0</v>
      </c>
      <c r="R1942" t="e">
        <v>#DIV/0!</v>
      </c>
      <c r="S1942">
        <v>0</v>
      </c>
    </row>
    <row r="1943" spans="1:20" x14ac:dyDescent="0.25">
      <c r="A1943" s="177" t="s">
        <v>4718</v>
      </c>
      <c r="B1943" t="s">
        <v>4719</v>
      </c>
      <c r="C1943" t="s">
        <v>234</v>
      </c>
      <c r="D1943" s="20" t="s">
        <v>1028</v>
      </c>
      <c r="E1943" s="26">
        <v>42036</v>
      </c>
      <c r="F1943">
        <v>7</v>
      </c>
      <c r="G1943">
        <v>7</v>
      </c>
      <c r="H1943">
        <v>1</v>
      </c>
      <c r="I1943">
        <v>14</v>
      </c>
      <c r="J1943">
        <v>70</v>
      </c>
      <c r="K1943">
        <v>0.2</v>
      </c>
      <c r="L1943">
        <v>70</v>
      </c>
      <c r="M1943">
        <v>1</v>
      </c>
      <c r="N1943">
        <v>11</v>
      </c>
      <c r="P1943">
        <v>6</v>
      </c>
      <c r="Q1943">
        <v>7</v>
      </c>
      <c r="R1943">
        <v>0.8571428571428571</v>
      </c>
      <c r="S1943">
        <v>3</v>
      </c>
    </row>
    <row r="1944" spans="1:20" x14ac:dyDescent="0.25">
      <c r="A1944" s="177" t="s">
        <v>3061</v>
      </c>
      <c r="B1944" t="s">
        <v>3062</v>
      </c>
      <c r="C1944" t="s">
        <v>242</v>
      </c>
      <c r="D1944" s="20" t="s">
        <v>1026</v>
      </c>
      <c r="E1944" s="26">
        <v>42036</v>
      </c>
      <c r="F1944">
        <v>9</v>
      </c>
      <c r="G1944">
        <v>14</v>
      </c>
      <c r="H1944">
        <v>0.6428571428571429</v>
      </c>
      <c r="I1944">
        <v>45</v>
      </c>
      <c r="J1944">
        <v>54</v>
      </c>
      <c r="K1944">
        <v>0.83333333333333337</v>
      </c>
      <c r="L1944">
        <v>90</v>
      </c>
      <c r="M1944">
        <v>0.6</v>
      </c>
      <c r="N1944">
        <v>39</v>
      </c>
      <c r="P1944">
        <v>3</v>
      </c>
      <c r="Q1944">
        <v>8</v>
      </c>
      <c r="R1944">
        <v>0.375</v>
      </c>
      <c r="S1944">
        <v>6</v>
      </c>
    </row>
    <row r="1945" spans="1:20" x14ac:dyDescent="0.25">
      <c r="A1945" s="177" t="s">
        <v>2886</v>
      </c>
      <c r="B1945" t="s">
        <v>2887</v>
      </c>
      <c r="C1945" s="20" t="s">
        <v>2754</v>
      </c>
      <c r="D1945" s="20" t="s">
        <v>1026</v>
      </c>
      <c r="E1945" s="26">
        <v>42036</v>
      </c>
      <c r="F1945">
        <v>10</v>
      </c>
      <c r="G1945">
        <v>10</v>
      </c>
      <c r="H1945">
        <v>1</v>
      </c>
      <c r="I1945">
        <v>15</v>
      </c>
      <c r="J1945">
        <v>40</v>
      </c>
      <c r="K1945">
        <v>0.375</v>
      </c>
      <c r="L1945">
        <v>40</v>
      </c>
      <c r="M1945">
        <v>1</v>
      </c>
      <c r="N1945">
        <v>15</v>
      </c>
      <c r="P1945">
        <v>0</v>
      </c>
      <c r="Q1945">
        <v>0</v>
      </c>
      <c r="R1945" t="e">
        <v>#DIV/0!</v>
      </c>
      <c r="S1945">
        <v>0</v>
      </c>
    </row>
    <row r="1946" spans="1:20" x14ac:dyDescent="0.25">
      <c r="A1946" s="177" t="s">
        <v>2641</v>
      </c>
      <c r="B1946" t="s">
        <v>2642</v>
      </c>
      <c r="C1946" t="s">
        <v>237</v>
      </c>
      <c r="D1946" s="20" t="s">
        <v>1026</v>
      </c>
      <c r="E1946" s="26">
        <v>42036</v>
      </c>
      <c r="F1946">
        <v>17</v>
      </c>
      <c r="G1946">
        <v>17</v>
      </c>
      <c r="H1946">
        <v>1</v>
      </c>
      <c r="I1946">
        <v>107</v>
      </c>
      <c r="J1946">
        <v>128</v>
      </c>
      <c r="K1946">
        <v>0.8359375</v>
      </c>
      <c r="L1946">
        <v>128</v>
      </c>
      <c r="M1946">
        <v>1</v>
      </c>
      <c r="N1946">
        <v>82</v>
      </c>
      <c r="O1946">
        <v>1.0125</v>
      </c>
      <c r="P1946">
        <v>16</v>
      </c>
      <c r="Q1946">
        <v>24</v>
      </c>
      <c r="R1946">
        <v>0.66666666666666663</v>
      </c>
      <c r="S1946">
        <v>25</v>
      </c>
      <c r="T1946">
        <v>0.46153846153846156</v>
      </c>
    </row>
    <row r="1947" spans="1:20" x14ac:dyDescent="0.25">
      <c r="A1947" s="177" t="s">
        <v>2466</v>
      </c>
      <c r="B1947" t="s">
        <v>2467</v>
      </c>
      <c r="C1947" t="s">
        <v>238</v>
      </c>
      <c r="D1947" s="20" t="s">
        <v>1026</v>
      </c>
      <c r="E1947" s="26">
        <v>42036</v>
      </c>
      <c r="F1947">
        <v>10</v>
      </c>
      <c r="G1947">
        <v>12</v>
      </c>
      <c r="H1947">
        <v>0.83333333333333337</v>
      </c>
      <c r="I1947">
        <v>36</v>
      </c>
      <c r="J1947">
        <v>34</v>
      </c>
      <c r="K1947">
        <v>1.0588235294117647</v>
      </c>
      <c r="L1947">
        <v>40</v>
      </c>
      <c r="M1947">
        <v>0.85</v>
      </c>
      <c r="N1947">
        <v>31</v>
      </c>
      <c r="O1947">
        <v>0.77399999999999991</v>
      </c>
      <c r="P1947">
        <v>6</v>
      </c>
      <c r="Q1947">
        <v>8</v>
      </c>
      <c r="R1947">
        <v>0.75</v>
      </c>
      <c r="S1947">
        <v>5</v>
      </c>
      <c r="T1947">
        <v>1</v>
      </c>
    </row>
    <row r="1948" spans="1:20" x14ac:dyDescent="0.25">
      <c r="A1948" s="177" t="s">
        <v>2293</v>
      </c>
      <c r="B1948" t="s">
        <v>2294</v>
      </c>
      <c r="C1948" t="s">
        <v>239</v>
      </c>
      <c r="D1948" s="20" t="s">
        <v>1026</v>
      </c>
      <c r="E1948" s="26">
        <v>42036</v>
      </c>
      <c r="F1948">
        <v>3</v>
      </c>
      <c r="G1948">
        <v>4</v>
      </c>
      <c r="H1948">
        <v>0.75</v>
      </c>
      <c r="I1948">
        <v>4</v>
      </c>
      <c r="J1948">
        <v>6</v>
      </c>
      <c r="K1948">
        <v>0.66666666666666663</v>
      </c>
      <c r="L1948">
        <v>8</v>
      </c>
      <c r="M1948">
        <v>0.75</v>
      </c>
      <c r="N1948">
        <v>3</v>
      </c>
      <c r="O1948">
        <v>0.77100000000000002</v>
      </c>
      <c r="P1948">
        <v>1</v>
      </c>
      <c r="Q1948">
        <v>1</v>
      </c>
      <c r="R1948">
        <v>1</v>
      </c>
      <c r="S1948">
        <v>1</v>
      </c>
      <c r="T1948">
        <v>1.075</v>
      </c>
    </row>
    <row r="1949" spans="1:20" x14ac:dyDescent="0.25">
      <c r="A1949" s="177" t="s">
        <v>2118</v>
      </c>
      <c r="B1949" t="s">
        <v>2119</v>
      </c>
      <c r="C1949" s="20" t="s">
        <v>2018</v>
      </c>
      <c r="D1949" s="20" t="s">
        <v>1026</v>
      </c>
      <c r="E1949" s="26">
        <v>42036</v>
      </c>
      <c r="F1949">
        <v>8</v>
      </c>
      <c r="G1949">
        <v>9</v>
      </c>
      <c r="H1949">
        <v>0.88888888888888884</v>
      </c>
      <c r="I1949">
        <v>23</v>
      </c>
      <c r="J1949">
        <v>34</v>
      </c>
      <c r="K1949">
        <v>0.67647058823529416</v>
      </c>
      <c r="L1949">
        <v>39</v>
      </c>
      <c r="M1949">
        <v>0.87179487179487181</v>
      </c>
      <c r="N1949">
        <v>20</v>
      </c>
      <c r="P1949">
        <v>1</v>
      </c>
      <c r="Q1949">
        <v>1</v>
      </c>
      <c r="R1949">
        <v>1</v>
      </c>
      <c r="S1949">
        <v>3</v>
      </c>
      <c r="T1949">
        <v>1.1875</v>
      </c>
    </row>
    <row r="1950" spans="1:20" x14ac:dyDescent="0.25">
      <c r="A1950" s="177" t="s">
        <v>1870</v>
      </c>
      <c r="B1950" t="s">
        <v>1871</v>
      </c>
      <c r="C1950" t="s">
        <v>240</v>
      </c>
      <c r="D1950" s="20" t="s">
        <v>1026</v>
      </c>
      <c r="E1950" s="26">
        <v>42036</v>
      </c>
      <c r="F1950">
        <v>28</v>
      </c>
      <c r="G1950">
        <v>29</v>
      </c>
      <c r="H1950">
        <v>0.96551724137931039</v>
      </c>
      <c r="I1950">
        <v>46</v>
      </c>
      <c r="J1950">
        <v>108</v>
      </c>
      <c r="K1950">
        <v>0.42592592592592593</v>
      </c>
      <c r="L1950">
        <v>116</v>
      </c>
      <c r="M1950">
        <v>0.93103448275862066</v>
      </c>
      <c r="N1950">
        <v>41</v>
      </c>
      <c r="P1950">
        <v>4</v>
      </c>
      <c r="Q1950">
        <v>4</v>
      </c>
      <c r="R1950">
        <v>1</v>
      </c>
      <c r="S1950">
        <v>5</v>
      </c>
      <c r="T1950">
        <v>0.92500000000000004</v>
      </c>
    </row>
    <row r="1951" spans="1:20" x14ac:dyDescent="0.25">
      <c r="A1951" s="177" t="s">
        <v>1695</v>
      </c>
      <c r="B1951" t="s">
        <v>1696</v>
      </c>
      <c r="C1951" t="s">
        <v>241</v>
      </c>
      <c r="D1951" s="20" t="s">
        <v>1026</v>
      </c>
      <c r="E1951" s="26">
        <v>42036</v>
      </c>
      <c r="F1951">
        <v>41</v>
      </c>
      <c r="G1951">
        <v>43</v>
      </c>
      <c r="H1951">
        <v>0.95348837209302328</v>
      </c>
      <c r="I1951">
        <v>271</v>
      </c>
      <c r="J1951">
        <v>400</v>
      </c>
      <c r="K1951">
        <v>0.67749999999999999</v>
      </c>
      <c r="L1951">
        <v>415</v>
      </c>
      <c r="M1951">
        <v>0.96385542168674698</v>
      </c>
      <c r="N1951">
        <v>266</v>
      </c>
      <c r="P1951">
        <v>6</v>
      </c>
      <c r="Q1951">
        <v>8</v>
      </c>
      <c r="R1951">
        <v>0.75</v>
      </c>
      <c r="S1951">
        <v>5</v>
      </c>
      <c r="T1951">
        <v>0.69943478260869563</v>
      </c>
    </row>
    <row r="1952" spans="1:20" x14ac:dyDescent="0.25">
      <c r="A1952" s="177" t="s">
        <v>1520</v>
      </c>
      <c r="B1952" t="s">
        <v>1521</v>
      </c>
      <c r="C1952" t="s">
        <v>318</v>
      </c>
      <c r="D1952" s="20" t="s">
        <v>1026</v>
      </c>
      <c r="E1952" s="26">
        <v>42036</v>
      </c>
      <c r="F1952">
        <v>0</v>
      </c>
      <c r="G1952">
        <v>0</v>
      </c>
      <c r="H1952" t="e">
        <v>#DIV/0!</v>
      </c>
      <c r="I1952">
        <v>0</v>
      </c>
      <c r="J1952">
        <v>0</v>
      </c>
      <c r="K1952" t="e">
        <v>#DIV/0!</v>
      </c>
      <c r="L1952">
        <v>0</v>
      </c>
      <c r="M1952" t="e">
        <v>#DIV/0!</v>
      </c>
      <c r="N1952">
        <v>0</v>
      </c>
      <c r="P1952">
        <v>0</v>
      </c>
      <c r="Q1952">
        <v>0</v>
      </c>
      <c r="R1952" t="e">
        <v>#DIV/0!</v>
      </c>
      <c r="S1952">
        <v>0</v>
      </c>
      <c r="T1952">
        <v>0.68899999999999995</v>
      </c>
    </row>
    <row r="1953" spans="1:20" x14ac:dyDescent="0.25">
      <c r="A1953" s="177" t="s">
        <v>1123</v>
      </c>
      <c r="B1953" t="s">
        <v>1209</v>
      </c>
      <c r="C1953" t="s">
        <v>235</v>
      </c>
      <c r="D1953" s="20" t="s">
        <v>1028</v>
      </c>
      <c r="E1953" s="26">
        <v>42036</v>
      </c>
      <c r="F1953">
        <v>126</v>
      </c>
      <c r="G1953">
        <v>138</v>
      </c>
      <c r="H1953">
        <v>0.91304347826086951</v>
      </c>
      <c r="I1953">
        <v>547</v>
      </c>
      <c r="J1953">
        <v>804</v>
      </c>
      <c r="K1953">
        <v>0.68034825870646765</v>
      </c>
      <c r="L1953">
        <v>876</v>
      </c>
      <c r="M1953">
        <v>0.9178082191780822</v>
      </c>
      <c r="N1953">
        <v>497</v>
      </c>
      <c r="P1953">
        <v>37</v>
      </c>
      <c r="Q1953">
        <v>54</v>
      </c>
      <c r="R1953">
        <v>0.68518518518518523</v>
      </c>
      <c r="S1953">
        <v>50</v>
      </c>
      <c r="T1953">
        <v>1.06</v>
      </c>
    </row>
    <row r="1954" spans="1:20" x14ac:dyDescent="0.25">
      <c r="A1954" s="177" t="s">
        <v>11096</v>
      </c>
      <c r="B1954" t="s">
        <v>11097</v>
      </c>
      <c r="C1954" t="s">
        <v>228</v>
      </c>
      <c r="D1954" s="20" t="s">
        <v>1026</v>
      </c>
      <c r="E1954" s="26">
        <v>42064</v>
      </c>
      <c r="F1954">
        <v>2</v>
      </c>
      <c r="G1954">
        <v>2</v>
      </c>
      <c r="H1954">
        <v>1</v>
      </c>
      <c r="I1954">
        <v>0</v>
      </c>
      <c r="J1954">
        <v>14</v>
      </c>
      <c r="K1954">
        <v>0</v>
      </c>
      <c r="L1954">
        <v>14</v>
      </c>
      <c r="M1954">
        <v>1</v>
      </c>
      <c r="N1954">
        <v>0</v>
      </c>
      <c r="P1954">
        <v>0</v>
      </c>
      <c r="Q1954">
        <v>0</v>
      </c>
      <c r="R1954" t="e">
        <v>#DIV/0!</v>
      </c>
      <c r="S1954">
        <v>0</v>
      </c>
      <c r="T1954">
        <v>0.9</v>
      </c>
    </row>
    <row r="1955" spans="1:20" x14ac:dyDescent="0.25">
      <c r="A1955" s="177" t="s">
        <v>9333</v>
      </c>
      <c r="B1955" t="s">
        <v>9334</v>
      </c>
      <c r="C1955" t="s">
        <v>211</v>
      </c>
      <c r="D1955" s="20" t="s">
        <v>1026</v>
      </c>
      <c r="E1955" s="26">
        <v>42064</v>
      </c>
      <c r="F1955">
        <v>2</v>
      </c>
      <c r="G1955">
        <v>3</v>
      </c>
      <c r="H1955">
        <v>0.66666666666666663</v>
      </c>
      <c r="I1955">
        <v>25</v>
      </c>
      <c r="J1955">
        <v>16</v>
      </c>
      <c r="K1955">
        <v>1.5625</v>
      </c>
      <c r="L1955">
        <v>24</v>
      </c>
      <c r="M1955">
        <v>0.66666666666666663</v>
      </c>
      <c r="N1955">
        <v>18</v>
      </c>
      <c r="P1955">
        <v>3</v>
      </c>
      <c r="Q1955">
        <v>8</v>
      </c>
      <c r="R1955">
        <v>0.375</v>
      </c>
      <c r="S1955">
        <v>7</v>
      </c>
      <c r="T1955">
        <v>0.58333333333333337</v>
      </c>
    </row>
    <row r="1956" spans="1:20" x14ac:dyDescent="0.25">
      <c r="A1956" s="177" t="s">
        <v>8494</v>
      </c>
      <c r="B1956" t="s">
        <v>8495</v>
      </c>
      <c r="C1956" t="s">
        <v>213</v>
      </c>
      <c r="D1956" s="20" t="s">
        <v>1026</v>
      </c>
      <c r="E1956" s="26">
        <v>42064</v>
      </c>
      <c r="F1956">
        <v>2</v>
      </c>
      <c r="G1956">
        <v>3</v>
      </c>
      <c r="H1956">
        <v>0.66666666666666663</v>
      </c>
      <c r="I1956">
        <v>11</v>
      </c>
      <c r="J1956">
        <v>12</v>
      </c>
      <c r="K1956">
        <v>0.91666666666666663</v>
      </c>
      <c r="L1956">
        <v>20</v>
      </c>
      <c r="M1956">
        <v>0.6</v>
      </c>
      <c r="N1956">
        <v>9</v>
      </c>
      <c r="P1956">
        <v>0</v>
      </c>
      <c r="Q1956">
        <v>1</v>
      </c>
      <c r="R1956">
        <v>0</v>
      </c>
      <c r="S1956">
        <v>2</v>
      </c>
      <c r="T1956">
        <v>1</v>
      </c>
    </row>
    <row r="1957" spans="1:20" x14ac:dyDescent="0.25">
      <c r="A1957" s="177" t="s">
        <v>5070</v>
      </c>
      <c r="B1957" t="s">
        <v>5071</v>
      </c>
      <c r="C1957" t="s">
        <v>229</v>
      </c>
      <c r="D1957" s="20" t="s">
        <v>1026</v>
      </c>
      <c r="E1957" s="26">
        <v>42064</v>
      </c>
      <c r="F1957">
        <v>2</v>
      </c>
      <c r="G1957">
        <v>3</v>
      </c>
      <c r="H1957">
        <v>0.66666666666666663</v>
      </c>
      <c r="I1957">
        <v>0</v>
      </c>
      <c r="J1957">
        <v>12</v>
      </c>
      <c r="K1957">
        <v>0</v>
      </c>
      <c r="L1957">
        <v>18</v>
      </c>
      <c r="M1957">
        <v>0.66666666666666663</v>
      </c>
      <c r="N1957">
        <v>0</v>
      </c>
      <c r="P1957">
        <v>0</v>
      </c>
      <c r="Q1957">
        <v>0</v>
      </c>
      <c r="R1957" t="e">
        <v>#DIV/0!</v>
      </c>
      <c r="S1957">
        <v>0</v>
      </c>
      <c r="T1957">
        <v>0.75</v>
      </c>
    </row>
    <row r="1958" spans="1:20" x14ac:dyDescent="0.25">
      <c r="A1958" s="177" t="s">
        <v>5694</v>
      </c>
      <c r="B1958" t="s">
        <v>5695</v>
      </c>
      <c r="C1958" s="20" t="s">
        <v>1073</v>
      </c>
      <c r="D1958" s="20" t="s">
        <v>1026</v>
      </c>
      <c r="E1958" s="26">
        <v>42064</v>
      </c>
      <c r="F1958">
        <v>5</v>
      </c>
      <c r="G1958">
        <v>5</v>
      </c>
      <c r="H1958">
        <v>1</v>
      </c>
      <c r="I1958">
        <v>12</v>
      </c>
      <c r="J1958">
        <v>25</v>
      </c>
      <c r="K1958">
        <v>0.48</v>
      </c>
      <c r="L1958">
        <v>25</v>
      </c>
      <c r="M1958">
        <v>1</v>
      </c>
      <c r="N1958">
        <v>12</v>
      </c>
      <c r="P1958">
        <v>0</v>
      </c>
      <c r="Q1958">
        <v>0</v>
      </c>
      <c r="R1958" t="e">
        <v>#DIV/0!</v>
      </c>
      <c r="S1958">
        <v>0</v>
      </c>
      <c r="T1958">
        <v>0.78260869565217395</v>
      </c>
    </row>
    <row r="1959" spans="1:20" x14ac:dyDescent="0.25">
      <c r="A1959" s="177" t="s">
        <v>12072</v>
      </c>
      <c r="B1959" t="s">
        <v>12073</v>
      </c>
      <c r="C1959" s="20" t="s">
        <v>1077</v>
      </c>
      <c r="D1959" s="20" t="s">
        <v>1028</v>
      </c>
      <c r="E1959" s="26">
        <v>42064</v>
      </c>
      <c r="F1959">
        <v>5</v>
      </c>
      <c r="G1959">
        <v>5</v>
      </c>
      <c r="H1959">
        <v>1</v>
      </c>
      <c r="I1959">
        <v>3</v>
      </c>
      <c r="J1959">
        <v>15</v>
      </c>
      <c r="K1959">
        <v>0.2</v>
      </c>
      <c r="L1959">
        <v>15</v>
      </c>
      <c r="M1959">
        <v>1</v>
      </c>
      <c r="N1959">
        <v>3</v>
      </c>
      <c r="P1959">
        <v>0</v>
      </c>
      <c r="Q1959">
        <v>0</v>
      </c>
      <c r="R1959" t="e">
        <v>#DIV/0!</v>
      </c>
      <c r="S1959">
        <v>0</v>
      </c>
    </row>
    <row r="1960" spans="1:20" x14ac:dyDescent="0.25">
      <c r="A1960" s="177" t="s">
        <v>10571</v>
      </c>
      <c r="B1960" t="s">
        <v>10572</v>
      </c>
      <c r="C1960" t="s">
        <v>205</v>
      </c>
      <c r="D1960" s="20" t="s">
        <v>1026</v>
      </c>
      <c r="E1960" s="26">
        <v>42064</v>
      </c>
      <c r="F1960">
        <v>5</v>
      </c>
      <c r="G1960">
        <v>5</v>
      </c>
      <c r="H1960">
        <v>1</v>
      </c>
      <c r="I1960">
        <v>34</v>
      </c>
      <c r="J1960">
        <v>45</v>
      </c>
      <c r="K1960">
        <v>0.75555555555555554</v>
      </c>
      <c r="L1960">
        <v>45</v>
      </c>
      <c r="M1960">
        <v>1</v>
      </c>
      <c r="N1960">
        <v>23</v>
      </c>
      <c r="O1960">
        <v>1.075</v>
      </c>
      <c r="P1960">
        <v>7</v>
      </c>
      <c r="Q1960">
        <v>11</v>
      </c>
      <c r="R1960">
        <v>0.63636363636363635</v>
      </c>
      <c r="S1960">
        <v>11</v>
      </c>
    </row>
    <row r="1961" spans="1:20" x14ac:dyDescent="0.25">
      <c r="A1961" s="177" t="s">
        <v>8918</v>
      </c>
      <c r="B1961" t="s">
        <v>8919</v>
      </c>
      <c r="C1961" t="s">
        <v>210</v>
      </c>
      <c r="D1961" s="20" t="s">
        <v>1026</v>
      </c>
      <c r="E1961" s="26">
        <v>42064</v>
      </c>
      <c r="F1961">
        <v>5</v>
      </c>
      <c r="G1961">
        <v>5</v>
      </c>
      <c r="H1961">
        <v>1</v>
      </c>
      <c r="I1961">
        <v>29</v>
      </c>
      <c r="J1961">
        <v>35</v>
      </c>
      <c r="K1961">
        <v>0.82857142857142863</v>
      </c>
      <c r="L1961">
        <v>35</v>
      </c>
      <c r="M1961">
        <v>1</v>
      </c>
      <c r="N1961">
        <v>27</v>
      </c>
      <c r="O1961">
        <v>1.1875</v>
      </c>
      <c r="P1961">
        <v>4</v>
      </c>
      <c r="Q1961">
        <v>6</v>
      </c>
      <c r="R1961">
        <v>0.66666666666666663</v>
      </c>
      <c r="S1961">
        <v>2</v>
      </c>
    </row>
    <row r="1962" spans="1:20" x14ac:dyDescent="0.25">
      <c r="A1962" s="177" t="s">
        <v>6113</v>
      </c>
      <c r="B1962" t="s">
        <v>6114</v>
      </c>
      <c r="C1962" t="s">
        <v>215</v>
      </c>
      <c r="D1962" s="20" t="s">
        <v>1026</v>
      </c>
      <c r="E1962" s="26">
        <v>42064</v>
      </c>
      <c r="F1962">
        <v>7</v>
      </c>
      <c r="G1962">
        <v>7</v>
      </c>
      <c r="H1962">
        <v>1</v>
      </c>
      <c r="I1962">
        <v>38</v>
      </c>
      <c r="J1962">
        <v>48</v>
      </c>
      <c r="K1962">
        <v>0.79166666666666663</v>
      </c>
      <c r="L1962">
        <v>48</v>
      </c>
      <c r="M1962">
        <v>1</v>
      </c>
      <c r="N1962">
        <v>27</v>
      </c>
      <c r="O1962">
        <v>0.92500000000000004</v>
      </c>
      <c r="P1962">
        <v>10</v>
      </c>
      <c r="Q1962">
        <v>11</v>
      </c>
      <c r="R1962">
        <v>0.90909090909090906</v>
      </c>
      <c r="S1962">
        <v>11</v>
      </c>
    </row>
    <row r="1963" spans="1:20" x14ac:dyDescent="0.25">
      <c r="A1963" s="177" t="s">
        <v>3413</v>
      </c>
      <c r="B1963" t="s">
        <v>3414</v>
      </c>
      <c r="C1963" t="s">
        <v>221</v>
      </c>
      <c r="D1963" s="20" t="s">
        <v>1026</v>
      </c>
      <c r="E1963" s="26">
        <v>42064</v>
      </c>
      <c r="F1963">
        <v>11</v>
      </c>
      <c r="G1963">
        <v>12</v>
      </c>
      <c r="H1963">
        <v>0.91666666666666663</v>
      </c>
      <c r="I1963">
        <v>29</v>
      </c>
      <c r="J1963">
        <v>36</v>
      </c>
      <c r="K1963">
        <v>0.80555555555555558</v>
      </c>
      <c r="L1963">
        <v>40</v>
      </c>
      <c r="M1963">
        <v>0.9</v>
      </c>
      <c r="N1963">
        <v>19</v>
      </c>
      <c r="O1963">
        <v>0.69943478260869563</v>
      </c>
      <c r="P1963">
        <v>9</v>
      </c>
      <c r="Q1963">
        <v>20</v>
      </c>
      <c r="R1963">
        <v>0.45</v>
      </c>
      <c r="S1963">
        <v>10</v>
      </c>
    </row>
    <row r="1964" spans="1:20" x14ac:dyDescent="0.25">
      <c r="A1964" s="177" t="s">
        <v>3238</v>
      </c>
      <c r="B1964" t="s">
        <v>3239</v>
      </c>
      <c r="C1964" t="s">
        <v>222</v>
      </c>
      <c r="D1964" s="20" t="s">
        <v>1026</v>
      </c>
      <c r="E1964" s="26">
        <v>42064</v>
      </c>
      <c r="F1964">
        <v>4</v>
      </c>
      <c r="G1964">
        <v>4</v>
      </c>
      <c r="H1964">
        <v>1</v>
      </c>
      <c r="I1964">
        <v>5</v>
      </c>
      <c r="J1964">
        <v>8</v>
      </c>
      <c r="K1964">
        <v>0.625</v>
      </c>
      <c r="L1964">
        <v>8</v>
      </c>
      <c r="M1964">
        <v>1</v>
      </c>
      <c r="N1964">
        <v>3</v>
      </c>
      <c r="O1964">
        <v>0.68899999999999995</v>
      </c>
      <c r="P1964">
        <v>0</v>
      </c>
      <c r="Q1964">
        <v>1</v>
      </c>
      <c r="R1964">
        <v>0</v>
      </c>
      <c r="S1964">
        <v>2</v>
      </c>
    </row>
    <row r="1965" spans="1:20" x14ac:dyDescent="0.25">
      <c r="A1965" s="177" t="s">
        <v>7283</v>
      </c>
      <c r="B1965" t="s">
        <v>7284</v>
      </c>
      <c r="C1965" s="20" t="s">
        <v>1078</v>
      </c>
      <c r="D1965" s="20" t="s">
        <v>1026</v>
      </c>
      <c r="E1965" s="26">
        <v>42064</v>
      </c>
      <c r="F1965">
        <v>3</v>
      </c>
      <c r="G1965">
        <v>4</v>
      </c>
      <c r="H1965">
        <v>0.75</v>
      </c>
      <c r="I1965">
        <v>12</v>
      </c>
      <c r="J1965">
        <v>9</v>
      </c>
      <c r="K1965">
        <v>1.3333333333333333</v>
      </c>
      <c r="L1965">
        <v>14</v>
      </c>
      <c r="M1965">
        <v>0.6428571428571429</v>
      </c>
      <c r="N1965">
        <v>10</v>
      </c>
      <c r="P1965">
        <v>1</v>
      </c>
      <c r="Q1965">
        <v>1</v>
      </c>
      <c r="R1965">
        <v>1</v>
      </c>
      <c r="S1965">
        <v>2</v>
      </c>
    </row>
    <row r="1966" spans="1:20" x14ac:dyDescent="0.25">
      <c r="A1966" s="177" t="s">
        <v>5275</v>
      </c>
      <c r="B1966" t="s">
        <v>5276</v>
      </c>
      <c r="C1966" s="20" t="s">
        <v>1079</v>
      </c>
      <c r="D1966" s="20" t="s">
        <v>1026</v>
      </c>
      <c r="E1966" s="26">
        <v>42064</v>
      </c>
      <c r="F1966">
        <v>5</v>
      </c>
      <c r="G1966">
        <v>5</v>
      </c>
      <c r="H1966">
        <v>1</v>
      </c>
      <c r="I1966">
        <v>11</v>
      </c>
      <c r="J1966">
        <v>25</v>
      </c>
      <c r="K1966">
        <v>0.44</v>
      </c>
      <c r="L1966">
        <v>25</v>
      </c>
      <c r="M1966">
        <v>1</v>
      </c>
      <c r="N1966">
        <v>9</v>
      </c>
      <c r="P1966">
        <v>0</v>
      </c>
      <c r="Q1966">
        <v>0</v>
      </c>
      <c r="R1966" t="e">
        <v>#DIV/0!</v>
      </c>
      <c r="S1966">
        <v>2</v>
      </c>
    </row>
    <row r="1967" spans="1:20" x14ac:dyDescent="0.25">
      <c r="A1967" s="177" t="s">
        <v>12274</v>
      </c>
      <c r="B1967" t="s">
        <v>12275</v>
      </c>
      <c r="C1967" t="s">
        <v>200</v>
      </c>
      <c r="D1967" s="20" t="s">
        <v>1026</v>
      </c>
      <c r="E1967" s="26">
        <v>42064</v>
      </c>
      <c r="F1967">
        <v>5</v>
      </c>
      <c r="G1967">
        <v>5</v>
      </c>
      <c r="H1967">
        <v>1</v>
      </c>
      <c r="I1967">
        <v>15</v>
      </c>
      <c r="J1967">
        <v>25</v>
      </c>
      <c r="K1967">
        <v>0.6</v>
      </c>
      <c r="L1967">
        <v>25</v>
      </c>
      <c r="M1967">
        <v>1</v>
      </c>
      <c r="N1967">
        <v>12</v>
      </c>
      <c r="P1967">
        <v>0</v>
      </c>
      <c r="Q1967">
        <v>0</v>
      </c>
      <c r="R1967" t="e">
        <v>#DIV/0!</v>
      </c>
      <c r="S1967">
        <v>3</v>
      </c>
      <c r="T1967">
        <v>1.06</v>
      </c>
    </row>
    <row r="1968" spans="1:20" x14ac:dyDescent="0.25">
      <c r="A1968" s="177" t="s">
        <v>10395</v>
      </c>
      <c r="B1968" t="s">
        <v>10396</v>
      </c>
      <c r="C1968" t="s">
        <v>204</v>
      </c>
      <c r="D1968" s="20" t="s">
        <v>1026</v>
      </c>
      <c r="E1968" s="26">
        <v>42064</v>
      </c>
      <c r="F1968">
        <v>6</v>
      </c>
      <c r="G1968">
        <v>7</v>
      </c>
      <c r="H1968">
        <v>0.8571428571428571</v>
      </c>
      <c r="I1968">
        <v>3</v>
      </c>
      <c r="J1968">
        <v>27</v>
      </c>
      <c r="K1968">
        <v>0.1111111111111111</v>
      </c>
      <c r="L1968">
        <v>32</v>
      </c>
      <c r="M1968">
        <v>0.84375</v>
      </c>
      <c r="N1968">
        <v>3</v>
      </c>
      <c r="P1968">
        <v>0</v>
      </c>
      <c r="Q1968">
        <v>0</v>
      </c>
      <c r="R1968" t="e">
        <v>#DIV/0!</v>
      </c>
      <c r="S1968">
        <v>0</v>
      </c>
      <c r="T1968">
        <v>0.68076923076923079</v>
      </c>
    </row>
    <row r="1969" spans="1:20" x14ac:dyDescent="0.25">
      <c r="A1969" s="177" t="s">
        <v>8743</v>
      </c>
      <c r="B1969" t="s">
        <v>8744</v>
      </c>
      <c r="C1969" t="s">
        <v>208</v>
      </c>
      <c r="D1969" s="20" t="s">
        <v>1026</v>
      </c>
      <c r="E1969" s="26">
        <v>42064</v>
      </c>
      <c r="F1969">
        <v>2</v>
      </c>
      <c r="G1969">
        <v>2</v>
      </c>
      <c r="H1969">
        <v>1</v>
      </c>
      <c r="I1969">
        <v>11</v>
      </c>
      <c r="J1969">
        <v>10</v>
      </c>
      <c r="K1969">
        <v>1.1000000000000001</v>
      </c>
      <c r="L1969">
        <v>10</v>
      </c>
      <c r="M1969">
        <v>1</v>
      </c>
      <c r="N1969">
        <v>7</v>
      </c>
      <c r="P1969">
        <v>0</v>
      </c>
      <c r="Q1969">
        <v>0</v>
      </c>
      <c r="R1969" t="e">
        <v>#DIV/0!</v>
      </c>
      <c r="S1969">
        <v>4</v>
      </c>
      <c r="T1969">
        <v>0.58333333333333337</v>
      </c>
    </row>
    <row r="1970" spans="1:20" x14ac:dyDescent="0.25">
      <c r="A1970" s="177" t="s">
        <v>6537</v>
      </c>
      <c r="B1970" t="s">
        <v>6538</v>
      </c>
      <c r="C1970" t="s">
        <v>316</v>
      </c>
      <c r="D1970" s="20" t="s">
        <v>1026</v>
      </c>
      <c r="E1970" s="26">
        <v>42064</v>
      </c>
      <c r="F1970">
        <v>11</v>
      </c>
      <c r="G1970">
        <v>11</v>
      </c>
      <c r="H1970">
        <v>1</v>
      </c>
      <c r="I1970">
        <v>19</v>
      </c>
      <c r="J1970">
        <v>26</v>
      </c>
      <c r="K1970">
        <v>0.73076923076923073</v>
      </c>
      <c r="L1970">
        <v>26</v>
      </c>
      <c r="M1970">
        <v>1</v>
      </c>
      <c r="N1970">
        <v>17</v>
      </c>
      <c r="P1970">
        <v>0</v>
      </c>
      <c r="Q1970">
        <v>4</v>
      </c>
      <c r="R1970">
        <v>0</v>
      </c>
      <c r="S1970">
        <v>2</v>
      </c>
      <c r="T1970" t="e">
        <v>#DIV/0!</v>
      </c>
    </row>
    <row r="1971" spans="1:20" x14ac:dyDescent="0.25">
      <c r="A1971" s="177" t="s">
        <v>4130</v>
      </c>
      <c r="B1971" t="s">
        <v>4131</v>
      </c>
      <c r="C1971" t="s">
        <v>218</v>
      </c>
      <c r="D1971" s="20" t="s">
        <v>1026</v>
      </c>
      <c r="E1971" s="26">
        <v>42064</v>
      </c>
      <c r="F1971">
        <v>4</v>
      </c>
      <c r="G1971">
        <v>4</v>
      </c>
      <c r="H1971">
        <v>1</v>
      </c>
      <c r="I1971">
        <v>2</v>
      </c>
      <c r="J1971">
        <v>20</v>
      </c>
      <c r="K1971">
        <v>0.1</v>
      </c>
      <c r="L1971">
        <v>20</v>
      </c>
      <c r="M1971">
        <v>1</v>
      </c>
      <c r="N1971">
        <v>2</v>
      </c>
      <c r="P1971">
        <v>0</v>
      </c>
      <c r="Q1971">
        <v>0</v>
      </c>
      <c r="R1971" t="e">
        <v>#DIV/0!</v>
      </c>
      <c r="S1971">
        <v>0</v>
      </c>
      <c r="T1971">
        <v>0.96875</v>
      </c>
    </row>
    <row r="1972" spans="1:20" x14ac:dyDescent="0.25">
      <c r="A1972" s="177" t="s">
        <v>12559</v>
      </c>
      <c r="B1972" t="s">
        <v>12560</v>
      </c>
      <c r="C1972" t="s">
        <v>202</v>
      </c>
      <c r="D1972" s="20" t="s">
        <v>1026</v>
      </c>
      <c r="E1972" s="26">
        <v>42064</v>
      </c>
      <c r="F1972">
        <v>8</v>
      </c>
      <c r="G1972">
        <v>8</v>
      </c>
      <c r="H1972">
        <v>1</v>
      </c>
      <c r="I1972">
        <v>96</v>
      </c>
      <c r="J1972">
        <v>70</v>
      </c>
      <c r="K1972">
        <v>1.3714285714285714</v>
      </c>
      <c r="L1972">
        <v>70</v>
      </c>
      <c r="M1972">
        <v>1</v>
      </c>
      <c r="N1972">
        <v>96</v>
      </c>
      <c r="P1972">
        <v>0</v>
      </c>
      <c r="Q1972">
        <v>0</v>
      </c>
      <c r="R1972" t="e">
        <v>#DIV/0!</v>
      </c>
      <c r="S1972">
        <v>0</v>
      </c>
      <c r="T1972" t="e">
        <v>#DIV/0!</v>
      </c>
    </row>
    <row r="1973" spans="1:20" x14ac:dyDescent="0.25">
      <c r="A1973" s="177" t="s">
        <v>9724</v>
      </c>
      <c r="B1973" t="s">
        <v>9725</v>
      </c>
      <c r="C1973" t="s">
        <v>224</v>
      </c>
      <c r="D1973" s="20" t="s">
        <v>1026</v>
      </c>
      <c r="E1973" s="26">
        <v>42064</v>
      </c>
      <c r="F1973">
        <v>3</v>
      </c>
      <c r="G1973">
        <v>3</v>
      </c>
      <c r="H1973">
        <v>1</v>
      </c>
      <c r="I1973">
        <v>34</v>
      </c>
      <c r="J1973">
        <v>30</v>
      </c>
      <c r="K1973">
        <v>1.1333333333333333</v>
      </c>
      <c r="L1973">
        <v>30</v>
      </c>
      <c r="M1973">
        <v>1</v>
      </c>
      <c r="N1973">
        <v>31</v>
      </c>
      <c r="P1973">
        <v>0</v>
      </c>
      <c r="Q1973">
        <v>0</v>
      </c>
      <c r="R1973" t="e">
        <v>#DIV/0!</v>
      </c>
      <c r="S1973">
        <v>3</v>
      </c>
      <c r="T1973" t="e">
        <v>#DIV/0!</v>
      </c>
    </row>
    <row r="1974" spans="1:20" x14ac:dyDescent="0.25">
      <c r="A1974" s="177" t="s">
        <v>7817</v>
      </c>
      <c r="B1974" t="s">
        <v>7818</v>
      </c>
      <c r="C1974" t="s">
        <v>226</v>
      </c>
      <c r="D1974" s="20" t="s">
        <v>1026</v>
      </c>
      <c r="E1974" s="26">
        <v>42064</v>
      </c>
      <c r="F1974">
        <v>5</v>
      </c>
      <c r="G1974">
        <v>5</v>
      </c>
      <c r="H1974">
        <v>1</v>
      </c>
      <c r="I1974">
        <v>0</v>
      </c>
      <c r="J1974">
        <v>50</v>
      </c>
      <c r="K1974">
        <v>0</v>
      </c>
      <c r="L1974">
        <v>50</v>
      </c>
      <c r="M1974">
        <v>1</v>
      </c>
      <c r="N1974">
        <v>0</v>
      </c>
      <c r="P1974">
        <v>0</v>
      </c>
      <c r="Q1974">
        <v>0</v>
      </c>
      <c r="R1974" t="e">
        <v>#DIV/0!</v>
      </c>
      <c r="S1974">
        <v>0</v>
      </c>
      <c r="T1974">
        <v>1</v>
      </c>
    </row>
    <row r="1975" spans="1:20" x14ac:dyDescent="0.25">
      <c r="A1975" s="177" t="s">
        <v>6887</v>
      </c>
      <c r="B1975" t="s">
        <v>6888</v>
      </c>
      <c r="C1975" t="s">
        <v>231</v>
      </c>
      <c r="D1975" s="20" t="s">
        <v>1026</v>
      </c>
      <c r="E1975" s="26">
        <v>42064</v>
      </c>
      <c r="F1975">
        <v>7</v>
      </c>
      <c r="G1975">
        <v>8</v>
      </c>
      <c r="H1975">
        <v>0.875</v>
      </c>
      <c r="I1975">
        <v>53</v>
      </c>
      <c r="J1975">
        <v>70</v>
      </c>
      <c r="K1975">
        <v>0.75714285714285712</v>
      </c>
      <c r="L1975">
        <v>75</v>
      </c>
      <c r="M1975">
        <v>0.93333333333333335</v>
      </c>
      <c r="N1975">
        <v>53</v>
      </c>
      <c r="P1975">
        <v>0</v>
      </c>
      <c r="Q1975">
        <v>0</v>
      </c>
      <c r="R1975" t="e">
        <v>#DIV/0!</v>
      </c>
      <c r="S1975">
        <v>0</v>
      </c>
      <c r="T1975">
        <v>1.0375000000000001</v>
      </c>
    </row>
    <row r="1976" spans="1:20" x14ac:dyDescent="0.25">
      <c r="A1976" s="177" t="s">
        <v>5938</v>
      </c>
      <c r="B1976" t="s">
        <v>5939</v>
      </c>
      <c r="C1976" t="s">
        <v>216</v>
      </c>
      <c r="D1976" s="20" t="s">
        <v>1026</v>
      </c>
      <c r="E1976" s="26">
        <v>42064</v>
      </c>
      <c r="F1976">
        <v>8</v>
      </c>
      <c r="G1976">
        <v>9</v>
      </c>
      <c r="H1976">
        <v>0.88888888888888884</v>
      </c>
      <c r="I1976">
        <v>31</v>
      </c>
      <c r="J1976">
        <v>80</v>
      </c>
      <c r="K1976">
        <v>0.38750000000000001</v>
      </c>
      <c r="L1976">
        <v>90</v>
      </c>
      <c r="M1976">
        <v>0.88888888888888884</v>
      </c>
      <c r="N1976">
        <v>27</v>
      </c>
      <c r="P1976">
        <v>9</v>
      </c>
      <c r="Q1976">
        <v>9</v>
      </c>
      <c r="R1976">
        <v>1</v>
      </c>
      <c r="S1976">
        <v>4</v>
      </c>
      <c r="T1976">
        <v>0.92500000000000004</v>
      </c>
    </row>
    <row r="1977" spans="1:20" x14ac:dyDescent="0.25">
      <c r="A1977" s="177" t="s">
        <v>4545</v>
      </c>
      <c r="B1977" t="s">
        <v>4546</v>
      </c>
      <c r="C1977" t="s">
        <v>233</v>
      </c>
      <c r="D1977" s="20" t="s">
        <v>1026</v>
      </c>
      <c r="E1977" s="26">
        <v>42064</v>
      </c>
      <c r="F1977">
        <v>7</v>
      </c>
      <c r="G1977">
        <v>7</v>
      </c>
      <c r="H1977">
        <v>1</v>
      </c>
      <c r="I1977">
        <v>13</v>
      </c>
      <c r="J1977">
        <v>70</v>
      </c>
      <c r="K1977">
        <v>0.18571428571428572</v>
      </c>
      <c r="L1977">
        <v>70</v>
      </c>
      <c r="M1977">
        <v>1</v>
      </c>
      <c r="N1977">
        <v>13</v>
      </c>
      <c r="P1977">
        <v>0</v>
      </c>
      <c r="Q1977">
        <v>0</v>
      </c>
      <c r="R1977" t="e">
        <v>#DIV/0!</v>
      </c>
      <c r="S1977">
        <v>0</v>
      </c>
      <c r="T1977">
        <v>0.69421739130434779</v>
      </c>
    </row>
    <row r="1978" spans="1:20" x14ac:dyDescent="0.25">
      <c r="A1978" s="177" t="s">
        <v>3955</v>
      </c>
      <c r="B1978" t="s">
        <v>3956</v>
      </c>
      <c r="C1978" t="s">
        <v>219</v>
      </c>
      <c r="D1978" s="20" t="s">
        <v>1026</v>
      </c>
      <c r="E1978" s="26">
        <v>42064</v>
      </c>
      <c r="F1978">
        <v>3</v>
      </c>
      <c r="G1978">
        <v>3</v>
      </c>
      <c r="H1978">
        <v>1</v>
      </c>
      <c r="I1978">
        <v>17</v>
      </c>
      <c r="J1978">
        <v>30</v>
      </c>
      <c r="K1978">
        <v>0.56666666666666665</v>
      </c>
      <c r="L1978">
        <v>30</v>
      </c>
      <c r="M1978">
        <v>1</v>
      </c>
      <c r="N1978">
        <v>17</v>
      </c>
      <c r="P1978">
        <v>0</v>
      </c>
      <c r="Q1978">
        <v>0</v>
      </c>
      <c r="R1978" t="e">
        <v>#DIV/0!</v>
      </c>
      <c r="S1978">
        <v>0</v>
      </c>
      <c r="T1978">
        <v>0.78260869565217395</v>
      </c>
    </row>
    <row r="1979" spans="1:20" x14ac:dyDescent="0.25">
      <c r="A1979" s="177" t="s">
        <v>7630</v>
      </c>
      <c r="B1979" t="s">
        <v>7631</v>
      </c>
      <c r="C1979" s="20" t="s">
        <v>901</v>
      </c>
      <c r="D1979" s="20" t="s">
        <v>1026</v>
      </c>
      <c r="E1979" s="26">
        <v>42064</v>
      </c>
      <c r="F1979">
        <v>3</v>
      </c>
      <c r="G1979">
        <v>4</v>
      </c>
      <c r="H1979">
        <v>0.75</v>
      </c>
      <c r="I1979">
        <v>12</v>
      </c>
      <c r="J1979">
        <v>9</v>
      </c>
      <c r="K1979">
        <v>1.3333333333333333</v>
      </c>
      <c r="L1979">
        <v>14</v>
      </c>
      <c r="M1979">
        <v>0.6428571428571429</v>
      </c>
      <c r="N1979">
        <v>10</v>
      </c>
      <c r="P1979">
        <v>1</v>
      </c>
      <c r="Q1979">
        <v>1</v>
      </c>
      <c r="R1979">
        <v>1</v>
      </c>
      <c r="S1979">
        <v>2</v>
      </c>
      <c r="T1979" t="e">
        <v>#DIV/0!</v>
      </c>
    </row>
    <row r="1980" spans="1:20" x14ac:dyDescent="0.25">
      <c r="A1980" s="177" t="s">
        <v>5510</v>
      </c>
      <c r="B1980" t="s">
        <v>5511</v>
      </c>
      <c r="C1980" s="20" t="s">
        <v>903</v>
      </c>
      <c r="D1980" s="20" t="s">
        <v>1026</v>
      </c>
      <c r="E1980" s="26">
        <v>42064</v>
      </c>
      <c r="F1980">
        <v>10</v>
      </c>
      <c r="G1980">
        <v>10</v>
      </c>
      <c r="H1980">
        <v>1</v>
      </c>
      <c r="I1980">
        <v>23</v>
      </c>
      <c r="J1980">
        <v>50</v>
      </c>
      <c r="K1980">
        <v>0.46</v>
      </c>
      <c r="L1980">
        <v>50</v>
      </c>
      <c r="M1980">
        <v>1</v>
      </c>
      <c r="N1980">
        <v>21</v>
      </c>
      <c r="P1980">
        <v>0</v>
      </c>
      <c r="Q1980">
        <v>0</v>
      </c>
      <c r="R1980" t="e">
        <v>#DIV/0!</v>
      </c>
      <c r="S1980">
        <v>2</v>
      </c>
      <c r="T1980" t="e">
        <v>#DIV/0!</v>
      </c>
    </row>
    <row r="1981" spans="1:20" x14ac:dyDescent="0.25">
      <c r="A1981" s="177" t="s">
        <v>11627</v>
      </c>
      <c r="B1981" t="s">
        <v>11628</v>
      </c>
      <c r="C1981" t="s">
        <v>199</v>
      </c>
      <c r="D1981" s="20" t="s">
        <v>1028</v>
      </c>
      <c r="E1981" s="26">
        <v>42064</v>
      </c>
      <c r="F1981">
        <v>13</v>
      </c>
      <c r="G1981">
        <v>13</v>
      </c>
      <c r="H1981">
        <v>1</v>
      </c>
      <c r="I1981">
        <v>111</v>
      </c>
      <c r="J1981">
        <v>95</v>
      </c>
      <c r="K1981">
        <v>1.168421052631579</v>
      </c>
      <c r="L1981">
        <v>95</v>
      </c>
      <c r="M1981">
        <v>1</v>
      </c>
      <c r="N1981">
        <v>108</v>
      </c>
      <c r="P1981">
        <v>0</v>
      </c>
      <c r="Q1981">
        <v>0</v>
      </c>
      <c r="R1981" t="e">
        <v>#DIV/0!</v>
      </c>
      <c r="S1981">
        <v>3</v>
      </c>
      <c r="T1981" t="e">
        <v>#DIV/0!</v>
      </c>
    </row>
    <row r="1982" spans="1:20" x14ac:dyDescent="0.25">
      <c r="A1982" s="177" t="s">
        <v>10921</v>
      </c>
      <c r="B1982" t="s">
        <v>10922</v>
      </c>
      <c r="C1982" t="s">
        <v>227</v>
      </c>
      <c r="D1982" s="20" t="s">
        <v>1028</v>
      </c>
      <c r="E1982" s="26">
        <v>42064</v>
      </c>
      <c r="F1982">
        <v>2</v>
      </c>
      <c r="G1982">
        <v>2</v>
      </c>
      <c r="H1982">
        <v>1</v>
      </c>
      <c r="I1982">
        <v>0</v>
      </c>
      <c r="J1982">
        <v>14</v>
      </c>
      <c r="K1982">
        <v>0</v>
      </c>
      <c r="L1982">
        <v>14</v>
      </c>
      <c r="M1982">
        <v>1</v>
      </c>
      <c r="N1982">
        <v>0</v>
      </c>
      <c r="P1982">
        <v>0</v>
      </c>
      <c r="Q1982">
        <v>0</v>
      </c>
      <c r="R1982" t="e">
        <v>#DIV/0!</v>
      </c>
      <c r="S1982">
        <v>0</v>
      </c>
      <c r="T1982" t="e">
        <v>#DIV/0!</v>
      </c>
    </row>
    <row r="1983" spans="1:20" x14ac:dyDescent="0.25">
      <c r="A1983" s="177" t="s">
        <v>9158</v>
      </c>
      <c r="B1983" t="s">
        <v>9159</v>
      </c>
      <c r="C1983" t="s">
        <v>207</v>
      </c>
      <c r="D1983" s="20" t="s">
        <v>1028</v>
      </c>
      <c r="E1983" s="26">
        <v>42064</v>
      </c>
      <c r="F1983">
        <v>9</v>
      </c>
      <c r="G1983">
        <v>10</v>
      </c>
      <c r="H1983">
        <v>0.9</v>
      </c>
      <c r="I1983">
        <v>65</v>
      </c>
      <c r="J1983">
        <v>61</v>
      </c>
      <c r="K1983">
        <v>1.0655737704918034</v>
      </c>
      <c r="L1983">
        <v>69</v>
      </c>
      <c r="M1983">
        <v>0.88405797101449279</v>
      </c>
      <c r="N1983">
        <v>52</v>
      </c>
      <c r="P1983">
        <v>7</v>
      </c>
      <c r="Q1983">
        <v>14</v>
      </c>
      <c r="R1983">
        <v>0.5</v>
      </c>
      <c r="S1983">
        <v>13</v>
      </c>
      <c r="T1983" t="e">
        <v>#DIV/0!</v>
      </c>
    </row>
    <row r="1984" spans="1:20" x14ac:dyDescent="0.25">
      <c r="A1984" s="177" t="s">
        <v>8319</v>
      </c>
      <c r="B1984" t="s">
        <v>8320</v>
      </c>
      <c r="C1984" t="s">
        <v>212</v>
      </c>
      <c r="D1984" s="20" t="s">
        <v>1028</v>
      </c>
      <c r="E1984" s="26">
        <v>42064</v>
      </c>
      <c r="F1984">
        <v>2</v>
      </c>
      <c r="G1984">
        <v>3</v>
      </c>
      <c r="H1984">
        <v>0.66666666666666663</v>
      </c>
      <c r="I1984">
        <v>11</v>
      </c>
      <c r="J1984">
        <v>12</v>
      </c>
      <c r="K1984">
        <v>0.91666666666666663</v>
      </c>
      <c r="L1984">
        <v>20</v>
      </c>
      <c r="M1984">
        <v>0.6</v>
      </c>
      <c r="N1984">
        <v>9</v>
      </c>
      <c r="P1984">
        <v>0</v>
      </c>
      <c r="Q1984">
        <v>1</v>
      </c>
      <c r="R1984">
        <v>0</v>
      </c>
      <c r="S1984">
        <v>2</v>
      </c>
    </row>
    <row r="1985" spans="1:20" x14ac:dyDescent="0.25">
      <c r="A1985" s="177" t="s">
        <v>4895</v>
      </c>
      <c r="B1985" t="s">
        <v>4896</v>
      </c>
      <c r="C1985" t="s">
        <v>230</v>
      </c>
      <c r="D1985" s="20" t="s">
        <v>1028</v>
      </c>
      <c r="E1985" s="26">
        <v>42064</v>
      </c>
      <c r="F1985">
        <v>2</v>
      </c>
      <c r="G1985">
        <v>3</v>
      </c>
      <c r="H1985">
        <v>0.66666666666666663</v>
      </c>
      <c r="I1985">
        <v>0</v>
      </c>
      <c r="J1985">
        <v>12</v>
      </c>
      <c r="K1985">
        <v>0</v>
      </c>
      <c r="L1985">
        <v>18</v>
      </c>
      <c r="M1985">
        <v>0.66666666666666663</v>
      </c>
      <c r="N1985">
        <v>0</v>
      </c>
      <c r="P1985">
        <v>0</v>
      </c>
      <c r="Q1985">
        <v>0</v>
      </c>
      <c r="R1985" t="e">
        <v>#DIV/0!</v>
      </c>
      <c r="S1985">
        <v>0</v>
      </c>
      <c r="T1985">
        <v>0.73076923076923084</v>
      </c>
    </row>
    <row r="1986" spans="1:20" x14ac:dyDescent="0.25">
      <c r="A1986" s="177" t="s">
        <v>11629</v>
      </c>
      <c r="B1986" t="s">
        <v>11630</v>
      </c>
      <c r="C1986" t="s">
        <v>198</v>
      </c>
      <c r="D1986" s="20" t="s">
        <v>1028</v>
      </c>
      <c r="E1986" s="26">
        <v>42064</v>
      </c>
      <c r="F1986">
        <v>5</v>
      </c>
      <c r="G1986">
        <v>5</v>
      </c>
      <c r="H1986">
        <v>1</v>
      </c>
      <c r="I1986">
        <v>3</v>
      </c>
      <c r="J1986">
        <v>15</v>
      </c>
      <c r="K1986">
        <v>0.2</v>
      </c>
      <c r="L1986">
        <v>15</v>
      </c>
      <c r="M1986">
        <v>1</v>
      </c>
      <c r="N1986">
        <v>3</v>
      </c>
      <c r="P1986">
        <v>0</v>
      </c>
      <c r="Q1986">
        <v>0</v>
      </c>
      <c r="R1986" t="e">
        <v>#DIV/0!</v>
      </c>
      <c r="S1986">
        <v>0</v>
      </c>
      <c r="T1986">
        <v>1.0625</v>
      </c>
    </row>
    <row r="1987" spans="1:20" x14ac:dyDescent="0.25">
      <c r="A1987" s="177" t="s">
        <v>10746</v>
      </c>
      <c r="B1987" t="s">
        <v>10747</v>
      </c>
      <c r="C1987" t="s">
        <v>203</v>
      </c>
      <c r="D1987" s="20" t="s">
        <v>1028</v>
      </c>
      <c r="E1987" s="26">
        <v>42064</v>
      </c>
      <c r="F1987">
        <v>11</v>
      </c>
      <c r="G1987">
        <v>12</v>
      </c>
      <c r="H1987">
        <v>0.91666666666666663</v>
      </c>
      <c r="I1987">
        <v>37</v>
      </c>
      <c r="J1987">
        <v>72</v>
      </c>
      <c r="K1987">
        <v>0.51388888888888884</v>
      </c>
      <c r="L1987">
        <v>77</v>
      </c>
      <c r="M1987">
        <v>0.93506493506493504</v>
      </c>
      <c r="N1987">
        <v>26</v>
      </c>
      <c r="P1987">
        <v>7</v>
      </c>
      <c r="Q1987">
        <v>11</v>
      </c>
      <c r="R1987">
        <v>0.63636363636363635</v>
      </c>
      <c r="S1987">
        <v>11</v>
      </c>
      <c r="T1987">
        <v>0.69943478260869563</v>
      </c>
    </row>
    <row r="1988" spans="1:20" x14ac:dyDescent="0.25">
      <c r="A1988" s="177" t="s">
        <v>6288</v>
      </c>
      <c r="B1988" t="s">
        <v>6289</v>
      </c>
      <c r="C1988" t="s">
        <v>214</v>
      </c>
      <c r="D1988" s="20" t="s">
        <v>1028</v>
      </c>
      <c r="E1988" s="26">
        <v>42064</v>
      </c>
      <c r="F1988">
        <v>15</v>
      </c>
      <c r="G1988">
        <v>16</v>
      </c>
      <c r="H1988">
        <v>0.9375</v>
      </c>
      <c r="I1988">
        <v>69</v>
      </c>
      <c r="J1988">
        <v>128</v>
      </c>
      <c r="K1988">
        <v>0.5390625</v>
      </c>
      <c r="L1988">
        <v>138</v>
      </c>
      <c r="M1988">
        <v>0.92753623188405798</v>
      </c>
      <c r="N1988">
        <v>54</v>
      </c>
      <c r="P1988">
        <v>19</v>
      </c>
      <c r="Q1988">
        <v>20</v>
      </c>
      <c r="R1988">
        <v>0.95</v>
      </c>
      <c r="S1988">
        <v>15</v>
      </c>
      <c r="T1988">
        <v>0.68899999999999995</v>
      </c>
    </row>
    <row r="1989" spans="1:20" x14ac:dyDescent="0.25">
      <c r="A1989" s="177" t="s">
        <v>3588</v>
      </c>
      <c r="B1989" t="s">
        <v>3589</v>
      </c>
      <c r="C1989" t="s">
        <v>220</v>
      </c>
      <c r="D1989" s="20" t="s">
        <v>1028</v>
      </c>
      <c r="E1989" s="26">
        <v>42064</v>
      </c>
      <c r="F1989">
        <v>15</v>
      </c>
      <c r="G1989">
        <v>16</v>
      </c>
      <c r="H1989">
        <v>0.9375</v>
      </c>
      <c r="I1989">
        <v>34</v>
      </c>
      <c r="J1989">
        <v>44</v>
      </c>
      <c r="K1989">
        <v>0.77272727272727271</v>
      </c>
      <c r="L1989">
        <v>48</v>
      </c>
      <c r="M1989">
        <v>0.91666666666666663</v>
      </c>
      <c r="N1989">
        <v>22</v>
      </c>
      <c r="P1989">
        <v>9</v>
      </c>
      <c r="Q1989">
        <v>21</v>
      </c>
      <c r="R1989">
        <v>0.42857142857142855</v>
      </c>
      <c r="S1989">
        <v>12</v>
      </c>
      <c r="T1989">
        <v>0.98</v>
      </c>
    </row>
    <row r="1990" spans="1:20" x14ac:dyDescent="0.25">
      <c r="A1990" s="177" t="s">
        <v>6712</v>
      </c>
      <c r="B1990" t="s">
        <v>6713</v>
      </c>
      <c r="C1990" t="s">
        <v>317</v>
      </c>
      <c r="D1990" s="20" t="s">
        <v>1028</v>
      </c>
      <c r="E1990" s="26">
        <v>42064</v>
      </c>
      <c r="F1990">
        <v>11</v>
      </c>
      <c r="G1990">
        <v>11</v>
      </c>
      <c r="H1990">
        <v>1</v>
      </c>
      <c r="I1990">
        <v>19</v>
      </c>
      <c r="J1990">
        <v>26</v>
      </c>
      <c r="K1990">
        <v>0.73076923076923073</v>
      </c>
      <c r="L1990">
        <v>26</v>
      </c>
      <c r="M1990">
        <v>1</v>
      </c>
      <c r="N1990">
        <v>17</v>
      </c>
      <c r="P1990">
        <v>0</v>
      </c>
      <c r="Q1990">
        <v>4</v>
      </c>
      <c r="R1990">
        <v>0</v>
      </c>
      <c r="S1990">
        <v>2</v>
      </c>
      <c r="T1990">
        <v>0.77898550724637683</v>
      </c>
    </row>
    <row r="1991" spans="1:20" x14ac:dyDescent="0.25">
      <c r="A1991" s="177" t="s">
        <v>4370</v>
      </c>
      <c r="B1991" t="s">
        <v>4371</v>
      </c>
      <c r="C1991" t="s">
        <v>217</v>
      </c>
      <c r="D1991" s="20" t="s">
        <v>1028</v>
      </c>
      <c r="E1991" s="26">
        <v>42064</v>
      </c>
      <c r="F1991">
        <v>7</v>
      </c>
      <c r="G1991">
        <v>7</v>
      </c>
      <c r="H1991">
        <v>1</v>
      </c>
      <c r="I1991">
        <v>19</v>
      </c>
      <c r="J1991">
        <v>50</v>
      </c>
      <c r="K1991">
        <v>0.38</v>
      </c>
      <c r="L1991">
        <v>50</v>
      </c>
      <c r="M1991">
        <v>1</v>
      </c>
      <c r="N1991">
        <v>19</v>
      </c>
      <c r="P1991">
        <v>0</v>
      </c>
      <c r="Q1991">
        <v>0</v>
      </c>
      <c r="R1991" t="e">
        <v>#DIV/0!</v>
      </c>
      <c r="S1991">
        <v>0</v>
      </c>
    </row>
    <row r="1992" spans="1:20" x14ac:dyDescent="0.25">
      <c r="A1992" s="177" t="s">
        <v>9899</v>
      </c>
      <c r="B1992" t="s">
        <v>9900</v>
      </c>
      <c r="C1992" t="s">
        <v>223</v>
      </c>
      <c r="D1992" s="20" t="s">
        <v>1028</v>
      </c>
      <c r="E1992" s="26">
        <v>42064</v>
      </c>
      <c r="F1992">
        <v>3</v>
      </c>
      <c r="G1992">
        <v>3</v>
      </c>
      <c r="H1992">
        <v>1</v>
      </c>
      <c r="I1992">
        <v>34</v>
      </c>
      <c r="J1992">
        <v>30</v>
      </c>
      <c r="K1992">
        <v>1.1333333333333333</v>
      </c>
      <c r="L1992">
        <v>30</v>
      </c>
      <c r="M1992">
        <v>1</v>
      </c>
      <c r="N1992">
        <v>31</v>
      </c>
      <c r="P1992">
        <v>0</v>
      </c>
      <c r="Q1992">
        <v>0</v>
      </c>
      <c r="R1992" t="e">
        <v>#DIV/0!</v>
      </c>
      <c r="S1992">
        <v>3</v>
      </c>
    </row>
    <row r="1993" spans="1:20" x14ac:dyDescent="0.25">
      <c r="A1993" s="177" t="s">
        <v>8018</v>
      </c>
      <c r="B1993" t="s">
        <v>8019</v>
      </c>
      <c r="C1993" t="s">
        <v>225</v>
      </c>
      <c r="D1993" s="20" t="s">
        <v>1028</v>
      </c>
      <c r="E1993" s="26">
        <v>42064</v>
      </c>
      <c r="F1993">
        <v>5</v>
      </c>
      <c r="G1993">
        <v>5</v>
      </c>
      <c r="H1993">
        <v>1</v>
      </c>
      <c r="I1993">
        <v>0</v>
      </c>
      <c r="J1993">
        <v>50</v>
      </c>
      <c r="K1993">
        <v>0</v>
      </c>
      <c r="L1993">
        <v>50</v>
      </c>
      <c r="M1993">
        <v>1</v>
      </c>
      <c r="N1993">
        <v>0</v>
      </c>
      <c r="P1993">
        <v>0</v>
      </c>
      <c r="Q1993">
        <v>0</v>
      </c>
      <c r="R1993" t="e">
        <v>#DIV/0!</v>
      </c>
      <c r="S1993">
        <v>0</v>
      </c>
      <c r="T1993">
        <v>0.82344825343738393</v>
      </c>
    </row>
    <row r="1994" spans="1:20" x14ac:dyDescent="0.25">
      <c r="A1994" s="177" t="s">
        <v>7078</v>
      </c>
      <c r="B1994" t="s">
        <v>7079</v>
      </c>
      <c r="C1994" t="s">
        <v>232</v>
      </c>
      <c r="D1994" s="20" t="s">
        <v>1028</v>
      </c>
      <c r="E1994" s="26">
        <v>42064</v>
      </c>
      <c r="F1994">
        <v>7</v>
      </c>
      <c r="G1994">
        <v>8</v>
      </c>
      <c r="H1994">
        <v>0.875</v>
      </c>
      <c r="I1994">
        <v>53</v>
      </c>
      <c r="J1994">
        <v>70</v>
      </c>
      <c r="K1994">
        <v>0.75714285714285712</v>
      </c>
      <c r="L1994">
        <v>75</v>
      </c>
      <c r="M1994">
        <v>0.93333333333333335</v>
      </c>
      <c r="N1994">
        <v>53</v>
      </c>
      <c r="P1994">
        <v>0</v>
      </c>
      <c r="Q1994">
        <v>0</v>
      </c>
      <c r="R1994" t="e">
        <v>#DIV/0!</v>
      </c>
      <c r="S1994">
        <v>0</v>
      </c>
    </row>
    <row r="1995" spans="1:20" x14ac:dyDescent="0.25">
      <c r="A1995" s="177" t="s">
        <v>4720</v>
      </c>
      <c r="B1995" t="s">
        <v>4721</v>
      </c>
      <c r="C1995" t="s">
        <v>234</v>
      </c>
      <c r="D1995" s="20" t="s">
        <v>1028</v>
      </c>
      <c r="E1995" s="26">
        <v>42064</v>
      </c>
      <c r="F1995">
        <v>7</v>
      </c>
      <c r="G1995">
        <v>7</v>
      </c>
      <c r="H1995">
        <v>1</v>
      </c>
      <c r="I1995">
        <v>13</v>
      </c>
      <c r="J1995">
        <v>70</v>
      </c>
      <c r="K1995">
        <v>0.18571428571428572</v>
      </c>
      <c r="L1995">
        <v>70</v>
      </c>
      <c r="M1995">
        <v>1</v>
      </c>
      <c r="N1995">
        <v>13</v>
      </c>
      <c r="P1995">
        <v>0</v>
      </c>
      <c r="Q1995">
        <v>0</v>
      </c>
      <c r="R1995" t="e">
        <v>#DIV/0!</v>
      </c>
      <c r="S1995">
        <v>0</v>
      </c>
    </row>
    <row r="1996" spans="1:20" x14ac:dyDescent="0.25">
      <c r="A1996" s="177" t="s">
        <v>3063</v>
      </c>
      <c r="B1996" t="s">
        <v>3064</v>
      </c>
      <c r="C1996" t="s">
        <v>242</v>
      </c>
      <c r="D1996" s="20" t="s">
        <v>1026</v>
      </c>
      <c r="E1996" s="26">
        <v>42064</v>
      </c>
      <c r="F1996">
        <v>8</v>
      </c>
      <c r="G1996">
        <v>11</v>
      </c>
      <c r="H1996">
        <v>0.72727272727272729</v>
      </c>
      <c r="I1996">
        <v>36</v>
      </c>
      <c r="J1996">
        <v>54</v>
      </c>
      <c r="K1996">
        <v>0.66666666666666663</v>
      </c>
      <c r="L1996">
        <v>76</v>
      </c>
      <c r="M1996">
        <v>0.71052631578947367</v>
      </c>
      <c r="N1996">
        <v>27</v>
      </c>
      <c r="P1996">
        <v>3</v>
      </c>
      <c r="Q1996">
        <v>9</v>
      </c>
      <c r="R1996">
        <v>0.33333333333333331</v>
      </c>
      <c r="S1996">
        <v>9</v>
      </c>
    </row>
    <row r="1997" spans="1:20" x14ac:dyDescent="0.25">
      <c r="A1997" s="177" t="s">
        <v>2888</v>
      </c>
      <c r="B1997" t="s">
        <v>2889</v>
      </c>
      <c r="C1997" s="20" t="s">
        <v>2754</v>
      </c>
      <c r="D1997" s="20" t="s">
        <v>1026</v>
      </c>
      <c r="E1997" s="26">
        <v>42064</v>
      </c>
      <c r="F1997">
        <v>10</v>
      </c>
      <c r="G1997">
        <v>10</v>
      </c>
      <c r="H1997">
        <v>1</v>
      </c>
      <c r="I1997">
        <v>15</v>
      </c>
      <c r="J1997">
        <v>40</v>
      </c>
      <c r="K1997">
        <v>0.375</v>
      </c>
      <c r="L1997">
        <v>40</v>
      </c>
      <c r="M1997">
        <v>1</v>
      </c>
      <c r="N1997">
        <v>15</v>
      </c>
      <c r="P1997">
        <v>0</v>
      </c>
      <c r="Q1997">
        <v>0</v>
      </c>
      <c r="R1997" t="e">
        <v>#DIV/0!</v>
      </c>
      <c r="S1997">
        <v>0</v>
      </c>
    </row>
    <row r="1998" spans="1:20" x14ac:dyDescent="0.25">
      <c r="A1998" s="177" t="s">
        <v>2643</v>
      </c>
      <c r="B1998" t="s">
        <v>2644</v>
      </c>
      <c r="C1998" t="s">
        <v>237</v>
      </c>
      <c r="D1998" s="20" t="s">
        <v>1026</v>
      </c>
      <c r="E1998" s="26">
        <v>42064</v>
      </c>
      <c r="F1998">
        <v>17</v>
      </c>
      <c r="G1998">
        <v>17</v>
      </c>
      <c r="H1998">
        <v>1</v>
      </c>
      <c r="I1998">
        <v>101</v>
      </c>
      <c r="J1998">
        <v>128</v>
      </c>
      <c r="K1998">
        <v>0.7890625</v>
      </c>
      <c r="L1998">
        <v>128</v>
      </c>
      <c r="M1998">
        <v>1</v>
      </c>
      <c r="N1998">
        <v>77</v>
      </c>
      <c r="O1998">
        <v>1.0625</v>
      </c>
      <c r="P1998">
        <v>21</v>
      </c>
      <c r="Q1998">
        <v>28</v>
      </c>
      <c r="R1998">
        <v>0.75</v>
      </c>
      <c r="S1998">
        <v>24</v>
      </c>
      <c r="T1998">
        <v>0.46153846153846156</v>
      </c>
    </row>
    <row r="1999" spans="1:20" x14ac:dyDescent="0.25">
      <c r="A1999" s="177" t="s">
        <v>2468</v>
      </c>
      <c r="B1999" t="s">
        <v>2469</v>
      </c>
      <c r="C1999" t="s">
        <v>238</v>
      </c>
      <c r="D1999" s="20" t="s">
        <v>1026</v>
      </c>
      <c r="E1999" s="26">
        <v>42064</v>
      </c>
      <c r="F1999">
        <v>11</v>
      </c>
      <c r="G1999">
        <v>12</v>
      </c>
      <c r="H1999">
        <v>0.91666666666666663</v>
      </c>
      <c r="I1999">
        <v>29</v>
      </c>
      <c r="J1999">
        <v>36</v>
      </c>
      <c r="K1999">
        <v>0.80555555555555558</v>
      </c>
      <c r="L1999">
        <v>40</v>
      </c>
      <c r="M1999">
        <v>0.9</v>
      </c>
      <c r="N1999">
        <v>19</v>
      </c>
      <c r="O1999">
        <v>0.69943478260869563</v>
      </c>
      <c r="P1999">
        <v>9</v>
      </c>
      <c r="Q1999">
        <v>20</v>
      </c>
      <c r="R1999">
        <v>0.45</v>
      </c>
      <c r="S1999">
        <v>10</v>
      </c>
      <c r="T1999">
        <v>1</v>
      </c>
    </row>
    <row r="2000" spans="1:20" x14ac:dyDescent="0.25">
      <c r="A2000" s="177" t="s">
        <v>2295</v>
      </c>
      <c r="B2000" t="s">
        <v>2296</v>
      </c>
      <c r="C2000" t="s">
        <v>239</v>
      </c>
      <c r="D2000" s="20" t="s">
        <v>1026</v>
      </c>
      <c r="E2000" s="26">
        <v>42064</v>
      </c>
      <c r="F2000">
        <v>4</v>
      </c>
      <c r="G2000">
        <v>4</v>
      </c>
      <c r="H2000">
        <v>1</v>
      </c>
      <c r="I2000">
        <v>5</v>
      </c>
      <c r="J2000">
        <v>8</v>
      </c>
      <c r="K2000">
        <v>0.625</v>
      </c>
      <c r="L2000">
        <v>8</v>
      </c>
      <c r="M2000">
        <v>1</v>
      </c>
      <c r="N2000">
        <v>3</v>
      </c>
      <c r="O2000">
        <v>0.68899999999999995</v>
      </c>
      <c r="P2000">
        <v>0</v>
      </c>
      <c r="Q2000">
        <v>1</v>
      </c>
      <c r="R2000">
        <v>0</v>
      </c>
      <c r="S2000">
        <v>2</v>
      </c>
      <c r="T2000">
        <v>1.125</v>
      </c>
    </row>
    <row r="2001" spans="1:20" x14ac:dyDescent="0.25">
      <c r="A2001" s="177" t="s">
        <v>2120</v>
      </c>
      <c r="B2001" t="s">
        <v>2121</v>
      </c>
      <c r="C2001" s="20" t="s">
        <v>2018</v>
      </c>
      <c r="D2001" s="20" t="s">
        <v>1026</v>
      </c>
      <c r="E2001" s="26">
        <v>42064</v>
      </c>
      <c r="F2001">
        <v>8</v>
      </c>
      <c r="G2001">
        <v>9</v>
      </c>
      <c r="H2001">
        <v>0.88888888888888884</v>
      </c>
      <c r="I2001">
        <v>23</v>
      </c>
      <c r="J2001">
        <v>34</v>
      </c>
      <c r="K2001">
        <v>0.67647058823529416</v>
      </c>
      <c r="L2001">
        <v>39</v>
      </c>
      <c r="M2001">
        <v>0.87179487179487181</v>
      </c>
      <c r="N2001">
        <v>19</v>
      </c>
      <c r="P2001">
        <v>1</v>
      </c>
      <c r="Q2001">
        <v>1</v>
      </c>
      <c r="R2001">
        <v>1</v>
      </c>
      <c r="S2001">
        <v>4</v>
      </c>
      <c r="T2001">
        <v>1.1325000000000001</v>
      </c>
    </row>
    <row r="2002" spans="1:20" x14ac:dyDescent="0.25">
      <c r="A2002" s="177" t="s">
        <v>1872</v>
      </c>
      <c r="B2002" t="s">
        <v>1873</v>
      </c>
      <c r="C2002" t="s">
        <v>240</v>
      </c>
      <c r="D2002" s="20" t="s">
        <v>1026</v>
      </c>
      <c r="E2002" s="26">
        <v>42064</v>
      </c>
      <c r="F2002">
        <v>28</v>
      </c>
      <c r="G2002">
        <v>29</v>
      </c>
      <c r="H2002">
        <v>0.96551724137931039</v>
      </c>
      <c r="I2002">
        <v>50</v>
      </c>
      <c r="J2002">
        <v>108</v>
      </c>
      <c r="K2002">
        <v>0.46296296296296297</v>
      </c>
      <c r="L2002">
        <v>113</v>
      </c>
      <c r="M2002">
        <v>0.95575221238938057</v>
      </c>
      <c r="N2002">
        <v>41</v>
      </c>
      <c r="P2002">
        <v>0</v>
      </c>
      <c r="Q2002">
        <v>4</v>
      </c>
      <c r="R2002">
        <v>0</v>
      </c>
      <c r="S2002">
        <v>9</v>
      </c>
      <c r="T2002">
        <v>0.83250000000000002</v>
      </c>
    </row>
    <row r="2003" spans="1:20" x14ac:dyDescent="0.25">
      <c r="A2003" s="177" t="s">
        <v>1697</v>
      </c>
      <c r="B2003" t="s">
        <v>1698</v>
      </c>
      <c r="C2003" t="s">
        <v>241</v>
      </c>
      <c r="D2003" s="20" t="s">
        <v>1026</v>
      </c>
      <c r="E2003" s="26">
        <v>42064</v>
      </c>
      <c r="F2003">
        <v>41</v>
      </c>
      <c r="G2003">
        <v>43</v>
      </c>
      <c r="H2003">
        <v>0.95348837209302328</v>
      </c>
      <c r="I2003">
        <v>244</v>
      </c>
      <c r="J2003">
        <v>400</v>
      </c>
      <c r="K2003">
        <v>0.61</v>
      </c>
      <c r="L2003">
        <v>415</v>
      </c>
      <c r="M2003">
        <v>0.96385542168674698</v>
      </c>
      <c r="N2003">
        <v>237</v>
      </c>
      <c r="P2003">
        <v>9</v>
      </c>
      <c r="Q2003">
        <v>9</v>
      </c>
      <c r="R2003">
        <v>1</v>
      </c>
      <c r="S2003">
        <v>7</v>
      </c>
      <c r="T2003">
        <v>0.83652173913043482</v>
      </c>
    </row>
    <row r="2004" spans="1:20" x14ac:dyDescent="0.25">
      <c r="A2004" s="177" t="s">
        <v>1522</v>
      </c>
      <c r="B2004" t="s">
        <v>1523</v>
      </c>
      <c r="C2004" t="s">
        <v>318</v>
      </c>
      <c r="D2004" s="20" t="s">
        <v>1026</v>
      </c>
      <c r="E2004" s="26">
        <v>42064</v>
      </c>
      <c r="F2004">
        <v>0</v>
      </c>
      <c r="G2004">
        <v>0</v>
      </c>
      <c r="H2004" t="e">
        <v>#DIV/0!</v>
      </c>
      <c r="I2004">
        <v>0</v>
      </c>
      <c r="J2004">
        <v>0</v>
      </c>
      <c r="K2004" t="e">
        <v>#DIV/0!</v>
      </c>
      <c r="L2004">
        <v>0</v>
      </c>
      <c r="M2004" t="e">
        <v>#DIV/0!</v>
      </c>
      <c r="N2004">
        <v>0</v>
      </c>
      <c r="P2004">
        <v>0</v>
      </c>
      <c r="Q2004">
        <v>0</v>
      </c>
      <c r="R2004" t="e">
        <v>#DIV/0!</v>
      </c>
      <c r="S2004">
        <v>0</v>
      </c>
      <c r="T2004">
        <v>0.66100000000000003</v>
      </c>
    </row>
    <row r="2005" spans="1:20" x14ac:dyDescent="0.25">
      <c r="A2005" s="177" t="s">
        <v>1124</v>
      </c>
      <c r="B2005" t="s">
        <v>1210</v>
      </c>
      <c r="C2005" t="s">
        <v>235</v>
      </c>
      <c r="D2005" s="20" t="s">
        <v>1028</v>
      </c>
      <c r="E2005" s="26">
        <v>42064</v>
      </c>
      <c r="F2005">
        <v>127</v>
      </c>
      <c r="G2005">
        <v>135</v>
      </c>
      <c r="H2005">
        <v>0.94074074074074077</v>
      </c>
      <c r="I2005">
        <v>503</v>
      </c>
      <c r="J2005">
        <v>808</v>
      </c>
      <c r="K2005">
        <v>0.62252475247524752</v>
      </c>
      <c r="L2005">
        <v>859</v>
      </c>
      <c r="M2005">
        <v>0.94062863795110596</v>
      </c>
      <c r="N2005">
        <v>438</v>
      </c>
      <c r="P2005">
        <v>43</v>
      </c>
      <c r="Q2005">
        <v>72</v>
      </c>
      <c r="R2005">
        <v>0.59722222222222221</v>
      </c>
      <c r="S2005">
        <v>65</v>
      </c>
      <c r="T2005">
        <v>1.06</v>
      </c>
    </row>
    <row r="2006" spans="1:20" x14ac:dyDescent="0.25">
      <c r="A2006" s="177" t="s">
        <v>11098</v>
      </c>
      <c r="B2006" t="s">
        <v>11099</v>
      </c>
      <c r="C2006" t="s">
        <v>228</v>
      </c>
      <c r="D2006" s="20" t="s">
        <v>1026</v>
      </c>
      <c r="E2006" s="26">
        <v>42095</v>
      </c>
      <c r="F2006">
        <v>1</v>
      </c>
      <c r="G2006">
        <v>3</v>
      </c>
      <c r="H2006">
        <v>0.33333333333333331</v>
      </c>
      <c r="I2006">
        <v>0</v>
      </c>
      <c r="J2006">
        <v>0</v>
      </c>
      <c r="K2006" t="e">
        <v>#DIV/0!</v>
      </c>
      <c r="L2006">
        <v>14</v>
      </c>
      <c r="M2006">
        <v>0</v>
      </c>
      <c r="N2006">
        <v>0</v>
      </c>
      <c r="P2006">
        <v>0</v>
      </c>
      <c r="Q2006">
        <v>0</v>
      </c>
      <c r="R2006" t="e">
        <v>#DIV/0!</v>
      </c>
      <c r="S2006">
        <v>0</v>
      </c>
      <c r="T2006">
        <v>0.9</v>
      </c>
    </row>
    <row r="2007" spans="1:20" x14ac:dyDescent="0.25">
      <c r="A2007" s="177" t="s">
        <v>9335</v>
      </c>
      <c r="B2007" t="s">
        <v>9336</v>
      </c>
      <c r="C2007" t="s">
        <v>211</v>
      </c>
      <c r="D2007" s="20" t="s">
        <v>1026</v>
      </c>
      <c r="E2007" s="26">
        <v>42095</v>
      </c>
      <c r="F2007">
        <v>2</v>
      </c>
      <c r="G2007">
        <v>3</v>
      </c>
      <c r="H2007">
        <v>0.66666666666666663</v>
      </c>
      <c r="I2007">
        <v>24</v>
      </c>
      <c r="J2007">
        <v>24</v>
      </c>
      <c r="K2007">
        <v>1</v>
      </c>
      <c r="L2007">
        <v>24</v>
      </c>
      <c r="M2007">
        <v>1</v>
      </c>
      <c r="N2007">
        <v>15</v>
      </c>
      <c r="P2007">
        <v>2</v>
      </c>
      <c r="Q2007">
        <v>8</v>
      </c>
      <c r="R2007">
        <v>0.25</v>
      </c>
      <c r="S2007">
        <v>9</v>
      </c>
      <c r="T2007">
        <v>0.84615384615384615</v>
      </c>
    </row>
    <row r="2008" spans="1:20" x14ac:dyDescent="0.25">
      <c r="A2008" s="177" t="s">
        <v>8496</v>
      </c>
      <c r="B2008" t="s">
        <v>8497</v>
      </c>
      <c r="C2008" t="s">
        <v>213</v>
      </c>
      <c r="D2008" s="20" t="s">
        <v>1026</v>
      </c>
      <c r="E2008" s="26">
        <v>42095</v>
      </c>
      <c r="F2008">
        <v>2</v>
      </c>
      <c r="G2008">
        <v>3</v>
      </c>
      <c r="H2008">
        <v>0.66666666666666663</v>
      </c>
      <c r="I2008">
        <v>13</v>
      </c>
      <c r="J2008">
        <v>11</v>
      </c>
      <c r="K2008">
        <v>1.1818181818181819</v>
      </c>
      <c r="L2008">
        <v>20</v>
      </c>
      <c r="M2008">
        <v>0.55000000000000004</v>
      </c>
      <c r="N2008">
        <v>11</v>
      </c>
      <c r="P2008">
        <v>0</v>
      </c>
      <c r="Q2008">
        <v>0</v>
      </c>
      <c r="R2008" t="e">
        <v>#DIV/0!</v>
      </c>
      <c r="S2008">
        <v>2</v>
      </c>
      <c r="T2008">
        <v>1</v>
      </c>
    </row>
    <row r="2009" spans="1:20" x14ac:dyDescent="0.25">
      <c r="A2009" s="177" t="s">
        <v>5072</v>
      </c>
      <c r="B2009" t="s">
        <v>5073</v>
      </c>
      <c r="C2009" t="s">
        <v>229</v>
      </c>
      <c r="D2009" s="20" t="s">
        <v>1026</v>
      </c>
      <c r="E2009" s="26">
        <v>42095</v>
      </c>
      <c r="F2009">
        <v>1</v>
      </c>
      <c r="G2009">
        <v>2</v>
      </c>
      <c r="H2009">
        <v>0.5</v>
      </c>
      <c r="I2009">
        <v>12</v>
      </c>
      <c r="J2009">
        <v>6</v>
      </c>
      <c r="K2009">
        <v>2</v>
      </c>
      <c r="L2009">
        <v>12</v>
      </c>
      <c r="M2009">
        <v>0.5</v>
      </c>
      <c r="N2009">
        <v>9</v>
      </c>
      <c r="P2009">
        <v>1</v>
      </c>
      <c r="Q2009">
        <v>2</v>
      </c>
      <c r="R2009">
        <v>0.5</v>
      </c>
      <c r="S2009">
        <v>3</v>
      </c>
      <c r="T2009">
        <v>1</v>
      </c>
    </row>
    <row r="2010" spans="1:20" x14ac:dyDescent="0.25">
      <c r="A2010" s="177" t="s">
        <v>5696</v>
      </c>
      <c r="B2010" t="s">
        <v>5697</v>
      </c>
      <c r="C2010" s="20" t="s">
        <v>1073</v>
      </c>
      <c r="D2010" s="20" t="s">
        <v>1026</v>
      </c>
      <c r="E2010" s="26">
        <v>42095</v>
      </c>
      <c r="F2010">
        <v>5</v>
      </c>
      <c r="G2010">
        <v>5</v>
      </c>
      <c r="H2010">
        <v>1</v>
      </c>
      <c r="I2010">
        <v>13</v>
      </c>
      <c r="J2010">
        <v>25</v>
      </c>
      <c r="K2010">
        <v>0.52</v>
      </c>
      <c r="L2010">
        <v>25</v>
      </c>
      <c r="M2010">
        <v>1</v>
      </c>
      <c r="N2010">
        <v>12</v>
      </c>
      <c r="P2010">
        <v>0</v>
      </c>
      <c r="Q2010">
        <v>0</v>
      </c>
      <c r="R2010" t="e">
        <v>#DIV/0!</v>
      </c>
      <c r="S2010">
        <v>1</v>
      </c>
      <c r="T2010">
        <v>0.72727272727272729</v>
      </c>
    </row>
    <row r="2011" spans="1:20" x14ac:dyDescent="0.25">
      <c r="A2011" s="177" t="s">
        <v>12074</v>
      </c>
      <c r="B2011" t="s">
        <v>12075</v>
      </c>
      <c r="C2011" s="20" t="s">
        <v>1077</v>
      </c>
      <c r="D2011" s="20" t="s">
        <v>1028</v>
      </c>
      <c r="E2011" s="26">
        <v>42095</v>
      </c>
      <c r="F2011">
        <v>5</v>
      </c>
      <c r="G2011">
        <v>5</v>
      </c>
      <c r="H2011">
        <v>1</v>
      </c>
      <c r="I2011">
        <v>3</v>
      </c>
      <c r="J2011">
        <v>15</v>
      </c>
      <c r="K2011">
        <v>0.2</v>
      </c>
      <c r="L2011">
        <v>15</v>
      </c>
      <c r="M2011">
        <v>1</v>
      </c>
      <c r="N2011">
        <v>3</v>
      </c>
      <c r="P2011">
        <v>0</v>
      </c>
      <c r="Q2011">
        <v>0</v>
      </c>
      <c r="R2011" t="e">
        <v>#DIV/0!</v>
      </c>
      <c r="S2011">
        <v>0</v>
      </c>
      <c r="T2011">
        <v>0.66666666666666663</v>
      </c>
    </row>
    <row r="2012" spans="1:20" x14ac:dyDescent="0.25">
      <c r="A2012" s="177" t="s">
        <v>10573</v>
      </c>
      <c r="B2012" t="s">
        <v>10574</v>
      </c>
      <c r="C2012" t="s">
        <v>205</v>
      </c>
      <c r="D2012" s="20" t="s">
        <v>1026</v>
      </c>
      <c r="E2012" s="26">
        <v>42095</v>
      </c>
      <c r="F2012">
        <v>5</v>
      </c>
      <c r="G2012">
        <v>5</v>
      </c>
      <c r="H2012">
        <v>1</v>
      </c>
      <c r="I2012">
        <v>30</v>
      </c>
      <c r="J2012">
        <v>27</v>
      </c>
      <c r="K2012">
        <v>1.1111111111111112</v>
      </c>
      <c r="L2012">
        <v>33</v>
      </c>
      <c r="M2012">
        <v>0.81818181818181823</v>
      </c>
      <c r="N2012">
        <v>25</v>
      </c>
      <c r="O2012">
        <v>1.125</v>
      </c>
      <c r="P2012">
        <v>6</v>
      </c>
      <c r="Q2012">
        <v>6</v>
      </c>
      <c r="R2012">
        <v>1</v>
      </c>
      <c r="S2012">
        <v>5</v>
      </c>
    </row>
    <row r="2013" spans="1:20" x14ac:dyDescent="0.25">
      <c r="A2013" s="177" t="s">
        <v>8920</v>
      </c>
      <c r="B2013" t="s">
        <v>8921</v>
      </c>
      <c r="C2013" t="s">
        <v>210</v>
      </c>
      <c r="D2013" s="20" t="s">
        <v>1026</v>
      </c>
      <c r="E2013" s="26">
        <v>42095</v>
      </c>
      <c r="F2013">
        <v>3</v>
      </c>
      <c r="G2013">
        <v>3</v>
      </c>
      <c r="H2013">
        <v>1</v>
      </c>
      <c r="I2013">
        <v>32</v>
      </c>
      <c r="J2013">
        <v>32</v>
      </c>
      <c r="K2013">
        <v>1</v>
      </c>
      <c r="L2013">
        <v>35</v>
      </c>
      <c r="M2013">
        <v>0.91428571428571426</v>
      </c>
      <c r="N2013">
        <v>21</v>
      </c>
      <c r="O2013">
        <v>1.1325000000000001</v>
      </c>
      <c r="P2013">
        <v>7</v>
      </c>
      <c r="Q2013">
        <v>8</v>
      </c>
      <c r="R2013">
        <v>0.875</v>
      </c>
      <c r="S2013">
        <v>11</v>
      </c>
    </row>
    <row r="2014" spans="1:20" x14ac:dyDescent="0.25">
      <c r="A2014" s="177" t="s">
        <v>6115</v>
      </c>
      <c r="B2014" t="s">
        <v>6116</v>
      </c>
      <c r="C2014" t="s">
        <v>215</v>
      </c>
      <c r="D2014" s="20" t="s">
        <v>1026</v>
      </c>
      <c r="E2014" s="26">
        <v>42095</v>
      </c>
      <c r="F2014">
        <v>6</v>
      </c>
      <c r="G2014">
        <v>6</v>
      </c>
      <c r="H2014">
        <v>1</v>
      </c>
      <c r="I2014">
        <v>35</v>
      </c>
      <c r="J2014">
        <v>35</v>
      </c>
      <c r="K2014">
        <v>1</v>
      </c>
      <c r="L2014">
        <v>40</v>
      </c>
      <c r="M2014">
        <v>0.875</v>
      </c>
      <c r="N2014">
        <v>25</v>
      </c>
      <c r="O2014">
        <v>0.83250000000000002</v>
      </c>
      <c r="P2014">
        <v>6</v>
      </c>
      <c r="Q2014">
        <v>11</v>
      </c>
      <c r="R2014">
        <v>0.54545454545454541</v>
      </c>
      <c r="S2014">
        <v>10</v>
      </c>
    </row>
    <row r="2015" spans="1:20" x14ac:dyDescent="0.25">
      <c r="A2015" s="177" t="s">
        <v>3415</v>
      </c>
      <c r="B2015" t="s">
        <v>3416</v>
      </c>
      <c r="C2015" t="s">
        <v>221</v>
      </c>
      <c r="D2015" s="20" t="s">
        <v>1026</v>
      </c>
      <c r="E2015" s="26">
        <v>42095</v>
      </c>
      <c r="F2015">
        <v>9</v>
      </c>
      <c r="G2015">
        <v>12</v>
      </c>
      <c r="H2015">
        <v>0.75</v>
      </c>
      <c r="I2015">
        <v>28</v>
      </c>
      <c r="J2015">
        <v>30</v>
      </c>
      <c r="K2015">
        <v>0.93333333333333335</v>
      </c>
      <c r="L2015">
        <v>40</v>
      </c>
      <c r="M2015">
        <v>0.75</v>
      </c>
      <c r="N2015">
        <v>17</v>
      </c>
      <c r="O2015">
        <v>0.83652173913043482</v>
      </c>
      <c r="P2015">
        <v>4</v>
      </c>
      <c r="Q2015">
        <v>4</v>
      </c>
      <c r="R2015">
        <v>1</v>
      </c>
      <c r="S2015">
        <v>11</v>
      </c>
    </row>
    <row r="2016" spans="1:20" x14ac:dyDescent="0.25">
      <c r="A2016" s="177" t="s">
        <v>3240</v>
      </c>
      <c r="B2016" t="s">
        <v>3241</v>
      </c>
      <c r="C2016" t="s">
        <v>222</v>
      </c>
      <c r="D2016" s="20" t="s">
        <v>1026</v>
      </c>
      <c r="E2016" s="26">
        <v>42095</v>
      </c>
      <c r="F2016">
        <v>3</v>
      </c>
      <c r="G2016">
        <v>4</v>
      </c>
      <c r="H2016">
        <v>0.75</v>
      </c>
      <c r="I2016">
        <v>5</v>
      </c>
      <c r="J2016">
        <v>6</v>
      </c>
      <c r="K2016">
        <v>0.83333333333333337</v>
      </c>
      <c r="L2016">
        <v>8</v>
      </c>
      <c r="M2016">
        <v>0.75</v>
      </c>
      <c r="N2016">
        <v>3</v>
      </c>
      <c r="O2016">
        <v>0.66100000000000003</v>
      </c>
      <c r="P2016">
        <v>2</v>
      </c>
      <c r="Q2016">
        <v>3</v>
      </c>
      <c r="R2016">
        <v>0.66666666666666663</v>
      </c>
      <c r="S2016">
        <v>2</v>
      </c>
    </row>
    <row r="2017" spans="1:20" x14ac:dyDescent="0.25">
      <c r="A2017" s="177" t="s">
        <v>7285</v>
      </c>
      <c r="B2017" t="s">
        <v>7286</v>
      </c>
      <c r="C2017" s="20" t="s">
        <v>1078</v>
      </c>
      <c r="D2017" s="20" t="s">
        <v>1026</v>
      </c>
      <c r="E2017" s="26">
        <v>42095</v>
      </c>
      <c r="F2017">
        <v>3</v>
      </c>
      <c r="G2017">
        <v>4</v>
      </c>
      <c r="H2017">
        <v>0.75</v>
      </c>
      <c r="I2017">
        <v>17</v>
      </c>
      <c r="J2017">
        <v>9</v>
      </c>
      <c r="K2017">
        <v>1.8888888888888888</v>
      </c>
      <c r="L2017">
        <v>14</v>
      </c>
      <c r="M2017">
        <v>0.6428571428571429</v>
      </c>
      <c r="N2017">
        <v>12</v>
      </c>
      <c r="P2017">
        <v>0</v>
      </c>
      <c r="Q2017">
        <v>0</v>
      </c>
      <c r="R2017" t="e">
        <v>#DIV/0!</v>
      </c>
      <c r="S2017">
        <v>5</v>
      </c>
    </row>
    <row r="2018" spans="1:20" x14ac:dyDescent="0.25">
      <c r="A2018" s="177" t="s">
        <v>5277</v>
      </c>
      <c r="B2018" t="s">
        <v>5278</v>
      </c>
      <c r="C2018" s="20" t="s">
        <v>1079</v>
      </c>
      <c r="D2018" s="20" t="s">
        <v>1026</v>
      </c>
      <c r="E2018" s="26">
        <v>42095</v>
      </c>
      <c r="F2018">
        <v>5</v>
      </c>
      <c r="G2018">
        <v>5</v>
      </c>
      <c r="H2018">
        <v>1</v>
      </c>
      <c r="I2018">
        <v>13</v>
      </c>
      <c r="J2018">
        <v>25</v>
      </c>
      <c r="K2018">
        <v>0.52</v>
      </c>
      <c r="L2018">
        <v>25</v>
      </c>
      <c r="M2018">
        <v>1</v>
      </c>
      <c r="N2018">
        <v>11</v>
      </c>
      <c r="P2018">
        <v>0</v>
      </c>
      <c r="Q2018">
        <v>0</v>
      </c>
      <c r="R2018" t="e">
        <v>#DIV/0!</v>
      </c>
      <c r="S2018">
        <v>2</v>
      </c>
    </row>
    <row r="2019" spans="1:20" x14ac:dyDescent="0.25">
      <c r="A2019" s="177" t="s">
        <v>12276</v>
      </c>
      <c r="B2019" t="s">
        <v>12277</v>
      </c>
      <c r="C2019" t="s">
        <v>200</v>
      </c>
      <c r="D2019" s="20" t="s">
        <v>1026</v>
      </c>
      <c r="E2019" s="26">
        <v>42095</v>
      </c>
      <c r="F2019">
        <v>5</v>
      </c>
      <c r="G2019">
        <v>5</v>
      </c>
      <c r="H2019">
        <v>1</v>
      </c>
      <c r="I2019">
        <v>15</v>
      </c>
      <c r="J2019">
        <v>25</v>
      </c>
      <c r="K2019">
        <v>0.6</v>
      </c>
      <c r="L2019">
        <v>25</v>
      </c>
      <c r="M2019">
        <v>1</v>
      </c>
      <c r="N2019">
        <v>12</v>
      </c>
      <c r="P2019">
        <v>0</v>
      </c>
      <c r="Q2019">
        <v>0</v>
      </c>
      <c r="R2019" t="e">
        <v>#DIV/0!</v>
      </c>
      <c r="S2019">
        <v>3</v>
      </c>
      <c r="T2019">
        <v>1.06</v>
      </c>
    </row>
    <row r="2020" spans="1:20" x14ac:dyDescent="0.25">
      <c r="A2020" s="177" t="s">
        <v>10397</v>
      </c>
      <c r="B2020" t="s">
        <v>10398</v>
      </c>
      <c r="C2020" t="s">
        <v>204</v>
      </c>
      <c r="D2020" s="20" t="s">
        <v>1026</v>
      </c>
      <c r="E2020" s="26">
        <v>42095</v>
      </c>
      <c r="F2020">
        <v>6</v>
      </c>
      <c r="G2020">
        <v>7</v>
      </c>
      <c r="H2020">
        <v>0.8571428571428571</v>
      </c>
      <c r="I2020">
        <v>1</v>
      </c>
      <c r="J2020">
        <v>27</v>
      </c>
      <c r="K2020">
        <v>3.7037037037037035E-2</v>
      </c>
      <c r="L2020">
        <v>32</v>
      </c>
      <c r="M2020">
        <v>0.84375</v>
      </c>
      <c r="N2020">
        <v>1</v>
      </c>
      <c r="P2020">
        <v>0</v>
      </c>
      <c r="Q2020">
        <v>0</v>
      </c>
      <c r="R2020" t="e">
        <v>#DIV/0!</v>
      </c>
      <c r="S2020">
        <v>0</v>
      </c>
      <c r="T2020">
        <v>0.68076923076923079</v>
      </c>
    </row>
    <row r="2021" spans="1:20" x14ac:dyDescent="0.25">
      <c r="A2021" s="177" t="s">
        <v>8745</v>
      </c>
      <c r="B2021" t="s">
        <v>8746</v>
      </c>
      <c r="C2021" t="s">
        <v>208</v>
      </c>
      <c r="D2021" s="20" t="s">
        <v>1026</v>
      </c>
      <c r="E2021" s="26">
        <v>42095</v>
      </c>
      <c r="F2021">
        <v>2</v>
      </c>
      <c r="G2021">
        <v>2</v>
      </c>
      <c r="H2021">
        <v>1</v>
      </c>
      <c r="I2021">
        <v>12</v>
      </c>
      <c r="J2021">
        <v>10</v>
      </c>
      <c r="K2021">
        <v>1.2</v>
      </c>
      <c r="L2021">
        <v>10</v>
      </c>
      <c r="M2021">
        <v>1</v>
      </c>
      <c r="N2021">
        <v>9</v>
      </c>
      <c r="P2021">
        <v>0</v>
      </c>
      <c r="Q2021">
        <v>0</v>
      </c>
      <c r="R2021" t="e">
        <v>#DIV/0!</v>
      </c>
      <c r="S2021">
        <v>3</v>
      </c>
      <c r="T2021">
        <v>0.84615384615384615</v>
      </c>
    </row>
    <row r="2022" spans="1:20" x14ac:dyDescent="0.25">
      <c r="A2022" s="177" t="s">
        <v>6539</v>
      </c>
      <c r="B2022" t="s">
        <v>6540</v>
      </c>
      <c r="C2022" t="s">
        <v>316</v>
      </c>
      <c r="D2022" s="20" t="s">
        <v>1026</v>
      </c>
      <c r="E2022" s="26">
        <v>42095</v>
      </c>
      <c r="F2022">
        <v>11</v>
      </c>
      <c r="G2022">
        <v>11</v>
      </c>
      <c r="H2022">
        <v>1</v>
      </c>
      <c r="I2022">
        <v>19</v>
      </c>
      <c r="J2022">
        <v>26</v>
      </c>
      <c r="K2022">
        <v>0.73076923076923073</v>
      </c>
      <c r="L2022">
        <v>26</v>
      </c>
      <c r="M2022">
        <v>1</v>
      </c>
      <c r="N2022">
        <v>17</v>
      </c>
      <c r="P2022">
        <v>0</v>
      </c>
      <c r="Q2022">
        <v>0</v>
      </c>
      <c r="R2022" t="e">
        <v>#DIV/0!</v>
      </c>
      <c r="S2022">
        <v>2</v>
      </c>
    </row>
    <row r="2023" spans="1:20" x14ac:dyDescent="0.25">
      <c r="A2023" s="177" t="s">
        <v>4132</v>
      </c>
      <c r="B2023" t="s">
        <v>4133</v>
      </c>
      <c r="C2023" t="s">
        <v>218</v>
      </c>
      <c r="D2023" s="20" t="s">
        <v>1026</v>
      </c>
      <c r="E2023" s="26">
        <v>42095</v>
      </c>
      <c r="F2023">
        <v>4</v>
      </c>
      <c r="G2023">
        <v>4</v>
      </c>
      <c r="H2023">
        <v>1</v>
      </c>
      <c r="I2023">
        <v>2</v>
      </c>
      <c r="J2023">
        <v>20</v>
      </c>
      <c r="K2023">
        <v>0.1</v>
      </c>
      <c r="L2023">
        <v>20</v>
      </c>
      <c r="M2023">
        <v>1</v>
      </c>
      <c r="N2023">
        <v>2</v>
      </c>
      <c r="P2023">
        <v>0</v>
      </c>
      <c r="Q2023">
        <v>0</v>
      </c>
      <c r="R2023" t="e">
        <v>#DIV/0!</v>
      </c>
      <c r="S2023">
        <v>0</v>
      </c>
      <c r="T2023">
        <v>1.0662500000000001</v>
      </c>
    </row>
    <row r="2024" spans="1:20" x14ac:dyDescent="0.25">
      <c r="A2024" s="177" t="s">
        <v>12561</v>
      </c>
      <c r="B2024" t="s">
        <v>12562</v>
      </c>
      <c r="C2024" t="s">
        <v>202</v>
      </c>
      <c r="D2024" s="20" t="s">
        <v>1026</v>
      </c>
      <c r="E2024" s="26">
        <v>42095</v>
      </c>
      <c r="F2024">
        <v>7</v>
      </c>
      <c r="G2024">
        <v>7</v>
      </c>
      <c r="H2024">
        <v>1</v>
      </c>
      <c r="I2024">
        <v>97</v>
      </c>
      <c r="J2024">
        <v>97</v>
      </c>
      <c r="K2024">
        <v>1</v>
      </c>
      <c r="L2024">
        <v>100</v>
      </c>
      <c r="M2024">
        <v>0.97</v>
      </c>
      <c r="N2024">
        <v>97</v>
      </c>
      <c r="P2024">
        <v>0</v>
      </c>
      <c r="Q2024">
        <v>0</v>
      </c>
      <c r="R2024" t="e">
        <v>#DIV/0!</v>
      </c>
      <c r="S2024">
        <v>0</v>
      </c>
    </row>
    <row r="2025" spans="1:20" x14ac:dyDescent="0.25">
      <c r="A2025" s="177" t="s">
        <v>9726</v>
      </c>
      <c r="B2025" t="s">
        <v>9727</v>
      </c>
      <c r="C2025" t="s">
        <v>224</v>
      </c>
      <c r="D2025" s="20" t="s">
        <v>1026</v>
      </c>
      <c r="E2025" s="26">
        <v>42095</v>
      </c>
      <c r="F2025">
        <v>3</v>
      </c>
      <c r="G2025">
        <v>3</v>
      </c>
      <c r="H2025">
        <v>1</v>
      </c>
      <c r="I2025">
        <v>36</v>
      </c>
      <c r="J2025">
        <v>60</v>
      </c>
      <c r="K2025">
        <v>0.6</v>
      </c>
      <c r="L2025">
        <v>30</v>
      </c>
      <c r="M2025">
        <v>2</v>
      </c>
      <c r="N2025">
        <v>34</v>
      </c>
      <c r="P2025">
        <v>6</v>
      </c>
      <c r="Q2025">
        <v>6</v>
      </c>
      <c r="R2025">
        <v>1</v>
      </c>
      <c r="S2025">
        <v>2</v>
      </c>
    </row>
    <row r="2026" spans="1:20" x14ac:dyDescent="0.25">
      <c r="A2026" s="177" t="s">
        <v>7819</v>
      </c>
      <c r="B2026" t="s">
        <v>7820</v>
      </c>
      <c r="C2026" t="s">
        <v>226</v>
      </c>
      <c r="D2026" s="20" t="s">
        <v>1026</v>
      </c>
      <c r="E2026" s="26">
        <v>42095</v>
      </c>
      <c r="F2026">
        <v>5</v>
      </c>
      <c r="G2026">
        <v>5</v>
      </c>
      <c r="H2026">
        <v>1</v>
      </c>
      <c r="I2026">
        <v>36</v>
      </c>
      <c r="J2026">
        <v>36</v>
      </c>
      <c r="K2026">
        <v>1</v>
      </c>
      <c r="L2026">
        <v>50</v>
      </c>
      <c r="M2026">
        <v>0.72</v>
      </c>
      <c r="N2026">
        <v>36</v>
      </c>
      <c r="P2026">
        <v>0</v>
      </c>
      <c r="Q2026">
        <v>0</v>
      </c>
      <c r="R2026" t="e">
        <v>#DIV/0!</v>
      </c>
      <c r="S2026">
        <v>0</v>
      </c>
      <c r="T2026">
        <v>1</v>
      </c>
    </row>
    <row r="2027" spans="1:20" x14ac:dyDescent="0.25">
      <c r="A2027" s="177" t="s">
        <v>6889</v>
      </c>
      <c r="B2027" t="s">
        <v>6890</v>
      </c>
      <c r="C2027" t="s">
        <v>231</v>
      </c>
      <c r="D2027" s="20" t="s">
        <v>1026</v>
      </c>
      <c r="E2027" s="26">
        <v>42095</v>
      </c>
      <c r="F2027">
        <v>7</v>
      </c>
      <c r="G2027">
        <v>8</v>
      </c>
      <c r="H2027">
        <v>0.875</v>
      </c>
      <c r="I2027">
        <v>58</v>
      </c>
      <c r="J2027">
        <v>70</v>
      </c>
      <c r="K2027">
        <v>0.82857142857142863</v>
      </c>
      <c r="L2027">
        <v>75</v>
      </c>
      <c r="M2027">
        <v>0.93333333333333335</v>
      </c>
      <c r="N2027">
        <v>51</v>
      </c>
      <c r="P2027">
        <v>0</v>
      </c>
      <c r="Q2027">
        <v>0</v>
      </c>
      <c r="R2027" t="e">
        <v>#DIV/0!</v>
      </c>
      <c r="S2027">
        <v>7</v>
      </c>
      <c r="T2027">
        <v>1.0625</v>
      </c>
    </row>
    <row r="2028" spans="1:20" x14ac:dyDescent="0.25">
      <c r="A2028" s="177" t="s">
        <v>5940</v>
      </c>
      <c r="B2028" t="s">
        <v>5941</v>
      </c>
      <c r="C2028" t="s">
        <v>216</v>
      </c>
      <c r="D2028" s="20" t="s">
        <v>1026</v>
      </c>
      <c r="E2028" s="26">
        <v>42095</v>
      </c>
      <c r="F2028">
        <v>6</v>
      </c>
      <c r="G2028">
        <v>7</v>
      </c>
      <c r="H2028">
        <v>0.8571428571428571</v>
      </c>
      <c r="I2028">
        <v>33</v>
      </c>
      <c r="J2028">
        <v>33</v>
      </c>
      <c r="K2028">
        <v>1</v>
      </c>
      <c r="L2028">
        <v>70</v>
      </c>
      <c r="M2028">
        <v>0.47142857142857142</v>
      </c>
      <c r="N2028">
        <v>26</v>
      </c>
      <c r="P2028">
        <v>1</v>
      </c>
      <c r="Q2028">
        <v>4</v>
      </c>
      <c r="R2028">
        <v>0.25</v>
      </c>
      <c r="S2028">
        <v>7</v>
      </c>
      <c r="T2028">
        <v>0.83250000000000002</v>
      </c>
    </row>
    <row r="2029" spans="1:20" x14ac:dyDescent="0.25">
      <c r="A2029" s="177" t="s">
        <v>4547</v>
      </c>
      <c r="B2029" t="s">
        <v>4548</v>
      </c>
      <c r="C2029" t="s">
        <v>233</v>
      </c>
      <c r="D2029" s="20" t="s">
        <v>1026</v>
      </c>
      <c r="E2029" s="26">
        <v>42095</v>
      </c>
      <c r="F2029">
        <v>5</v>
      </c>
      <c r="G2029">
        <v>7</v>
      </c>
      <c r="H2029">
        <v>0.7142857142857143</v>
      </c>
      <c r="I2029">
        <v>19</v>
      </c>
      <c r="J2029">
        <v>19</v>
      </c>
      <c r="K2029">
        <v>1</v>
      </c>
      <c r="L2029">
        <v>70</v>
      </c>
      <c r="M2029">
        <v>0.27142857142857141</v>
      </c>
      <c r="N2029">
        <v>10</v>
      </c>
      <c r="P2029">
        <v>2</v>
      </c>
      <c r="Q2029">
        <v>3</v>
      </c>
      <c r="R2029">
        <v>0.66666666666666663</v>
      </c>
      <c r="S2029">
        <v>9</v>
      </c>
      <c r="T2029">
        <v>0.74876086956521748</v>
      </c>
    </row>
    <row r="2030" spans="1:20" x14ac:dyDescent="0.25">
      <c r="A2030" s="177" t="s">
        <v>3957</v>
      </c>
      <c r="B2030" t="s">
        <v>3958</v>
      </c>
      <c r="C2030" t="s">
        <v>219</v>
      </c>
      <c r="D2030" s="20" t="s">
        <v>1026</v>
      </c>
      <c r="E2030" s="26">
        <v>42095</v>
      </c>
      <c r="F2030">
        <v>3</v>
      </c>
      <c r="G2030">
        <v>3</v>
      </c>
      <c r="H2030">
        <v>1</v>
      </c>
      <c r="I2030">
        <v>17</v>
      </c>
      <c r="J2030">
        <v>17</v>
      </c>
      <c r="K2030">
        <v>1</v>
      </c>
      <c r="L2030">
        <v>30</v>
      </c>
      <c r="M2030">
        <v>0.56666666666666665</v>
      </c>
      <c r="N2030">
        <v>17</v>
      </c>
      <c r="P2030">
        <v>0</v>
      </c>
      <c r="Q2030">
        <v>0</v>
      </c>
      <c r="R2030" t="e">
        <v>#DIV/0!</v>
      </c>
      <c r="S2030">
        <v>0</v>
      </c>
      <c r="T2030">
        <v>0.72727272727272729</v>
      </c>
    </row>
    <row r="2031" spans="1:20" x14ac:dyDescent="0.25">
      <c r="A2031" s="177" t="s">
        <v>7632</v>
      </c>
      <c r="B2031" t="s">
        <v>7633</v>
      </c>
      <c r="C2031" s="20" t="s">
        <v>901</v>
      </c>
      <c r="D2031" s="20" t="s">
        <v>1026</v>
      </c>
      <c r="E2031" s="26">
        <v>42095</v>
      </c>
      <c r="F2031">
        <v>3</v>
      </c>
      <c r="G2031">
        <v>4</v>
      </c>
      <c r="H2031">
        <v>0.75</v>
      </c>
      <c r="I2031">
        <v>17</v>
      </c>
      <c r="J2031">
        <v>9</v>
      </c>
      <c r="K2031">
        <v>1.8888888888888888</v>
      </c>
      <c r="L2031">
        <v>14</v>
      </c>
      <c r="M2031">
        <v>0.6428571428571429</v>
      </c>
      <c r="N2031">
        <v>12</v>
      </c>
      <c r="P2031">
        <v>0</v>
      </c>
      <c r="Q2031">
        <v>0</v>
      </c>
      <c r="R2031" t="e">
        <v>#DIV/0!</v>
      </c>
      <c r="S2031">
        <v>5</v>
      </c>
      <c r="T2031">
        <v>0.66666666666666663</v>
      </c>
    </row>
    <row r="2032" spans="1:20" x14ac:dyDescent="0.25">
      <c r="A2032" s="177" t="s">
        <v>5512</v>
      </c>
      <c r="B2032" t="s">
        <v>5513</v>
      </c>
      <c r="C2032" s="20" t="s">
        <v>903</v>
      </c>
      <c r="D2032" s="20" t="s">
        <v>1026</v>
      </c>
      <c r="E2032" s="26">
        <v>42095</v>
      </c>
      <c r="F2032">
        <v>10</v>
      </c>
      <c r="G2032">
        <v>10</v>
      </c>
      <c r="H2032">
        <v>1</v>
      </c>
      <c r="I2032">
        <v>26</v>
      </c>
      <c r="J2032">
        <v>50</v>
      </c>
      <c r="K2032">
        <v>0.52</v>
      </c>
      <c r="L2032">
        <v>50</v>
      </c>
      <c r="M2032">
        <v>1</v>
      </c>
      <c r="N2032">
        <v>23</v>
      </c>
      <c r="P2032">
        <v>0</v>
      </c>
      <c r="Q2032">
        <v>0</v>
      </c>
      <c r="R2032" t="e">
        <v>#DIV/0!</v>
      </c>
      <c r="S2032">
        <v>3</v>
      </c>
    </row>
    <row r="2033" spans="1:20" x14ac:dyDescent="0.25">
      <c r="A2033" s="177" t="s">
        <v>11631</v>
      </c>
      <c r="B2033" t="s">
        <v>11632</v>
      </c>
      <c r="C2033" t="s">
        <v>199</v>
      </c>
      <c r="D2033" s="20" t="s">
        <v>1028</v>
      </c>
      <c r="E2033" s="26">
        <v>42095</v>
      </c>
      <c r="F2033">
        <v>12</v>
      </c>
      <c r="G2033">
        <v>12</v>
      </c>
      <c r="H2033">
        <v>1</v>
      </c>
      <c r="I2033">
        <v>112</v>
      </c>
      <c r="J2033">
        <v>122</v>
      </c>
      <c r="K2033">
        <v>0.91803278688524592</v>
      </c>
      <c r="L2033">
        <v>125</v>
      </c>
      <c r="M2033">
        <v>0.97599999999999998</v>
      </c>
      <c r="N2033">
        <v>109</v>
      </c>
      <c r="P2033">
        <v>0</v>
      </c>
      <c r="Q2033">
        <v>0</v>
      </c>
      <c r="R2033" t="e">
        <v>#DIV/0!</v>
      </c>
      <c r="S2033">
        <v>3</v>
      </c>
    </row>
    <row r="2034" spans="1:20" x14ac:dyDescent="0.25">
      <c r="A2034" s="177" t="s">
        <v>10923</v>
      </c>
      <c r="B2034" t="s">
        <v>10924</v>
      </c>
      <c r="C2034" t="s">
        <v>227</v>
      </c>
      <c r="D2034" s="20" t="s">
        <v>1028</v>
      </c>
      <c r="E2034" s="26">
        <v>42095</v>
      </c>
      <c r="F2034">
        <v>1</v>
      </c>
      <c r="G2034">
        <v>3</v>
      </c>
      <c r="H2034">
        <v>0.33333333333333331</v>
      </c>
      <c r="I2034">
        <v>0</v>
      </c>
      <c r="J2034">
        <v>0</v>
      </c>
      <c r="K2034" t="e">
        <v>#DIV/0!</v>
      </c>
      <c r="L2034">
        <v>14</v>
      </c>
      <c r="M2034">
        <v>0</v>
      </c>
      <c r="N2034">
        <v>0</v>
      </c>
      <c r="P2034">
        <v>0</v>
      </c>
      <c r="Q2034">
        <v>0</v>
      </c>
      <c r="R2034" t="e">
        <v>#DIV/0!</v>
      </c>
      <c r="S2034">
        <v>0</v>
      </c>
    </row>
    <row r="2035" spans="1:20" x14ac:dyDescent="0.25">
      <c r="A2035" s="177" t="s">
        <v>9160</v>
      </c>
      <c r="B2035" t="s">
        <v>9161</v>
      </c>
      <c r="C2035" t="s">
        <v>207</v>
      </c>
      <c r="D2035" s="20" t="s">
        <v>1028</v>
      </c>
      <c r="E2035" s="26">
        <v>42095</v>
      </c>
      <c r="F2035">
        <v>7</v>
      </c>
      <c r="G2035">
        <v>8</v>
      </c>
      <c r="H2035">
        <v>0.875</v>
      </c>
      <c r="I2035">
        <v>68</v>
      </c>
      <c r="J2035">
        <v>66</v>
      </c>
      <c r="K2035">
        <v>1.0303030303030303</v>
      </c>
      <c r="L2035">
        <v>69</v>
      </c>
      <c r="M2035">
        <v>0.95652173913043481</v>
      </c>
      <c r="N2035">
        <v>45</v>
      </c>
      <c r="P2035">
        <v>9</v>
      </c>
      <c r="Q2035">
        <v>16</v>
      </c>
      <c r="R2035">
        <v>0.5625</v>
      </c>
      <c r="S2035">
        <v>23</v>
      </c>
    </row>
    <row r="2036" spans="1:20" x14ac:dyDescent="0.25">
      <c r="A2036" s="177" t="s">
        <v>8321</v>
      </c>
      <c r="B2036" t="s">
        <v>8322</v>
      </c>
      <c r="C2036" t="s">
        <v>212</v>
      </c>
      <c r="D2036" s="20" t="s">
        <v>1028</v>
      </c>
      <c r="E2036" s="26">
        <v>42095</v>
      </c>
      <c r="F2036">
        <v>2</v>
      </c>
      <c r="G2036">
        <v>3</v>
      </c>
      <c r="H2036">
        <v>0.66666666666666663</v>
      </c>
      <c r="I2036">
        <v>13</v>
      </c>
      <c r="J2036">
        <v>11</v>
      </c>
      <c r="K2036">
        <v>1.1818181818181819</v>
      </c>
      <c r="L2036">
        <v>20</v>
      </c>
      <c r="M2036">
        <v>0.55000000000000004</v>
      </c>
      <c r="N2036">
        <v>11</v>
      </c>
      <c r="P2036">
        <v>0</v>
      </c>
      <c r="Q2036">
        <v>0</v>
      </c>
      <c r="R2036" t="e">
        <v>#DIV/0!</v>
      </c>
      <c r="S2036">
        <v>2</v>
      </c>
    </row>
    <row r="2037" spans="1:20" x14ac:dyDescent="0.25">
      <c r="A2037" s="177" t="s">
        <v>4897</v>
      </c>
      <c r="B2037" t="s">
        <v>4898</v>
      </c>
      <c r="C2037" t="s">
        <v>230</v>
      </c>
      <c r="D2037" s="20" t="s">
        <v>1028</v>
      </c>
      <c r="E2037" s="26">
        <v>42095</v>
      </c>
      <c r="F2037">
        <v>1</v>
      </c>
      <c r="G2037">
        <v>2</v>
      </c>
      <c r="H2037">
        <v>0.5</v>
      </c>
      <c r="I2037">
        <v>12</v>
      </c>
      <c r="J2037">
        <v>6</v>
      </c>
      <c r="K2037">
        <v>2</v>
      </c>
      <c r="L2037">
        <v>12</v>
      </c>
      <c r="M2037">
        <v>0.5</v>
      </c>
      <c r="N2037">
        <v>9</v>
      </c>
      <c r="P2037">
        <v>1</v>
      </c>
      <c r="Q2037">
        <v>2</v>
      </c>
      <c r="R2037">
        <v>0.5</v>
      </c>
      <c r="S2037">
        <v>3</v>
      </c>
      <c r="T2037">
        <v>0.73076923076923084</v>
      </c>
    </row>
    <row r="2038" spans="1:20" x14ac:dyDescent="0.25">
      <c r="A2038" s="177" t="s">
        <v>11633</v>
      </c>
      <c r="B2038" t="s">
        <v>11634</v>
      </c>
      <c r="C2038" t="s">
        <v>198</v>
      </c>
      <c r="D2038" s="20" t="s">
        <v>1028</v>
      </c>
      <c r="E2038" s="26">
        <v>42095</v>
      </c>
      <c r="F2038">
        <v>5</v>
      </c>
      <c r="G2038">
        <v>5</v>
      </c>
      <c r="H2038">
        <v>1</v>
      </c>
      <c r="I2038">
        <v>3</v>
      </c>
      <c r="J2038">
        <v>15</v>
      </c>
      <c r="K2038">
        <v>0.2</v>
      </c>
      <c r="L2038">
        <v>15</v>
      </c>
      <c r="M2038">
        <v>1</v>
      </c>
      <c r="N2038">
        <v>3</v>
      </c>
      <c r="P2038">
        <v>0</v>
      </c>
      <c r="Q2038">
        <v>0</v>
      </c>
      <c r="R2038" t="e">
        <v>#DIV/0!</v>
      </c>
      <c r="S2038">
        <v>0</v>
      </c>
      <c r="T2038">
        <v>1.03</v>
      </c>
    </row>
    <row r="2039" spans="1:20" x14ac:dyDescent="0.25">
      <c r="A2039" s="177" t="s">
        <v>10748</v>
      </c>
      <c r="B2039" t="s">
        <v>10749</v>
      </c>
      <c r="C2039" t="s">
        <v>203</v>
      </c>
      <c r="D2039" s="20" t="s">
        <v>1028</v>
      </c>
      <c r="E2039" s="26">
        <v>42095</v>
      </c>
      <c r="F2039">
        <v>11</v>
      </c>
      <c r="G2039">
        <v>12</v>
      </c>
      <c r="H2039">
        <v>0.91666666666666663</v>
      </c>
      <c r="I2039">
        <v>31</v>
      </c>
      <c r="J2039">
        <v>54</v>
      </c>
      <c r="K2039">
        <v>0.57407407407407407</v>
      </c>
      <c r="L2039">
        <v>65</v>
      </c>
      <c r="M2039">
        <v>0.83076923076923082</v>
      </c>
      <c r="N2039">
        <v>26</v>
      </c>
      <c r="P2039">
        <v>6</v>
      </c>
      <c r="Q2039">
        <v>6</v>
      </c>
      <c r="R2039">
        <v>1</v>
      </c>
      <c r="S2039">
        <v>5</v>
      </c>
      <c r="T2039">
        <v>0.83652173913043482</v>
      </c>
    </row>
    <row r="2040" spans="1:20" x14ac:dyDescent="0.25">
      <c r="A2040" s="177" t="s">
        <v>6290</v>
      </c>
      <c r="B2040" t="s">
        <v>6291</v>
      </c>
      <c r="C2040" t="s">
        <v>214</v>
      </c>
      <c r="D2040" s="20" t="s">
        <v>1028</v>
      </c>
      <c r="E2040" s="26">
        <v>42095</v>
      </c>
      <c r="F2040">
        <v>12</v>
      </c>
      <c r="G2040">
        <v>13</v>
      </c>
      <c r="H2040">
        <v>0.92307692307692313</v>
      </c>
      <c r="I2040">
        <v>68</v>
      </c>
      <c r="J2040">
        <v>68</v>
      </c>
      <c r="K2040">
        <v>1</v>
      </c>
      <c r="L2040">
        <v>110</v>
      </c>
      <c r="M2040">
        <v>0.61818181818181817</v>
      </c>
      <c r="N2040">
        <v>51</v>
      </c>
      <c r="P2040">
        <v>7</v>
      </c>
      <c r="Q2040">
        <v>15</v>
      </c>
      <c r="R2040">
        <v>0.46666666666666667</v>
      </c>
      <c r="S2040">
        <v>17</v>
      </c>
      <c r="T2040">
        <v>0.66100000000000003</v>
      </c>
    </row>
    <row r="2041" spans="1:20" x14ac:dyDescent="0.25">
      <c r="A2041" s="177" t="s">
        <v>3590</v>
      </c>
      <c r="B2041" t="s">
        <v>3591</v>
      </c>
      <c r="C2041" t="s">
        <v>220</v>
      </c>
      <c r="D2041" s="20" t="s">
        <v>1028</v>
      </c>
      <c r="E2041" s="26">
        <v>42095</v>
      </c>
      <c r="F2041">
        <v>12</v>
      </c>
      <c r="G2041">
        <v>16</v>
      </c>
      <c r="H2041">
        <v>0.75</v>
      </c>
      <c r="I2041">
        <v>33</v>
      </c>
      <c r="J2041">
        <v>36</v>
      </c>
      <c r="K2041">
        <v>0.91666666666666663</v>
      </c>
      <c r="L2041">
        <v>48</v>
      </c>
      <c r="M2041">
        <v>0.75</v>
      </c>
      <c r="N2041">
        <v>20</v>
      </c>
      <c r="P2041">
        <v>6</v>
      </c>
      <c r="Q2041">
        <v>7</v>
      </c>
      <c r="R2041">
        <v>0.8571428571428571</v>
      </c>
      <c r="S2041">
        <v>13</v>
      </c>
      <c r="T2041">
        <v>0.98</v>
      </c>
    </row>
    <row r="2042" spans="1:20" x14ac:dyDescent="0.25">
      <c r="A2042" s="177" t="s">
        <v>6714</v>
      </c>
      <c r="B2042" t="s">
        <v>6715</v>
      </c>
      <c r="C2042" t="s">
        <v>317</v>
      </c>
      <c r="D2042" s="20" t="s">
        <v>1028</v>
      </c>
      <c r="E2042" s="26">
        <v>42095</v>
      </c>
      <c r="F2042">
        <v>11</v>
      </c>
      <c r="G2042">
        <v>11</v>
      </c>
      <c r="H2042">
        <v>1</v>
      </c>
      <c r="I2042">
        <v>19</v>
      </c>
      <c r="J2042">
        <v>26</v>
      </c>
      <c r="K2042">
        <v>0.73076923076923073</v>
      </c>
      <c r="L2042">
        <v>26</v>
      </c>
      <c r="M2042">
        <v>1</v>
      </c>
      <c r="N2042">
        <v>17</v>
      </c>
      <c r="P2042">
        <v>0</v>
      </c>
      <c r="Q2042">
        <v>0</v>
      </c>
      <c r="R2042" t="e">
        <v>#DIV/0!</v>
      </c>
      <c r="S2042">
        <v>2</v>
      </c>
      <c r="T2042">
        <v>0.84801864801864801</v>
      </c>
    </row>
    <row r="2043" spans="1:20" x14ac:dyDescent="0.25">
      <c r="A2043" s="177" t="s">
        <v>4372</v>
      </c>
      <c r="B2043" t="s">
        <v>4373</v>
      </c>
      <c r="C2043" t="s">
        <v>217</v>
      </c>
      <c r="D2043" s="20" t="s">
        <v>1028</v>
      </c>
      <c r="E2043" s="26">
        <v>42095</v>
      </c>
      <c r="F2043">
        <v>7</v>
      </c>
      <c r="G2043">
        <v>7</v>
      </c>
      <c r="H2043">
        <v>1</v>
      </c>
      <c r="I2043">
        <v>19</v>
      </c>
      <c r="J2043">
        <v>37</v>
      </c>
      <c r="K2043">
        <v>0.51351351351351349</v>
      </c>
      <c r="L2043">
        <v>50</v>
      </c>
      <c r="M2043">
        <v>0.74</v>
      </c>
      <c r="N2043">
        <v>19</v>
      </c>
      <c r="P2043">
        <v>0</v>
      </c>
      <c r="Q2043">
        <v>0</v>
      </c>
      <c r="R2043" t="e">
        <v>#DIV/0!</v>
      </c>
      <c r="S2043">
        <v>0</v>
      </c>
    </row>
    <row r="2044" spans="1:20" x14ac:dyDescent="0.25">
      <c r="A2044" s="177" t="s">
        <v>9901</v>
      </c>
      <c r="B2044" t="s">
        <v>9902</v>
      </c>
      <c r="C2044" t="s">
        <v>223</v>
      </c>
      <c r="D2044" s="20" t="s">
        <v>1028</v>
      </c>
      <c r="E2044" s="26">
        <v>42095</v>
      </c>
      <c r="F2044">
        <v>3</v>
      </c>
      <c r="G2044">
        <v>3</v>
      </c>
      <c r="H2044">
        <v>1</v>
      </c>
      <c r="I2044">
        <v>36</v>
      </c>
      <c r="J2044">
        <v>60</v>
      </c>
      <c r="K2044">
        <v>0.6</v>
      </c>
      <c r="L2044">
        <v>30</v>
      </c>
      <c r="M2044">
        <v>2</v>
      </c>
      <c r="N2044">
        <v>34</v>
      </c>
      <c r="P2044">
        <v>6</v>
      </c>
      <c r="Q2044">
        <v>6</v>
      </c>
      <c r="R2044">
        <v>1</v>
      </c>
      <c r="S2044">
        <v>2</v>
      </c>
    </row>
    <row r="2045" spans="1:20" x14ac:dyDescent="0.25">
      <c r="A2045" s="177" t="s">
        <v>8020</v>
      </c>
      <c r="B2045" t="s">
        <v>8021</v>
      </c>
      <c r="C2045" t="s">
        <v>225</v>
      </c>
      <c r="D2045" s="20" t="s">
        <v>1028</v>
      </c>
      <c r="E2045" s="26">
        <v>42095</v>
      </c>
      <c r="F2045">
        <v>5</v>
      </c>
      <c r="G2045">
        <v>5</v>
      </c>
      <c r="H2045">
        <v>1</v>
      </c>
      <c r="I2045">
        <v>36</v>
      </c>
      <c r="J2045">
        <v>36</v>
      </c>
      <c r="K2045">
        <v>1</v>
      </c>
      <c r="L2045">
        <v>50</v>
      </c>
      <c r="M2045">
        <v>0.72</v>
      </c>
      <c r="N2045">
        <v>36</v>
      </c>
      <c r="P2045">
        <v>0</v>
      </c>
      <c r="Q2045">
        <v>0</v>
      </c>
      <c r="R2045" t="e">
        <v>#DIV/0!</v>
      </c>
      <c r="S2045">
        <v>0</v>
      </c>
      <c r="T2045">
        <v>0.8477182696530523</v>
      </c>
    </row>
    <row r="2046" spans="1:20" x14ac:dyDescent="0.25">
      <c r="A2046" s="177" t="s">
        <v>7080</v>
      </c>
      <c r="B2046" t="s">
        <v>7081</v>
      </c>
      <c r="C2046" t="s">
        <v>232</v>
      </c>
      <c r="D2046" s="20" t="s">
        <v>1028</v>
      </c>
      <c r="E2046" s="26">
        <v>42095</v>
      </c>
      <c r="F2046">
        <v>7</v>
      </c>
      <c r="G2046">
        <v>8</v>
      </c>
      <c r="H2046">
        <v>0.875</v>
      </c>
      <c r="I2046">
        <v>58</v>
      </c>
      <c r="J2046">
        <v>70</v>
      </c>
      <c r="K2046">
        <v>0.82857142857142863</v>
      </c>
      <c r="L2046">
        <v>75</v>
      </c>
      <c r="M2046">
        <v>0.93333333333333335</v>
      </c>
      <c r="N2046">
        <v>51</v>
      </c>
      <c r="P2046">
        <v>0</v>
      </c>
      <c r="Q2046">
        <v>0</v>
      </c>
      <c r="R2046" t="e">
        <v>#DIV/0!</v>
      </c>
      <c r="S2046">
        <v>7</v>
      </c>
    </row>
    <row r="2047" spans="1:20" x14ac:dyDescent="0.25">
      <c r="A2047" s="177" t="s">
        <v>4722</v>
      </c>
      <c r="B2047" t="s">
        <v>4723</v>
      </c>
      <c r="C2047" t="s">
        <v>234</v>
      </c>
      <c r="D2047" s="20" t="s">
        <v>1028</v>
      </c>
      <c r="E2047" s="26">
        <v>42095</v>
      </c>
      <c r="F2047">
        <v>5</v>
      </c>
      <c r="G2047">
        <v>7</v>
      </c>
      <c r="H2047">
        <v>0.7142857142857143</v>
      </c>
      <c r="I2047">
        <v>19</v>
      </c>
      <c r="J2047">
        <v>19</v>
      </c>
      <c r="K2047">
        <v>1</v>
      </c>
      <c r="L2047">
        <v>70</v>
      </c>
      <c r="M2047">
        <v>0.27142857142857141</v>
      </c>
      <c r="N2047">
        <v>10</v>
      </c>
      <c r="P2047">
        <v>2</v>
      </c>
      <c r="Q2047">
        <v>3</v>
      </c>
      <c r="R2047">
        <v>0.66666666666666663</v>
      </c>
      <c r="S2047">
        <v>9</v>
      </c>
    </row>
    <row r="2048" spans="1:20" x14ac:dyDescent="0.25">
      <c r="A2048" s="177" t="s">
        <v>3065</v>
      </c>
      <c r="B2048" t="s">
        <v>3066</v>
      </c>
      <c r="C2048" t="s">
        <v>242</v>
      </c>
      <c r="D2048" s="20" t="s">
        <v>1026</v>
      </c>
      <c r="E2048" s="26">
        <v>42095</v>
      </c>
      <c r="F2048">
        <v>6</v>
      </c>
      <c r="G2048">
        <v>11</v>
      </c>
      <c r="H2048">
        <v>0.54545454545454541</v>
      </c>
      <c r="I2048">
        <v>49</v>
      </c>
      <c r="J2048">
        <v>41</v>
      </c>
      <c r="K2048">
        <v>1.1951219512195121</v>
      </c>
      <c r="L2048">
        <v>70</v>
      </c>
      <c r="M2048">
        <v>0.58571428571428574</v>
      </c>
      <c r="N2048">
        <v>35</v>
      </c>
      <c r="P2048">
        <v>3</v>
      </c>
      <c r="Q2048">
        <v>10</v>
      </c>
      <c r="R2048">
        <v>0.3</v>
      </c>
      <c r="S2048">
        <v>14</v>
      </c>
    </row>
    <row r="2049" spans="1:20" x14ac:dyDescent="0.25">
      <c r="A2049" s="177" t="s">
        <v>2890</v>
      </c>
      <c r="B2049" t="s">
        <v>2891</v>
      </c>
      <c r="C2049" s="20" t="s">
        <v>2754</v>
      </c>
      <c r="D2049" s="20" t="s">
        <v>1026</v>
      </c>
      <c r="E2049" s="26">
        <v>42095</v>
      </c>
      <c r="F2049">
        <v>10</v>
      </c>
      <c r="G2049">
        <v>10</v>
      </c>
      <c r="H2049">
        <v>1</v>
      </c>
      <c r="I2049">
        <v>16</v>
      </c>
      <c r="J2049">
        <v>40</v>
      </c>
      <c r="K2049">
        <v>0.4</v>
      </c>
      <c r="L2049">
        <v>40</v>
      </c>
      <c r="M2049">
        <v>1</v>
      </c>
      <c r="N2049">
        <v>15</v>
      </c>
      <c r="P2049">
        <v>0</v>
      </c>
      <c r="Q2049">
        <v>0</v>
      </c>
      <c r="R2049" t="e">
        <v>#DIV/0!</v>
      </c>
      <c r="S2049">
        <v>1</v>
      </c>
      <c r="T2049">
        <v>0.33333333333333331</v>
      </c>
    </row>
    <row r="2050" spans="1:20" x14ac:dyDescent="0.25">
      <c r="A2050" s="177" t="s">
        <v>2645</v>
      </c>
      <c r="B2050" t="s">
        <v>2646</v>
      </c>
      <c r="C2050" t="s">
        <v>237</v>
      </c>
      <c r="D2050" s="20" t="s">
        <v>1026</v>
      </c>
      <c r="E2050" s="26">
        <v>42095</v>
      </c>
      <c r="F2050">
        <v>14</v>
      </c>
      <c r="G2050">
        <v>14</v>
      </c>
      <c r="H2050">
        <v>1</v>
      </c>
      <c r="I2050">
        <v>97</v>
      </c>
      <c r="J2050">
        <v>94</v>
      </c>
      <c r="K2050">
        <v>1.0319148936170213</v>
      </c>
      <c r="L2050">
        <v>108</v>
      </c>
      <c r="M2050">
        <v>0.87037037037037035</v>
      </c>
      <c r="N2050">
        <v>71</v>
      </c>
      <c r="O2050">
        <v>1.03</v>
      </c>
      <c r="P2050">
        <v>19</v>
      </c>
      <c r="Q2050">
        <v>25</v>
      </c>
      <c r="R2050">
        <v>0.76</v>
      </c>
      <c r="S2050">
        <v>26</v>
      </c>
      <c r="T2050">
        <v>1</v>
      </c>
    </row>
    <row r="2051" spans="1:20" x14ac:dyDescent="0.25">
      <c r="A2051" s="177" t="s">
        <v>2470</v>
      </c>
      <c r="B2051" t="s">
        <v>2471</v>
      </c>
      <c r="C2051" t="s">
        <v>238</v>
      </c>
      <c r="D2051" s="20" t="s">
        <v>1026</v>
      </c>
      <c r="E2051" s="26">
        <v>42095</v>
      </c>
      <c r="F2051">
        <v>9</v>
      </c>
      <c r="G2051">
        <v>12</v>
      </c>
      <c r="H2051">
        <v>0.75</v>
      </c>
      <c r="I2051">
        <v>28</v>
      </c>
      <c r="J2051">
        <v>30</v>
      </c>
      <c r="K2051">
        <v>0.93333333333333335</v>
      </c>
      <c r="L2051">
        <v>40</v>
      </c>
      <c r="M2051">
        <v>0.75</v>
      </c>
      <c r="N2051">
        <v>17</v>
      </c>
      <c r="O2051">
        <v>0.83652173913043482</v>
      </c>
      <c r="P2051">
        <v>4</v>
      </c>
      <c r="Q2051">
        <v>4</v>
      </c>
      <c r="R2051">
        <v>1</v>
      </c>
      <c r="S2051">
        <v>11</v>
      </c>
      <c r="T2051">
        <v>1.1499999999999999</v>
      </c>
    </row>
    <row r="2052" spans="1:20" x14ac:dyDescent="0.25">
      <c r="A2052" s="177" t="s">
        <v>2297</v>
      </c>
      <c r="B2052" t="s">
        <v>2298</v>
      </c>
      <c r="C2052" t="s">
        <v>239</v>
      </c>
      <c r="D2052" s="20" t="s">
        <v>1026</v>
      </c>
      <c r="E2052" s="26">
        <v>42095</v>
      </c>
      <c r="F2052">
        <v>3</v>
      </c>
      <c r="G2052">
        <v>4</v>
      </c>
      <c r="H2052">
        <v>0.75</v>
      </c>
      <c r="I2052">
        <v>5</v>
      </c>
      <c r="J2052">
        <v>6</v>
      </c>
      <c r="K2052">
        <v>0.83333333333333337</v>
      </c>
      <c r="L2052">
        <v>8</v>
      </c>
      <c r="M2052">
        <v>0.75</v>
      </c>
      <c r="N2052">
        <v>3</v>
      </c>
      <c r="O2052">
        <v>0.66100000000000003</v>
      </c>
      <c r="P2052">
        <v>2</v>
      </c>
      <c r="Q2052">
        <v>3</v>
      </c>
      <c r="R2052">
        <v>0.66666666666666663</v>
      </c>
      <c r="S2052">
        <v>2</v>
      </c>
      <c r="T2052">
        <v>1.1599999999999999</v>
      </c>
    </row>
    <row r="2053" spans="1:20" x14ac:dyDescent="0.25">
      <c r="A2053" s="177" t="s">
        <v>2122</v>
      </c>
      <c r="B2053" t="s">
        <v>2123</v>
      </c>
      <c r="C2053" s="20" t="s">
        <v>2018</v>
      </c>
      <c r="D2053" s="20" t="s">
        <v>1026</v>
      </c>
      <c r="E2053" s="26">
        <v>42095</v>
      </c>
      <c r="F2053">
        <v>8</v>
      </c>
      <c r="G2053">
        <v>9</v>
      </c>
      <c r="H2053">
        <v>0.88888888888888884</v>
      </c>
      <c r="I2053">
        <v>30</v>
      </c>
      <c r="J2053">
        <v>34</v>
      </c>
      <c r="K2053">
        <v>0.88235294117647056</v>
      </c>
      <c r="L2053">
        <v>39</v>
      </c>
      <c r="M2053">
        <v>0.87179487179487181</v>
      </c>
      <c r="N2053">
        <v>23</v>
      </c>
      <c r="P2053">
        <v>0</v>
      </c>
      <c r="Q2053">
        <v>0</v>
      </c>
      <c r="R2053" t="e">
        <v>#DIV/0!</v>
      </c>
      <c r="S2053">
        <v>7</v>
      </c>
      <c r="T2053">
        <v>0.85</v>
      </c>
    </row>
    <row r="2054" spans="1:20" x14ac:dyDescent="0.25">
      <c r="A2054" s="177" t="s">
        <v>1874</v>
      </c>
      <c r="B2054" t="s">
        <v>1875</v>
      </c>
      <c r="C2054" t="s">
        <v>240</v>
      </c>
      <c r="D2054" s="20" t="s">
        <v>1026</v>
      </c>
      <c r="E2054" s="26">
        <v>42095</v>
      </c>
      <c r="F2054">
        <v>28</v>
      </c>
      <c r="G2054">
        <v>29</v>
      </c>
      <c r="H2054">
        <v>0.96551724137931039</v>
      </c>
      <c r="I2054">
        <v>49</v>
      </c>
      <c r="J2054">
        <v>108</v>
      </c>
      <c r="K2054">
        <v>0.45370370370370372</v>
      </c>
      <c r="L2054">
        <v>113</v>
      </c>
      <c r="M2054">
        <v>0.95575221238938057</v>
      </c>
      <c r="N2054">
        <v>41</v>
      </c>
      <c r="P2054">
        <v>0</v>
      </c>
      <c r="Q2054">
        <v>0</v>
      </c>
      <c r="R2054" t="e">
        <v>#DIV/0!</v>
      </c>
      <c r="S2054">
        <v>8</v>
      </c>
      <c r="T2054">
        <v>0.84567999999999999</v>
      </c>
    </row>
    <row r="2055" spans="1:20" x14ac:dyDescent="0.25">
      <c r="A2055" s="177" t="s">
        <v>1699</v>
      </c>
      <c r="B2055" t="s">
        <v>1700</v>
      </c>
      <c r="C2055" t="s">
        <v>241</v>
      </c>
      <c r="D2055" s="20" t="s">
        <v>1026</v>
      </c>
      <c r="E2055" s="26">
        <v>42095</v>
      </c>
      <c r="F2055">
        <v>36</v>
      </c>
      <c r="G2055">
        <v>40</v>
      </c>
      <c r="H2055">
        <v>0.9</v>
      </c>
      <c r="I2055">
        <v>296</v>
      </c>
      <c r="J2055">
        <v>332</v>
      </c>
      <c r="K2055">
        <v>0.89156626506024095</v>
      </c>
      <c r="L2055">
        <v>425</v>
      </c>
      <c r="M2055">
        <v>0.78117647058823525</v>
      </c>
      <c r="N2055">
        <v>271</v>
      </c>
      <c r="P2055">
        <v>9</v>
      </c>
      <c r="Q2055">
        <v>13</v>
      </c>
      <c r="R2055">
        <v>0.69230769230769229</v>
      </c>
      <c r="S2055">
        <v>25</v>
      </c>
      <c r="T2055">
        <v>0.68899999999999995</v>
      </c>
    </row>
    <row r="2056" spans="1:20" x14ac:dyDescent="0.25">
      <c r="A2056" s="177" t="s">
        <v>1524</v>
      </c>
      <c r="B2056" t="s">
        <v>1525</v>
      </c>
      <c r="C2056" t="s">
        <v>318</v>
      </c>
      <c r="D2056" s="20" t="s">
        <v>1026</v>
      </c>
      <c r="E2056" s="26">
        <v>42095</v>
      </c>
      <c r="F2056">
        <v>0</v>
      </c>
      <c r="G2056">
        <v>0</v>
      </c>
      <c r="H2056" t="e">
        <v>#DIV/0!</v>
      </c>
      <c r="I2056">
        <v>0</v>
      </c>
      <c r="J2056">
        <v>0</v>
      </c>
      <c r="K2056" t="e">
        <v>#DIV/0!</v>
      </c>
      <c r="L2056">
        <v>0</v>
      </c>
      <c r="M2056" t="e">
        <v>#DIV/0!</v>
      </c>
      <c r="N2056">
        <v>0</v>
      </c>
      <c r="P2056">
        <v>0</v>
      </c>
      <c r="Q2056">
        <v>0</v>
      </c>
      <c r="R2056" t="e">
        <v>#DIV/0!</v>
      </c>
      <c r="S2056">
        <v>0</v>
      </c>
      <c r="T2056">
        <v>1.06</v>
      </c>
    </row>
    <row r="2057" spans="1:20" x14ac:dyDescent="0.25">
      <c r="A2057" s="177" t="s">
        <v>1125</v>
      </c>
      <c r="B2057" t="s">
        <v>1211</v>
      </c>
      <c r="C2057" t="s">
        <v>235</v>
      </c>
      <c r="D2057" s="20" t="s">
        <v>1028</v>
      </c>
      <c r="E2057" s="26">
        <v>42095</v>
      </c>
      <c r="F2057">
        <v>114</v>
      </c>
      <c r="G2057">
        <v>129</v>
      </c>
      <c r="H2057">
        <v>0.88372093023255816</v>
      </c>
      <c r="I2057">
        <v>570</v>
      </c>
      <c r="J2057">
        <v>685</v>
      </c>
      <c r="K2057">
        <v>0.83211678832116787</v>
      </c>
      <c r="L2057">
        <v>843</v>
      </c>
      <c r="M2057">
        <v>0.81257413997627526</v>
      </c>
      <c r="N2057">
        <v>476</v>
      </c>
      <c r="P2057">
        <v>37</v>
      </c>
      <c r="Q2057">
        <v>55</v>
      </c>
      <c r="R2057">
        <v>0.67272727272727273</v>
      </c>
      <c r="S2057">
        <v>94</v>
      </c>
      <c r="T2057">
        <v>0.9</v>
      </c>
    </row>
    <row r="2058" spans="1:20" x14ac:dyDescent="0.25">
      <c r="A2058" s="177" t="s">
        <v>9337</v>
      </c>
      <c r="B2058" t="s">
        <v>9338</v>
      </c>
      <c r="C2058" t="s">
        <v>211</v>
      </c>
      <c r="D2058" s="20" t="s">
        <v>1026</v>
      </c>
      <c r="E2058" s="26">
        <v>42125</v>
      </c>
      <c r="F2058">
        <v>2</v>
      </c>
      <c r="G2058">
        <v>3</v>
      </c>
      <c r="H2058">
        <v>0.66666666666666663</v>
      </c>
      <c r="I2058">
        <v>22</v>
      </c>
      <c r="J2058">
        <v>12</v>
      </c>
      <c r="K2058">
        <v>1.8333333333333333</v>
      </c>
      <c r="L2058">
        <v>20</v>
      </c>
      <c r="M2058">
        <v>0.6</v>
      </c>
      <c r="N2058">
        <v>16</v>
      </c>
      <c r="P2058">
        <v>5</v>
      </c>
      <c r="Q2058">
        <v>8</v>
      </c>
      <c r="R2058">
        <v>0.625</v>
      </c>
      <c r="S2058">
        <v>6</v>
      </c>
      <c r="T2058">
        <v>0.8666666666666667</v>
      </c>
    </row>
    <row r="2059" spans="1:20" x14ac:dyDescent="0.25">
      <c r="A2059" s="177" t="s">
        <v>8498</v>
      </c>
      <c r="B2059" t="s">
        <v>8499</v>
      </c>
      <c r="C2059" t="s">
        <v>213</v>
      </c>
      <c r="D2059" s="20" t="s">
        <v>1026</v>
      </c>
      <c r="E2059" s="26">
        <v>42125</v>
      </c>
      <c r="F2059">
        <v>2</v>
      </c>
      <c r="G2059">
        <v>3</v>
      </c>
      <c r="H2059">
        <v>0.66666666666666663</v>
      </c>
      <c r="I2059">
        <v>12</v>
      </c>
      <c r="J2059">
        <v>12</v>
      </c>
      <c r="K2059">
        <v>1</v>
      </c>
      <c r="L2059">
        <v>20</v>
      </c>
      <c r="M2059">
        <v>0.6</v>
      </c>
      <c r="N2059">
        <v>12</v>
      </c>
      <c r="P2059">
        <v>0</v>
      </c>
      <c r="Q2059">
        <v>0</v>
      </c>
      <c r="R2059" t="e">
        <v>#DIV/0!</v>
      </c>
      <c r="S2059">
        <v>0</v>
      </c>
    </row>
    <row r="2060" spans="1:20" x14ac:dyDescent="0.25">
      <c r="A2060" s="177" t="s">
        <v>5074</v>
      </c>
      <c r="B2060" t="s">
        <v>5075</v>
      </c>
      <c r="C2060" t="s">
        <v>229</v>
      </c>
      <c r="D2060" s="20" t="s">
        <v>1026</v>
      </c>
      <c r="E2060" s="26">
        <v>42125</v>
      </c>
      <c r="F2060">
        <v>2</v>
      </c>
      <c r="G2060">
        <v>3</v>
      </c>
      <c r="H2060">
        <v>0.66666666666666663</v>
      </c>
      <c r="I2060">
        <v>0</v>
      </c>
      <c r="J2060">
        <v>12</v>
      </c>
      <c r="K2060">
        <v>0</v>
      </c>
      <c r="L2060">
        <v>18</v>
      </c>
      <c r="M2060">
        <v>0.66666666666666663</v>
      </c>
      <c r="N2060">
        <v>0</v>
      </c>
      <c r="P2060">
        <v>0</v>
      </c>
      <c r="Q2060">
        <v>0</v>
      </c>
      <c r="R2060" t="e">
        <v>#DIV/0!</v>
      </c>
      <c r="S2060">
        <v>0</v>
      </c>
      <c r="T2060">
        <v>0.91666666666666663</v>
      </c>
    </row>
    <row r="2061" spans="1:20" x14ac:dyDescent="0.25">
      <c r="A2061" s="177" t="s">
        <v>5698</v>
      </c>
      <c r="B2061" t="s">
        <v>5699</v>
      </c>
      <c r="C2061" s="20" t="s">
        <v>1073</v>
      </c>
      <c r="D2061" s="20" t="s">
        <v>1026</v>
      </c>
      <c r="E2061" s="26">
        <v>42125</v>
      </c>
      <c r="F2061">
        <v>5</v>
      </c>
      <c r="G2061">
        <v>5</v>
      </c>
      <c r="H2061">
        <v>1</v>
      </c>
      <c r="I2061">
        <v>15</v>
      </c>
      <c r="J2061">
        <v>25</v>
      </c>
      <c r="K2061">
        <v>0.6</v>
      </c>
      <c r="L2061">
        <v>25</v>
      </c>
      <c r="M2061">
        <v>1</v>
      </c>
      <c r="N2061">
        <v>15</v>
      </c>
      <c r="P2061">
        <v>0</v>
      </c>
      <c r="Q2061">
        <v>0</v>
      </c>
      <c r="R2061" t="e">
        <v>#DIV/0!</v>
      </c>
      <c r="S2061">
        <v>0</v>
      </c>
      <c r="T2061">
        <v>0.69565217391304346</v>
      </c>
    </row>
    <row r="2062" spans="1:20" x14ac:dyDescent="0.25">
      <c r="A2062" s="177" t="s">
        <v>12076</v>
      </c>
      <c r="B2062" t="s">
        <v>12077</v>
      </c>
      <c r="C2062" s="20" t="s">
        <v>1077</v>
      </c>
      <c r="D2062" s="20" t="s">
        <v>1028</v>
      </c>
      <c r="E2062" s="26">
        <v>42125</v>
      </c>
      <c r="F2062">
        <v>3</v>
      </c>
      <c r="G2062">
        <v>3</v>
      </c>
      <c r="H2062">
        <v>1</v>
      </c>
      <c r="I2062">
        <v>3</v>
      </c>
      <c r="J2062">
        <v>15</v>
      </c>
      <c r="K2062">
        <v>0.2</v>
      </c>
      <c r="L2062">
        <v>15</v>
      </c>
      <c r="M2062">
        <v>1</v>
      </c>
      <c r="N2062">
        <v>3</v>
      </c>
      <c r="P2062">
        <v>0</v>
      </c>
      <c r="Q2062">
        <v>0</v>
      </c>
      <c r="R2062" t="e">
        <v>#DIV/0!</v>
      </c>
      <c r="S2062">
        <v>0</v>
      </c>
      <c r="T2062">
        <v>1</v>
      </c>
    </row>
    <row r="2063" spans="1:20" x14ac:dyDescent="0.25">
      <c r="A2063" s="177" t="s">
        <v>10575</v>
      </c>
      <c r="B2063" t="s">
        <v>10576</v>
      </c>
      <c r="C2063" t="s">
        <v>205</v>
      </c>
      <c r="D2063" s="20" t="s">
        <v>1026</v>
      </c>
      <c r="E2063" s="26">
        <v>42125</v>
      </c>
      <c r="F2063">
        <v>5</v>
      </c>
      <c r="G2063">
        <v>5</v>
      </c>
      <c r="H2063">
        <v>1</v>
      </c>
      <c r="I2063">
        <v>30</v>
      </c>
      <c r="J2063">
        <v>45</v>
      </c>
      <c r="K2063">
        <v>0.66666666666666663</v>
      </c>
      <c r="L2063">
        <v>45</v>
      </c>
      <c r="M2063">
        <v>1</v>
      </c>
      <c r="N2063">
        <v>24</v>
      </c>
      <c r="O2063">
        <v>1.1499999999999999</v>
      </c>
      <c r="P2063">
        <v>0</v>
      </c>
      <c r="Q2063">
        <v>2</v>
      </c>
      <c r="R2063">
        <v>0</v>
      </c>
      <c r="S2063">
        <v>6</v>
      </c>
    </row>
    <row r="2064" spans="1:20" x14ac:dyDescent="0.25">
      <c r="A2064" s="177" t="s">
        <v>8922</v>
      </c>
      <c r="B2064" t="s">
        <v>8923</v>
      </c>
      <c r="C2064" t="s">
        <v>210</v>
      </c>
      <c r="D2064" s="20" t="s">
        <v>1026</v>
      </c>
      <c r="E2064" s="26">
        <v>42125</v>
      </c>
      <c r="F2064">
        <v>5</v>
      </c>
      <c r="G2064">
        <v>5</v>
      </c>
      <c r="H2064">
        <v>1</v>
      </c>
      <c r="I2064">
        <v>24</v>
      </c>
      <c r="J2064">
        <v>35</v>
      </c>
      <c r="K2064">
        <v>0.68571428571428572</v>
      </c>
      <c r="L2064">
        <v>35</v>
      </c>
      <c r="M2064">
        <v>1</v>
      </c>
      <c r="N2064">
        <v>23</v>
      </c>
      <c r="O2064">
        <v>1.1599999999999999</v>
      </c>
      <c r="P2064">
        <v>5</v>
      </c>
      <c r="Q2064">
        <v>8</v>
      </c>
      <c r="R2064">
        <v>0.625</v>
      </c>
      <c r="S2064">
        <v>1</v>
      </c>
    </row>
    <row r="2065" spans="1:20" x14ac:dyDescent="0.25">
      <c r="A2065" s="177" t="s">
        <v>6117</v>
      </c>
      <c r="B2065" t="s">
        <v>6118</v>
      </c>
      <c r="C2065" t="s">
        <v>215</v>
      </c>
      <c r="D2065" s="20" t="s">
        <v>1026</v>
      </c>
      <c r="E2065" s="26">
        <v>42125</v>
      </c>
      <c r="F2065">
        <v>6</v>
      </c>
      <c r="G2065">
        <v>7</v>
      </c>
      <c r="H2065">
        <v>0.8571428571428571</v>
      </c>
      <c r="I2065">
        <v>47</v>
      </c>
      <c r="J2065">
        <v>40</v>
      </c>
      <c r="K2065">
        <v>1.175</v>
      </c>
      <c r="L2065">
        <v>47</v>
      </c>
      <c r="M2065">
        <v>0.85106382978723405</v>
      </c>
      <c r="N2065">
        <v>29</v>
      </c>
      <c r="O2065">
        <v>0.85</v>
      </c>
      <c r="P2065">
        <v>6</v>
      </c>
      <c r="Q2065">
        <v>7</v>
      </c>
      <c r="R2065">
        <v>0.8571428571428571</v>
      </c>
      <c r="S2065">
        <v>18</v>
      </c>
    </row>
    <row r="2066" spans="1:20" x14ac:dyDescent="0.25">
      <c r="A2066" s="177" t="s">
        <v>3417</v>
      </c>
      <c r="B2066" t="s">
        <v>3418</v>
      </c>
      <c r="C2066" t="s">
        <v>221</v>
      </c>
      <c r="D2066" s="20" t="s">
        <v>1026</v>
      </c>
      <c r="E2066" s="26">
        <v>42125</v>
      </c>
      <c r="F2066">
        <v>11</v>
      </c>
      <c r="G2066">
        <v>12</v>
      </c>
      <c r="H2066">
        <v>0.91666666666666663</v>
      </c>
      <c r="I2066">
        <v>31</v>
      </c>
      <c r="J2066">
        <v>36</v>
      </c>
      <c r="K2066">
        <v>0.86111111111111116</v>
      </c>
      <c r="L2066">
        <v>40</v>
      </c>
      <c r="M2066">
        <v>0.9</v>
      </c>
      <c r="N2066">
        <v>22</v>
      </c>
      <c r="O2066">
        <v>0.84567999999999999</v>
      </c>
      <c r="P2066">
        <v>7</v>
      </c>
      <c r="Q2066">
        <v>10</v>
      </c>
      <c r="R2066">
        <v>0.7</v>
      </c>
      <c r="S2066">
        <v>9</v>
      </c>
    </row>
    <row r="2067" spans="1:20" x14ac:dyDescent="0.25">
      <c r="A2067" s="177" t="s">
        <v>3242</v>
      </c>
      <c r="B2067" t="s">
        <v>3243</v>
      </c>
      <c r="C2067" t="s">
        <v>222</v>
      </c>
      <c r="D2067" s="20" t="s">
        <v>1026</v>
      </c>
      <c r="E2067" s="26">
        <v>42125</v>
      </c>
      <c r="F2067">
        <v>4</v>
      </c>
      <c r="G2067">
        <v>4</v>
      </c>
      <c r="H2067">
        <v>1</v>
      </c>
      <c r="I2067">
        <v>4</v>
      </c>
      <c r="J2067">
        <v>8</v>
      </c>
      <c r="K2067">
        <v>0.5</v>
      </c>
      <c r="L2067">
        <v>8</v>
      </c>
      <c r="M2067">
        <v>1</v>
      </c>
      <c r="N2067">
        <v>3</v>
      </c>
      <c r="O2067">
        <v>0.68899999999999995</v>
      </c>
      <c r="P2067">
        <v>0</v>
      </c>
      <c r="Q2067">
        <v>0</v>
      </c>
      <c r="R2067" t="e">
        <v>#DIV/0!</v>
      </c>
      <c r="S2067">
        <v>1</v>
      </c>
    </row>
    <row r="2068" spans="1:20" x14ac:dyDescent="0.25">
      <c r="A2068" s="177" t="s">
        <v>7287</v>
      </c>
      <c r="B2068" t="s">
        <v>7288</v>
      </c>
      <c r="C2068" s="20" t="s">
        <v>1078</v>
      </c>
      <c r="D2068" s="20" t="s">
        <v>1026</v>
      </c>
      <c r="E2068" s="26">
        <v>42125</v>
      </c>
      <c r="F2068">
        <v>3</v>
      </c>
      <c r="G2068">
        <v>4</v>
      </c>
      <c r="H2068">
        <v>0.75</v>
      </c>
      <c r="I2068">
        <v>14</v>
      </c>
      <c r="J2068">
        <v>9</v>
      </c>
      <c r="K2068">
        <v>1.5555555555555556</v>
      </c>
      <c r="L2068">
        <v>14</v>
      </c>
      <c r="M2068">
        <v>0.6428571428571429</v>
      </c>
      <c r="N2068">
        <v>11</v>
      </c>
      <c r="P2068">
        <v>0</v>
      </c>
      <c r="Q2068">
        <v>1</v>
      </c>
      <c r="R2068">
        <v>0</v>
      </c>
      <c r="S2068">
        <v>3</v>
      </c>
    </row>
    <row r="2069" spans="1:20" x14ac:dyDescent="0.25">
      <c r="A2069" s="177" t="s">
        <v>5279</v>
      </c>
      <c r="B2069" t="s">
        <v>5280</v>
      </c>
      <c r="C2069" s="20" t="s">
        <v>1079</v>
      </c>
      <c r="D2069" s="20" t="s">
        <v>1026</v>
      </c>
      <c r="E2069" s="26">
        <v>42125</v>
      </c>
      <c r="F2069">
        <v>5</v>
      </c>
      <c r="G2069">
        <v>5</v>
      </c>
      <c r="H2069">
        <v>1</v>
      </c>
      <c r="I2069">
        <v>11</v>
      </c>
      <c r="J2069">
        <v>25</v>
      </c>
      <c r="K2069">
        <v>0.44</v>
      </c>
      <c r="L2069">
        <v>25</v>
      </c>
      <c r="M2069">
        <v>1</v>
      </c>
      <c r="N2069">
        <v>10</v>
      </c>
      <c r="P2069">
        <v>0</v>
      </c>
      <c r="Q2069">
        <v>0</v>
      </c>
      <c r="R2069" t="e">
        <v>#DIV/0!</v>
      </c>
      <c r="S2069">
        <v>1</v>
      </c>
    </row>
    <row r="2070" spans="1:20" x14ac:dyDescent="0.25">
      <c r="A2070" s="177" t="s">
        <v>12278</v>
      </c>
      <c r="B2070" t="s">
        <v>12279</v>
      </c>
      <c r="C2070" t="s">
        <v>200</v>
      </c>
      <c r="D2070" s="20" t="s">
        <v>1026</v>
      </c>
      <c r="E2070" s="26">
        <v>42125</v>
      </c>
      <c r="F2070">
        <v>5</v>
      </c>
      <c r="G2070">
        <v>5</v>
      </c>
      <c r="H2070">
        <v>1</v>
      </c>
      <c r="I2070">
        <v>15</v>
      </c>
      <c r="J2070">
        <v>25</v>
      </c>
      <c r="K2070">
        <v>0.6</v>
      </c>
      <c r="L2070">
        <v>25</v>
      </c>
      <c r="M2070">
        <v>1</v>
      </c>
      <c r="N2070">
        <v>13</v>
      </c>
      <c r="P2070">
        <v>0</v>
      </c>
      <c r="Q2070">
        <v>1</v>
      </c>
      <c r="R2070">
        <v>0</v>
      </c>
      <c r="S2070">
        <v>2</v>
      </c>
      <c r="T2070">
        <v>1.06</v>
      </c>
    </row>
    <row r="2071" spans="1:20" x14ac:dyDescent="0.25">
      <c r="A2071" s="177" t="s">
        <v>10399</v>
      </c>
      <c r="B2071" t="s">
        <v>10400</v>
      </c>
      <c r="C2071" t="s">
        <v>204</v>
      </c>
      <c r="D2071" s="20" t="s">
        <v>1026</v>
      </c>
      <c r="E2071" s="26">
        <v>42125</v>
      </c>
      <c r="F2071">
        <v>0</v>
      </c>
      <c r="G2071">
        <v>0</v>
      </c>
      <c r="H2071" t="e">
        <v>#DIV/0!</v>
      </c>
      <c r="I2071">
        <v>0</v>
      </c>
      <c r="J2071">
        <v>0</v>
      </c>
      <c r="K2071" t="e">
        <v>#DIV/0!</v>
      </c>
      <c r="L2071">
        <v>0</v>
      </c>
      <c r="M2071" t="e">
        <v>#DIV/0!</v>
      </c>
      <c r="N2071">
        <v>0</v>
      </c>
      <c r="P2071">
        <v>0</v>
      </c>
      <c r="Q2071">
        <v>0</v>
      </c>
      <c r="R2071" t="e">
        <v>#DIV/0!</v>
      </c>
      <c r="S2071">
        <v>0</v>
      </c>
      <c r="T2071">
        <v>0.6166666666666667</v>
      </c>
    </row>
    <row r="2072" spans="1:20" x14ac:dyDescent="0.25">
      <c r="A2072" s="177" t="s">
        <v>8747</v>
      </c>
      <c r="B2072" t="s">
        <v>8748</v>
      </c>
      <c r="C2072" t="s">
        <v>208</v>
      </c>
      <c r="D2072" s="20" t="s">
        <v>1026</v>
      </c>
      <c r="E2072" s="26">
        <v>42125</v>
      </c>
      <c r="F2072">
        <v>2</v>
      </c>
      <c r="G2072">
        <v>2</v>
      </c>
      <c r="H2072">
        <v>1</v>
      </c>
      <c r="I2072">
        <v>12</v>
      </c>
      <c r="J2072">
        <v>10</v>
      </c>
      <c r="K2072">
        <v>1.2</v>
      </c>
      <c r="L2072">
        <v>10</v>
      </c>
      <c r="M2072">
        <v>1</v>
      </c>
      <c r="N2072">
        <v>12</v>
      </c>
      <c r="P2072">
        <v>0</v>
      </c>
      <c r="Q2072">
        <v>0</v>
      </c>
      <c r="R2072" t="e">
        <v>#DIV/0!</v>
      </c>
      <c r="S2072">
        <v>0</v>
      </c>
      <c r="T2072">
        <v>0.8666666666666667</v>
      </c>
    </row>
    <row r="2073" spans="1:20" x14ac:dyDescent="0.25">
      <c r="A2073" s="177" t="s">
        <v>6541</v>
      </c>
      <c r="B2073" t="s">
        <v>6542</v>
      </c>
      <c r="C2073" t="s">
        <v>316</v>
      </c>
      <c r="D2073" s="20" t="s">
        <v>1026</v>
      </c>
      <c r="E2073" s="26">
        <v>42125</v>
      </c>
      <c r="F2073">
        <v>11</v>
      </c>
      <c r="G2073">
        <v>11</v>
      </c>
      <c r="H2073">
        <v>1</v>
      </c>
      <c r="I2073">
        <v>29</v>
      </c>
      <c r="J2073">
        <v>26</v>
      </c>
      <c r="K2073">
        <v>1.1153846153846154</v>
      </c>
      <c r="L2073">
        <v>26</v>
      </c>
      <c r="M2073">
        <v>1</v>
      </c>
      <c r="N2073">
        <v>27</v>
      </c>
      <c r="P2073">
        <v>1</v>
      </c>
      <c r="Q2073">
        <v>1</v>
      </c>
      <c r="R2073">
        <v>1</v>
      </c>
      <c r="S2073">
        <v>2</v>
      </c>
    </row>
    <row r="2074" spans="1:20" x14ac:dyDescent="0.25">
      <c r="A2074" s="177" t="s">
        <v>4134</v>
      </c>
      <c r="B2074" t="s">
        <v>4135</v>
      </c>
      <c r="C2074" t="s">
        <v>218</v>
      </c>
      <c r="D2074" s="20" t="s">
        <v>1026</v>
      </c>
      <c r="E2074" s="26">
        <v>42125</v>
      </c>
      <c r="F2074">
        <v>4</v>
      </c>
      <c r="G2074">
        <v>4</v>
      </c>
      <c r="H2074">
        <v>1</v>
      </c>
      <c r="I2074">
        <v>2</v>
      </c>
      <c r="J2074">
        <v>20</v>
      </c>
      <c r="K2074">
        <v>0.1</v>
      </c>
      <c r="L2074">
        <v>20</v>
      </c>
      <c r="M2074">
        <v>1</v>
      </c>
      <c r="N2074">
        <v>2</v>
      </c>
      <c r="P2074">
        <v>0</v>
      </c>
      <c r="Q2074">
        <v>0</v>
      </c>
      <c r="R2074" t="e">
        <v>#DIV/0!</v>
      </c>
      <c r="S2074">
        <v>0</v>
      </c>
      <c r="T2074">
        <v>1.0383333333333333</v>
      </c>
    </row>
    <row r="2075" spans="1:20" x14ac:dyDescent="0.25">
      <c r="A2075" s="177" t="s">
        <v>12563</v>
      </c>
      <c r="B2075" t="s">
        <v>12564</v>
      </c>
      <c r="C2075" t="s">
        <v>202</v>
      </c>
      <c r="D2075" s="20" t="s">
        <v>1026</v>
      </c>
      <c r="E2075" s="26">
        <v>42125</v>
      </c>
      <c r="F2075">
        <v>7</v>
      </c>
      <c r="G2075">
        <v>7</v>
      </c>
      <c r="H2075">
        <v>1</v>
      </c>
      <c r="I2075">
        <v>97</v>
      </c>
      <c r="J2075">
        <v>100.002</v>
      </c>
      <c r="K2075">
        <v>0.96998060038799228</v>
      </c>
      <c r="L2075">
        <v>100</v>
      </c>
      <c r="M2075">
        <v>1.0000199999999999</v>
      </c>
      <c r="N2075">
        <v>97</v>
      </c>
      <c r="P2075">
        <v>0</v>
      </c>
      <c r="Q2075">
        <v>0</v>
      </c>
      <c r="R2075" t="e">
        <v>#DIV/0!</v>
      </c>
      <c r="S2075">
        <v>0</v>
      </c>
    </row>
    <row r="2076" spans="1:20" x14ac:dyDescent="0.25">
      <c r="A2076" s="177" t="s">
        <v>9728</v>
      </c>
      <c r="B2076" t="s">
        <v>9729</v>
      </c>
      <c r="C2076" t="s">
        <v>224</v>
      </c>
      <c r="D2076" s="20" t="s">
        <v>1026</v>
      </c>
      <c r="E2076" s="26">
        <v>42125</v>
      </c>
      <c r="F2076">
        <v>3</v>
      </c>
      <c r="G2076">
        <v>3</v>
      </c>
      <c r="H2076">
        <v>1</v>
      </c>
      <c r="I2076">
        <v>39</v>
      </c>
      <c r="J2076">
        <v>30</v>
      </c>
      <c r="K2076">
        <v>1.3</v>
      </c>
      <c r="L2076">
        <v>30</v>
      </c>
      <c r="M2076">
        <v>1</v>
      </c>
      <c r="N2076">
        <v>38</v>
      </c>
      <c r="P2076">
        <v>0</v>
      </c>
      <c r="Q2076">
        <v>0</v>
      </c>
      <c r="R2076" t="e">
        <v>#DIV/0!</v>
      </c>
      <c r="S2076">
        <v>1</v>
      </c>
    </row>
    <row r="2077" spans="1:20" x14ac:dyDescent="0.25">
      <c r="A2077" s="177" t="s">
        <v>7821</v>
      </c>
      <c r="B2077" t="s">
        <v>7822</v>
      </c>
      <c r="C2077" t="s">
        <v>226</v>
      </c>
      <c r="D2077" s="20" t="s">
        <v>1026</v>
      </c>
      <c r="E2077" s="26">
        <v>42125</v>
      </c>
      <c r="F2077">
        <v>5</v>
      </c>
      <c r="G2077">
        <v>5</v>
      </c>
      <c r="H2077">
        <v>1</v>
      </c>
      <c r="I2077">
        <v>34</v>
      </c>
      <c r="J2077">
        <v>50</v>
      </c>
      <c r="K2077">
        <v>0.68</v>
      </c>
      <c r="L2077">
        <v>50</v>
      </c>
      <c r="M2077">
        <v>1</v>
      </c>
      <c r="N2077">
        <v>34</v>
      </c>
      <c r="P2077">
        <v>0</v>
      </c>
      <c r="Q2077">
        <v>0</v>
      </c>
      <c r="R2077" t="e">
        <v>#DIV/0!</v>
      </c>
      <c r="S2077">
        <v>0</v>
      </c>
      <c r="T2077">
        <v>1</v>
      </c>
    </row>
    <row r="2078" spans="1:20" x14ac:dyDescent="0.25">
      <c r="A2078" s="177" t="s">
        <v>6891</v>
      </c>
      <c r="B2078" t="s">
        <v>6892</v>
      </c>
      <c r="C2078" t="s">
        <v>231</v>
      </c>
      <c r="D2078" s="20" t="s">
        <v>1026</v>
      </c>
      <c r="E2078" s="26">
        <v>42125</v>
      </c>
      <c r="F2078">
        <v>11</v>
      </c>
      <c r="G2078">
        <v>12</v>
      </c>
      <c r="H2078">
        <v>0.91666666666666663</v>
      </c>
      <c r="I2078">
        <v>98</v>
      </c>
      <c r="J2078">
        <v>100</v>
      </c>
      <c r="K2078">
        <v>0.98</v>
      </c>
      <c r="L2078">
        <v>110</v>
      </c>
      <c r="M2078">
        <v>0.90909090909090906</v>
      </c>
      <c r="N2078">
        <v>98</v>
      </c>
      <c r="P2078">
        <v>0</v>
      </c>
      <c r="Q2078">
        <v>0</v>
      </c>
      <c r="R2078" t="e">
        <v>#DIV/0!</v>
      </c>
      <c r="S2078">
        <v>0</v>
      </c>
      <c r="T2078">
        <v>1.1499999999999999</v>
      </c>
    </row>
    <row r="2079" spans="1:20" x14ac:dyDescent="0.25">
      <c r="A2079" s="177" t="s">
        <v>5942</v>
      </c>
      <c r="B2079" t="s">
        <v>5943</v>
      </c>
      <c r="C2079" t="s">
        <v>216</v>
      </c>
      <c r="D2079" s="20" t="s">
        <v>1026</v>
      </c>
      <c r="E2079" s="26">
        <v>42125</v>
      </c>
      <c r="F2079">
        <v>8</v>
      </c>
      <c r="G2079">
        <v>9</v>
      </c>
      <c r="H2079">
        <v>0.88888888888888884</v>
      </c>
      <c r="I2079">
        <v>61</v>
      </c>
      <c r="J2079">
        <v>80</v>
      </c>
      <c r="K2079">
        <v>0.76249999999999996</v>
      </c>
      <c r="L2079">
        <v>90</v>
      </c>
      <c r="M2079">
        <v>0.88888888888888884</v>
      </c>
      <c r="N2079">
        <v>52</v>
      </c>
      <c r="P2079">
        <v>0</v>
      </c>
      <c r="Q2079">
        <v>0</v>
      </c>
      <c r="R2079" t="e">
        <v>#DIV/0!</v>
      </c>
      <c r="S2079">
        <v>9</v>
      </c>
      <c r="T2079">
        <v>0.85</v>
      </c>
    </row>
    <row r="2080" spans="1:20" x14ac:dyDescent="0.25">
      <c r="A2080" s="177" t="s">
        <v>4549</v>
      </c>
      <c r="B2080" t="s">
        <v>4550</v>
      </c>
      <c r="C2080" t="s">
        <v>233</v>
      </c>
      <c r="D2080" s="20" t="s">
        <v>1026</v>
      </c>
      <c r="E2080" s="26">
        <v>42125</v>
      </c>
      <c r="F2080">
        <v>7</v>
      </c>
      <c r="G2080">
        <v>7</v>
      </c>
      <c r="H2080">
        <v>1</v>
      </c>
      <c r="I2080">
        <v>0</v>
      </c>
      <c r="J2080">
        <v>70</v>
      </c>
      <c r="K2080">
        <v>0</v>
      </c>
      <c r="L2080">
        <v>70</v>
      </c>
      <c r="M2080">
        <v>1</v>
      </c>
      <c r="N2080">
        <v>0</v>
      </c>
      <c r="P2080">
        <v>0</v>
      </c>
      <c r="Q2080">
        <v>0</v>
      </c>
      <c r="R2080" t="e">
        <v>#DIV/0!</v>
      </c>
      <c r="S2080">
        <v>0</v>
      </c>
      <c r="T2080">
        <v>0.76733999999999991</v>
      </c>
    </row>
    <row r="2081" spans="1:20" x14ac:dyDescent="0.25">
      <c r="A2081" s="177" t="s">
        <v>3959</v>
      </c>
      <c r="B2081" t="s">
        <v>3960</v>
      </c>
      <c r="C2081" t="s">
        <v>219</v>
      </c>
      <c r="D2081" s="20" t="s">
        <v>1026</v>
      </c>
      <c r="E2081" s="26">
        <v>42125</v>
      </c>
      <c r="F2081">
        <v>2</v>
      </c>
      <c r="G2081">
        <v>3</v>
      </c>
      <c r="H2081">
        <v>0.66666666666666663</v>
      </c>
      <c r="I2081">
        <v>17</v>
      </c>
      <c r="J2081">
        <v>20</v>
      </c>
      <c r="K2081">
        <v>0.85</v>
      </c>
      <c r="L2081">
        <v>30</v>
      </c>
      <c r="M2081">
        <v>0.66666666666666663</v>
      </c>
      <c r="N2081">
        <v>17</v>
      </c>
      <c r="P2081">
        <v>0</v>
      </c>
      <c r="Q2081">
        <v>0</v>
      </c>
      <c r="R2081" t="e">
        <v>#DIV/0!</v>
      </c>
      <c r="S2081">
        <v>0</v>
      </c>
      <c r="T2081">
        <v>0.69565217391304346</v>
      </c>
    </row>
    <row r="2082" spans="1:20" x14ac:dyDescent="0.25">
      <c r="A2082" s="177" t="s">
        <v>7634</v>
      </c>
      <c r="B2082" t="s">
        <v>7635</v>
      </c>
      <c r="C2082" s="20" t="s">
        <v>901</v>
      </c>
      <c r="D2082" s="20" t="s">
        <v>1026</v>
      </c>
      <c r="E2082" s="26">
        <v>42125</v>
      </c>
      <c r="F2082">
        <v>3</v>
      </c>
      <c r="G2082">
        <v>4</v>
      </c>
      <c r="H2082">
        <v>0.75</v>
      </c>
      <c r="I2082">
        <v>14</v>
      </c>
      <c r="J2082">
        <v>9</v>
      </c>
      <c r="K2082">
        <v>1.5555555555555556</v>
      </c>
      <c r="L2082">
        <v>14</v>
      </c>
      <c r="M2082">
        <v>0.6428571428571429</v>
      </c>
      <c r="N2082">
        <v>11</v>
      </c>
      <c r="P2082">
        <v>0</v>
      </c>
      <c r="Q2082">
        <v>1</v>
      </c>
      <c r="R2082">
        <v>0</v>
      </c>
      <c r="S2082">
        <v>3</v>
      </c>
      <c r="T2082">
        <v>1</v>
      </c>
    </row>
    <row r="2083" spans="1:20" x14ac:dyDescent="0.25">
      <c r="A2083" s="177" t="s">
        <v>5514</v>
      </c>
      <c r="B2083" t="s">
        <v>5515</v>
      </c>
      <c r="C2083" s="20" t="s">
        <v>903</v>
      </c>
      <c r="D2083" s="20" t="s">
        <v>1026</v>
      </c>
      <c r="E2083" s="26">
        <v>42125</v>
      </c>
      <c r="F2083">
        <v>10</v>
      </c>
      <c r="G2083">
        <v>10</v>
      </c>
      <c r="H2083">
        <v>1</v>
      </c>
      <c r="I2083">
        <v>26</v>
      </c>
      <c r="J2083">
        <v>50</v>
      </c>
      <c r="K2083">
        <v>0.52</v>
      </c>
      <c r="L2083">
        <v>50</v>
      </c>
      <c r="M2083">
        <v>1</v>
      </c>
      <c r="N2083">
        <v>25</v>
      </c>
      <c r="P2083">
        <v>0</v>
      </c>
      <c r="Q2083">
        <v>0</v>
      </c>
      <c r="R2083" t="e">
        <v>#DIV/0!</v>
      </c>
      <c r="S2083">
        <v>1</v>
      </c>
      <c r="T2083" t="e">
        <v>#DIV/0!</v>
      </c>
    </row>
    <row r="2084" spans="1:20" x14ac:dyDescent="0.25">
      <c r="A2084" s="177" t="s">
        <v>11635</v>
      </c>
      <c r="B2084" t="s">
        <v>11636</v>
      </c>
      <c r="C2084" t="s">
        <v>199</v>
      </c>
      <c r="D2084" s="20" t="s">
        <v>1028</v>
      </c>
      <c r="E2084" s="26">
        <v>42125</v>
      </c>
      <c r="F2084">
        <v>12</v>
      </c>
      <c r="G2084">
        <v>12</v>
      </c>
      <c r="H2084">
        <v>1</v>
      </c>
      <c r="I2084">
        <v>112</v>
      </c>
      <c r="J2084">
        <v>125.002</v>
      </c>
      <c r="K2084">
        <v>0.89598566422937231</v>
      </c>
      <c r="L2084">
        <v>125</v>
      </c>
      <c r="M2084">
        <v>1.000016</v>
      </c>
      <c r="N2084">
        <v>110</v>
      </c>
      <c r="P2084">
        <v>0</v>
      </c>
      <c r="Q2084">
        <v>1</v>
      </c>
      <c r="R2084">
        <v>0</v>
      </c>
      <c r="S2084">
        <v>2</v>
      </c>
      <c r="T2084" t="e">
        <v>#DIV/0!</v>
      </c>
    </row>
    <row r="2085" spans="1:20" x14ac:dyDescent="0.25">
      <c r="A2085" s="177" t="s">
        <v>10925</v>
      </c>
      <c r="B2085" t="s">
        <v>10926</v>
      </c>
      <c r="C2085" t="s">
        <v>227</v>
      </c>
      <c r="D2085" s="20" t="s">
        <v>1028</v>
      </c>
      <c r="E2085" s="26">
        <v>42125</v>
      </c>
      <c r="F2085">
        <v>0</v>
      </c>
      <c r="G2085">
        <v>0</v>
      </c>
      <c r="H2085" t="e">
        <v>#DIV/0!</v>
      </c>
      <c r="I2085">
        <v>0</v>
      </c>
      <c r="J2085">
        <v>0</v>
      </c>
      <c r="K2085" t="e">
        <v>#DIV/0!</v>
      </c>
      <c r="L2085">
        <v>0</v>
      </c>
      <c r="M2085" t="e">
        <v>#DIV/0!</v>
      </c>
      <c r="N2085">
        <v>0</v>
      </c>
      <c r="P2085">
        <v>0</v>
      </c>
      <c r="Q2085">
        <v>0</v>
      </c>
      <c r="R2085" t="e">
        <v>#DIV/0!</v>
      </c>
      <c r="S2085">
        <v>0</v>
      </c>
      <c r="T2085" t="e">
        <v>#DIV/0!</v>
      </c>
    </row>
    <row r="2086" spans="1:20" x14ac:dyDescent="0.25">
      <c r="A2086" s="177" t="s">
        <v>9162</v>
      </c>
      <c r="B2086" t="s">
        <v>9163</v>
      </c>
      <c r="C2086" t="s">
        <v>207</v>
      </c>
      <c r="D2086" s="20" t="s">
        <v>1028</v>
      </c>
      <c r="E2086" s="26">
        <v>42125</v>
      </c>
      <c r="F2086">
        <v>9</v>
      </c>
      <c r="G2086">
        <v>10</v>
      </c>
      <c r="H2086">
        <v>0.9</v>
      </c>
      <c r="I2086">
        <v>58</v>
      </c>
      <c r="J2086">
        <v>57</v>
      </c>
      <c r="K2086">
        <v>1.0175438596491229</v>
      </c>
      <c r="L2086">
        <v>65</v>
      </c>
      <c r="M2086">
        <v>0.87692307692307692</v>
      </c>
      <c r="N2086">
        <v>51</v>
      </c>
      <c r="P2086">
        <v>10</v>
      </c>
      <c r="Q2086">
        <v>16</v>
      </c>
      <c r="R2086">
        <v>0.625</v>
      </c>
      <c r="S2086">
        <v>7</v>
      </c>
      <c r="T2086" t="e">
        <v>#DIV/0!</v>
      </c>
    </row>
    <row r="2087" spans="1:20" x14ac:dyDescent="0.25">
      <c r="A2087" s="177" t="s">
        <v>8323</v>
      </c>
      <c r="B2087" t="s">
        <v>8324</v>
      </c>
      <c r="C2087" t="s">
        <v>212</v>
      </c>
      <c r="D2087" s="20" t="s">
        <v>1028</v>
      </c>
      <c r="E2087" s="26">
        <v>42125</v>
      </c>
      <c r="F2087">
        <v>2</v>
      </c>
      <c r="G2087">
        <v>3</v>
      </c>
      <c r="H2087">
        <v>0.66666666666666663</v>
      </c>
      <c r="I2087">
        <v>12</v>
      </c>
      <c r="J2087">
        <v>12</v>
      </c>
      <c r="K2087">
        <v>1</v>
      </c>
      <c r="L2087">
        <v>20</v>
      </c>
      <c r="M2087">
        <v>0.6</v>
      </c>
      <c r="N2087">
        <v>12</v>
      </c>
      <c r="P2087">
        <v>0</v>
      </c>
      <c r="Q2087">
        <v>0</v>
      </c>
      <c r="R2087" t="e">
        <v>#DIV/0!</v>
      </c>
      <c r="S2087">
        <v>0</v>
      </c>
    </row>
    <row r="2088" spans="1:20" x14ac:dyDescent="0.25">
      <c r="A2088" s="177" t="s">
        <v>4899</v>
      </c>
      <c r="B2088" t="s">
        <v>4900</v>
      </c>
      <c r="C2088" t="s">
        <v>230</v>
      </c>
      <c r="D2088" s="20" t="s">
        <v>1028</v>
      </c>
      <c r="E2088" s="26">
        <v>42125</v>
      </c>
      <c r="F2088">
        <v>2</v>
      </c>
      <c r="G2088">
        <v>3</v>
      </c>
      <c r="H2088">
        <v>0.66666666666666663</v>
      </c>
      <c r="I2088">
        <v>0</v>
      </c>
      <c r="J2088">
        <v>12</v>
      </c>
      <c r="K2088">
        <v>0</v>
      </c>
      <c r="L2088">
        <v>18</v>
      </c>
      <c r="M2088">
        <v>0.66666666666666663</v>
      </c>
      <c r="N2088">
        <v>0</v>
      </c>
      <c r="P2088">
        <v>0</v>
      </c>
      <c r="Q2088">
        <v>0</v>
      </c>
      <c r="R2088" t="e">
        <v>#DIV/0!</v>
      </c>
      <c r="S2088">
        <v>0</v>
      </c>
      <c r="T2088">
        <v>0.66666666666666663</v>
      </c>
    </row>
    <row r="2089" spans="1:20" x14ac:dyDescent="0.25">
      <c r="A2089" s="177" t="s">
        <v>11637</v>
      </c>
      <c r="B2089" t="s">
        <v>11638</v>
      </c>
      <c r="C2089" t="s">
        <v>198</v>
      </c>
      <c r="D2089" s="20" t="s">
        <v>1028</v>
      </c>
      <c r="E2089" s="26">
        <v>42125</v>
      </c>
      <c r="F2089">
        <v>3</v>
      </c>
      <c r="G2089">
        <v>3</v>
      </c>
      <c r="H2089">
        <v>1</v>
      </c>
      <c r="I2089">
        <v>3</v>
      </c>
      <c r="J2089">
        <v>15</v>
      </c>
      <c r="K2089">
        <v>0.2</v>
      </c>
      <c r="L2089">
        <v>15</v>
      </c>
      <c r="M2089">
        <v>1</v>
      </c>
      <c r="N2089">
        <v>3</v>
      </c>
      <c r="P2089">
        <v>0</v>
      </c>
      <c r="Q2089">
        <v>0</v>
      </c>
      <c r="R2089" t="e">
        <v>#DIV/0!</v>
      </c>
      <c r="S2089">
        <v>0</v>
      </c>
      <c r="T2089">
        <v>1.0533333333333332</v>
      </c>
    </row>
    <row r="2090" spans="1:20" x14ac:dyDescent="0.25">
      <c r="A2090" s="177" t="s">
        <v>10750</v>
      </c>
      <c r="B2090" t="s">
        <v>10751</v>
      </c>
      <c r="C2090" t="s">
        <v>203</v>
      </c>
      <c r="D2090" s="20" t="s">
        <v>1028</v>
      </c>
      <c r="E2090" s="26">
        <v>42125</v>
      </c>
      <c r="F2090">
        <v>5</v>
      </c>
      <c r="G2090">
        <v>5</v>
      </c>
      <c r="H2090">
        <v>1</v>
      </c>
      <c r="I2090">
        <v>30</v>
      </c>
      <c r="J2090">
        <v>45</v>
      </c>
      <c r="K2090">
        <v>0.66666666666666663</v>
      </c>
      <c r="L2090">
        <v>45</v>
      </c>
      <c r="M2090">
        <v>1</v>
      </c>
      <c r="N2090">
        <v>24</v>
      </c>
      <c r="P2090">
        <v>0</v>
      </c>
      <c r="Q2090">
        <v>2</v>
      </c>
      <c r="R2090">
        <v>0</v>
      </c>
      <c r="S2090">
        <v>6</v>
      </c>
      <c r="T2090">
        <v>0.84567999999999999</v>
      </c>
    </row>
    <row r="2091" spans="1:20" x14ac:dyDescent="0.25">
      <c r="A2091" s="177" t="s">
        <v>6292</v>
      </c>
      <c r="B2091" t="s">
        <v>6293</v>
      </c>
      <c r="C2091" t="s">
        <v>214</v>
      </c>
      <c r="D2091" s="20" t="s">
        <v>1028</v>
      </c>
      <c r="E2091" s="26">
        <v>42125</v>
      </c>
      <c r="F2091">
        <v>14</v>
      </c>
      <c r="G2091">
        <v>16</v>
      </c>
      <c r="H2091">
        <v>0.875</v>
      </c>
      <c r="I2091">
        <v>108</v>
      </c>
      <c r="J2091">
        <v>120</v>
      </c>
      <c r="K2091">
        <v>0.9</v>
      </c>
      <c r="L2091">
        <v>137</v>
      </c>
      <c r="M2091">
        <v>0.87591240875912413</v>
      </c>
      <c r="N2091">
        <v>81</v>
      </c>
      <c r="P2091">
        <v>6</v>
      </c>
      <c r="Q2091">
        <v>7</v>
      </c>
      <c r="R2091">
        <v>0.8571428571428571</v>
      </c>
      <c r="S2091">
        <v>27</v>
      </c>
      <c r="T2091">
        <v>0.68899999999999995</v>
      </c>
    </row>
    <row r="2092" spans="1:20" x14ac:dyDescent="0.25">
      <c r="A2092" s="177" t="s">
        <v>3592</v>
      </c>
      <c r="B2092" t="s">
        <v>3593</v>
      </c>
      <c r="C2092" t="s">
        <v>220</v>
      </c>
      <c r="D2092" s="20" t="s">
        <v>1028</v>
      </c>
      <c r="E2092" s="26">
        <v>42125</v>
      </c>
      <c r="F2092">
        <v>15</v>
      </c>
      <c r="G2092">
        <v>16</v>
      </c>
      <c r="H2092">
        <v>0.9375</v>
      </c>
      <c r="I2092">
        <v>35</v>
      </c>
      <c r="J2092">
        <v>44</v>
      </c>
      <c r="K2092">
        <v>0.79545454545454541</v>
      </c>
      <c r="L2092">
        <v>48</v>
      </c>
      <c r="M2092">
        <v>0.91666666666666663</v>
      </c>
      <c r="N2092">
        <v>25</v>
      </c>
      <c r="P2092">
        <v>7</v>
      </c>
      <c r="Q2092">
        <v>10</v>
      </c>
      <c r="R2092">
        <v>0.7</v>
      </c>
      <c r="S2092">
        <v>10</v>
      </c>
      <c r="T2092">
        <v>0.98</v>
      </c>
    </row>
    <row r="2093" spans="1:20" x14ac:dyDescent="0.25">
      <c r="A2093" s="177" t="s">
        <v>6716</v>
      </c>
      <c r="B2093" t="s">
        <v>6717</v>
      </c>
      <c r="C2093" t="s">
        <v>317</v>
      </c>
      <c r="D2093" s="20" t="s">
        <v>1028</v>
      </c>
      <c r="E2093" s="26">
        <v>42125</v>
      </c>
      <c r="F2093">
        <v>11</v>
      </c>
      <c r="G2093">
        <v>11</v>
      </c>
      <c r="H2093">
        <v>1</v>
      </c>
      <c r="I2093">
        <v>29</v>
      </c>
      <c r="J2093">
        <v>26</v>
      </c>
      <c r="K2093">
        <v>1.1153846153846154</v>
      </c>
      <c r="L2093">
        <v>26</v>
      </c>
      <c r="M2093">
        <v>1</v>
      </c>
      <c r="N2093">
        <v>27</v>
      </c>
      <c r="P2093">
        <v>1</v>
      </c>
      <c r="Q2093">
        <v>1</v>
      </c>
      <c r="R2093">
        <v>1</v>
      </c>
      <c r="S2093">
        <v>2</v>
      </c>
      <c r="T2093">
        <v>0.86974637681159417</v>
      </c>
    </row>
    <row r="2094" spans="1:20" x14ac:dyDescent="0.25">
      <c r="A2094" s="177" t="s">
        <v>4374</v>
      </c>
      <c r="B2094" t="s">
        <v>4375</v>
      </c>
      <c r="C2094" t="s">
        <v>217</v>
      </c>
      <c r="D2094" s="20" t="s">
        <v>1028</v>
      </c>
      <c r="E2094" s="26">
        <v>42125</v>
      </c>
      <c r="F2094">
        <v>6</v>
      </c>
      <c r="G2094">
        <v>7</v>
      </c>
      <c r="H2094">
        <v>0.8571428571428571</v>
      </c>
      <c r="I2094">
        <v>19</v>
      </c>
      <c r="J2094">
        <v>40</v>
      </c>
      <c r="K2094">
        <v>0.47499999999999998</v>
      </c>
      <c r="L2094">
        <v>50</v>
      </c>
      <c r="M2094">
        <v>0.8</v>
      </c>
      <c r="N2094">
        <v>19</v>
      </c>
      <c r="P2094">
        <v>0</v>
      </c>
      <c r="Q2094">
        <v>0</v>
      </c>
      <c r="R2094" t="e">
        <v>#DIV/0!</v>
      </c>
      <c r="S2094">
        <v>0</v>
      </c>
    </row>
    <row r="2095" spans="1:20" x14ac:dyDescent="0.25">
      <c r="A2095" s="177" t="s">
        <v>9903</v>
      </c>
      <c r="B2095" t="s">
        <v>9904</v>
      </c>
      <c r="C2095" t="s">
        <v>223</v>
      </c>
      <c r="D2095" s="20" t="s">
        <v>1028</v>
      </c>
      <c r="E2095" s="26">
        <v>42125</v>
      </c>
      <c r="F2095">
        <v>3</v>
      </c>
      <c r="G2095">
        <v>3</v>
      </c>
      <c r="H2095">
        <v>1</v>
      </c>
      <c r="I2095">
        <v>39</v>
      </c>
      <c r="J2095">
        <v>30</v>
      </c>
      <c r="K2095">
        <v>1.3</v>
      </c>
      <c r="L2095">
        <v>30</v>
      </c>
      <c r="M2095">
        <v>1</v>
      </c>
      <c r="N2095">
        <v>38</v>
      </c>
      <c r="P2095">
        <v>0</v>
      </c>
      <c r="Q2095">
        <v>0</v>
      </c>
      <c r="R2095" t="e">
        <v>#DIV/0!</v>
      </c>
      <c r="S2095">
        <v>1</v>
      </c>
    </row>
    <row r="2096" spans="1:20" x14ac:dyDescent="0.25">
      <c r="A2096" s="177" t="s">
        <v>8022</v>
      </c>
      <c r="B2096" t="s">
        <v>8023</v>
      </c>
      <c r="C2096" t="s">
        <v>225</v>
      </c>
      <c r="D2096" s="20" t="s">
        <v>1028</v>
      </c>
      <c r="E2096" s="26">
        <v>42125</v>
      </c>
      <c r="F2096">
        <v>5</v>
      </c>
      <c r="G2096">
        <v>5</v>
      </c>
      <c r="H2096">
        <v>1</v>
      </c>
      <c r="I2096">
        <v>34</v>
      </c>
      <c r="J2096">
        <v>50</v>
      </c>
      <c r="K2096">
        <v>0.68</v>
      </c>
      <c r="L2096">
        <v>50</v>
      </c>
      <c r="M2096">
        <v>1</v>
      </c>
      <c r="N2096">
        <v>34</v>
      </c>
      <c r="P2096">
        <v>0</v>
      </c>
      <c r="Q2096">
        <v>0</v>
      </c>
      <c r="R2096" t="e">
        <v>#DIV/0!</v>
      </c>
      <c r="S2096">
        <v>0</v>
      </c>
      <c r="T2096">
        <v>0.85073772946859894</v>
      </c>
    </row>
    <row r="2097" spans="1:20" x14ac:dyDescent="0.25">
      <c r="A2097" s="177" t="s">
        <v>7082</v>
      </c>
      <c r="B2097" t="s">
        <v>7083</v>
      </c>
      <c r="C2097" t="s">
        <v>232</v>
      </c>
      <c r="D2097" s="20" t="s">
        <v>1028</v>
      </c>
      <c r="E2097" s="26">
        <v>42125</v>
      </c>
      <c r="F2097">
        <v>11</v>
      </c>
      <c r="G2097">
        <v>12</v>
      </c>
      <c r="H2097">
        <v>0.91666666666666663</v>
      </c>
      <c r="I2097">
        <v>98</v>
      </c>
      <c r="J2097">
        <v>100</v>
      </c>
      <c r="K2097">
        <v>0.98</v>
      </c>
      <c r="L2097">
        <v>110</v>
      </c>
      <c r="M2097">
        <v>0.90909090909090906</v>
      </c>
      <c r="N2097">
        <v>98</v>
      </c>
      <c r="P2097">
        <v>0</v>
      </c>
      <c r="Q2097">
        <v>0</v>
      </c>
      <c r="R2097" t="e">
        <v>#DIV/0!</v>
      </c>
      <c r="S2097">
        <v>0</v>
      </c>
    </row>
    <row r="2098" spans="1:20" x14ac:dyDescent="0.25">
      <c r="A2098" s="177" t="s">
        <v>4724</v>
      </c>
      <c r="B2098" t="s">
        <v>4725</v>
      </c>
      <c r="C2098" t="s">
        <v>234</v>
      </c>
      <c r="D2098" s="20" t="s">
        <v>1028</v>
      </c>
      <c r="E2098" s="26">
        <v>42125</v>
      </c>
      <c r="F2098">
        <v>7</v>
      </c>
      <c r="G2098">
        <v>7</v>
      </c>
      <c r="H2098">
        <v>1</v>
      </c>
      <c r="I2098">
        <v>0</v>
      </c>
      <c r="J2098">
        <v>70</v>
      </c>
      <c r="K2098">
        <v>0</v>
      </c>
      <c r="L2098">
        <v>70</v>
      </c>
      <c r="M2098">
        <v>1</v>
      </c>
      <c r="N2098">
        <v>0</v>
      </c>
      <c r="P2098">
        <v>0</v>
      </c>
      <c r="Q2098">
        <v>0</v>
      </c>
      <c r="R2098" t="e">
        <v>#DIV/0!</v>
      </c>
      <c r="S2098">
        <v>0</v>
      </c>
    </row>
    <row r="2099" spans="1:20" x14ac:dyDescent="0.25">
      <c r="A2099" s="177" t="s">
        <v>3067</v>
      </c>
      <c r="B2099" t="s">
        <v>3068</v>
      </c>
      <c r="C2099" t="s">
        <v>242</v>
      </c>
      <c r="D2099" s="20" t="s">
        <v>1026</v>
      </c>
      <c r="E2099" s="26">
        <v>42125</v>
      </c>
      <c r="F2099">
        <v>6</v>
      </c>
      <c r="G2099">
        <v>9</v>
      </c>
      <c r="H2099">
        <v>0.66666666666666663</v>
      </c>
      <c r="I2099">
        <v>34</v>
      </c>
      <c r="J2099">
        <v>36</v>
      </c>
      <c r="K2099">
        <v>0.94444444444444442</v>
      </c>
      <c r="L2099">
        <v>58</v>
      </c>
      <c r="M2099">
        <v>0.62068965517241381</v>
      </c>
      <c r="N2099">
        <v>28</v>
      </c>
      <c r="P2099">
        <v>5</v>
      </c>
      <c r="Q2099">
        <v>8</v>
      </c>
      <c r="R2099">
        <v>0.625</v>
      </c>
      <c r="S2099">
        <v>6</v>
      </c>
    </row>
    <row r="2100" spans="1:20" x14ac:dyDescent="0.25">
      <c r="A2100" s="177" t="s">
        <v>2892</v>
      </c>
      <c r="B2100" t="s">
        <v>2893</v>
      </c>
      <c r="C2100" s="20" t="s">
        <v>2754</v>
      </c>
      <c r="D2100" s="20" t="s">
        <v>1026</v>
      </c>
      <c r="E2100" s="26">
        <v>42125</v>
      </c>
      <c r="F2100">
        <v>8</v>
      </c>
      <c r="G2100">
        <v>8</v>
      </c>
      <c r="H2100">
        <v>1</v>
      </c>
      <c r="I2100">
        <v>18</v>
      </c>
      <c r="J2100">
        <v>40</v>
      </c>
      <c r="K2100">
        <v>0.45</v>
      </c>
      <c r="L2100">
        <v>40</v>
      </c>
      <c r="M2100">
        <v>1</v>
      </c>
      <c r="N2100">
        <v>18</v>
      </c>
      <c r="P2100">
        <v>0</v>
      </c>
      <c r="Q2100">
        <v>0</v>
      </c>
      <c r="R2100" t="e">
        <v>#DIV/0!</v>
      </c>
      <c r="S2100">
        <v>0</v>
      </c>
      <c r="T2100">
        <v>0.7142857142857143</v>
      </c>
    </row>
    <row r="2101" spans="1:20" x14ac:dyDescent="0.25">
      <c r="A2101" s="177" t="s">
        <v>2647</v>
      </c>
      <c r="B2101" t="s">
        <v>2648</v>
      </c>
      <c r="C2101" t="s">
        <v>237</v>
      </c>
      <c r="D2101" s="20" t="s">
        <v>1026</v>
      </c>
      <c r="E2101" s="26">
        <v>42125</v>
      </c>
      <c r="F2101">
        <v>16</v>
      </c>
      <c r="G2101">
        <v>17</v>
      </c>
      <c r="H2101">
        <v>0.94117647058823528</v>
      </c>
      <c r="I2101">
        <v>101</v>
      </c>
      <c r="J2101">
        <v>120</v>
      </c>
      <c r="K2101">
        <v>0.84166666666666667</v>
      </c>
      <c r="L2101">
        <v>127</v>
      </c>
      <c r="M2101">
        <v>0.94488188976377951</v>
      </c>
      <c r="N2101">
        <v>76</v>
      </c>
      <c r="O2101">
        <v>1.0533333333333332</v>
      </c>
      <c r="P2101">
        <v>11</v>
      </c>
      <c r="Q2101">
        <v>17</v>
      </c>
      <c r="R2101">
        <v>0.6470588235294118</v>
      </c>
      <c r="S2101">
        <v>25</v>
      </c>
      <c r="T2101">
        <v>1</v>
      </c>
    </row>
    <row r="2102" spans="1:20" x14ac:dyDescent="0.25">
      <c r="A2102" s="177" t="s">
        <v>2472</v>
      </c>
      <c r="B2102" t="s">
        <v>2473</v>
      </c>
      <c r="C2102" t="s">
        <v>238</v>
      </c>
      <c r="D2102" s="20" t="s">
        <v>1026</v>
      </c>
      <c r="E2102" s="26">
        <v>42125</v>
      </c>
      <c r="F2102">
        <v>11</v>
      </c>
      <c r="G2102">
        <v>12</v>
      </c>
      <c r="H2102">
        <v>0.91666666666666663</v>
      </c>
      <c r="I2102">
        <v>31</v>
      </c>
      <c r="J2102">
        <v>36</v>
      </c>
      <c r="K2102">
        <v>0.86111111111111116</v>
      </c>
      <c r="L2102">
        <v>40</v>
      </c>
      <c r="M2102">
        <v>0.9</v>
      </c>
      <c r="N2102">
        <v>22</v>
      </c>
      <c r="O2102">
        <v>0.84567999999999999</v>
      </c>
      <c r="P2102">
        <v>7</v>
      </c>
      <c r="Q2102">
        <v>10</v>
      </c>
      <c r="R2102">
        <v>0.7</v>
      </c>
      <c r="S2102">
        <v>9</v>
      </c>
    </row>
    <row r="2103" spans="1:20" x14ac:dyDescent="0.25">
      <c r="A2103" s="177" t="s">
        <v>2299</v>
      </c>
      <c r="B2103" t="s">
        <v>2300</v>
      </c>
      <c r="C2103" t="s">
        <v>239</v>
      </c>
      <c r="D2103" s="20" t="s">
        <v>1026</v>
      </c>
      <c r="E2103" s="26">
        <v>42125</v>
      </c>
      <c r="F2103">
        <v>4</v>
      </c>
      <c r="G2103">
        <v>4</v>
      </c>
      <c r="H2103">
        <v>1</v>
      </c>
      <c r="I2103">
        <v>4</v>
      </c>
      <c r="J2103">
        <v>8</v>
      </c>
      <c r="K2103">
        <v>0.5</v>
      </c>
      <c r="L2103">
        <v>8</v>
      </c>
      <c r="M2103">
        <v>1</v>
      </c>
      <c r="N2103">
        <v>3</v>
      </c>
      <c r="O2103">
        <v>0.68899999999999995</v>
      </c>
      <c r="P2103">
        <v>0</v>
      </c>
      <c r="Q2103">
        <v>0</v>
      </c>
      <c r="R2103" t="e">
        <v>#DIV/0!</v>
      </c>
      <c r="S2103">
        <v>1</v>
      </c>
      <c r="T2103">
        <v>1.325</v>
      </c>
    </row>
    <row r="2104" spans="1:20" x14ac:dyDescent="0.25">
      <c r="A2104" s="177" t="s">
        <v>2124</v>
      </c>
      <c r="B2104" t="s">
        <v>2125</v>
      </c>
      <c r="C2104" s="20" t="s">
        <v>2018</v>
      </c>
      <c r="D2104" s="20" t="s">
        <v>1026</v>
      </c>
      <c r="E2104" s="26">
        <v>42125</v>
      </c>
      <c r="F2104">
        <v>8</v>
      </c>
      <c r="G2104">
        <v>9</v>
      </c>
      <c r="H2104">
        <v>0.88888888888888884</v>
      </c>
      <c r="I2104">
        <v>25</v>
      </c>
      <c r="J2104">
        <v>34</v>
      </c>
      <c r="K2104">
        <v>0.73529411764705888</v>
      </c>
      <c r="L2104">
        <v>39</v>
      </c>
      <c r="M2104">
        <v>0.87179487179487181</v>
      </c>
      <c r="N2104">
        <v>21</v>
      </c>
      <c r="P2104">
        <v>0</v>
      </c>
      <c r="Q2104">
        <v>1</v>
      </c>
      <c r="R2104">
        <v>0</v>
      </c>
      <c r="S2104">
        <v>4</v>
      </c>
      <c r="T2104">
        <v>1.0425</v>
      </c>
    </row>
    <row r="2105" spans="1:20" x14ac:dyDescent="0.25">
      <c r="A2105" s="177" t="s">
        <v>1876</v>
      </c>
      <c r="B2105" t="s">
        <v>1877</v>
      </c>
      <c r="C2105" t="s">
        <v>240</v>
      </c>
      <c r="D2105" s="20" t="s">
        <v>1026</v>
      </c>
      <c r="E2105" s="26">
        <v>42125</v>
      </c>
      <c r="F2105">
        <v>22</v>
      </c>
      <c r="G2105">
        <v>22</v>
      </c>
      <c r="H2105">
        <v>1</v>
      </c>
      <c r="I2105">
        <v>58</v>
      </c>
      <c r="J2105">
        <v>81</v>
      </c>
      <c r="K2105">
        <v>0.71604938271604934</v>
      </c>
      <c r="L2105">
        <v>81</v>
      </c>
      <c r="M2105">
        <v>1</v>
      </c>
      <c r="N2105">
        <v>54</v>
      </c>
      <c r="P2105">
        <v>1</v>
      </c>
      <c r="Q2105">
        <v>2</v>
      </c>
      <c r="R2105">
        <v>0.5</v>
      </c>
      <c r="S2105">
        <v>4</v>
      </c>
      <c r="T2105">
        <v>0.83010000000000006</v>
      </c>
    </row>
    <row r="2106" spans="1:20" x14ac:dyDescent="0.25">
      <c r="A2106" s="177" t="s">
        <v>1701</v>
      </c>
      <c r="B2106" t="s">
        <v>1702</v>
      </c>
      <c r="C2106" t="s">
        <v>241</v>
      </c>
      <c r="D2106" s="20" t="s">
        <v>1026</v>
      </c>
      <c r="E2106" s="26">
        <v>42125</v>
      </c>
      <c r="F2106">
        <v>43</v>
      </c>
      <c r="G2106">
        <v>46</v>
      </c>
      <c r="H2106">
        <v>0.93478260869565222</v>
      </c>
      <c r="I2106">
        <v>346</v>
      </c>
      <c r="J2106">
        <v>450.00200000000001</v>
      </c>
      <c r="K2106">
        <v>0.7688854716201261</v>
      </c>
      <c r="L2106">
        <v>480</v>
      </c>
      <c r="M2106">
        <v>0.93750416666666669</v>
      </c>
      <c r="N2106">
        <v>336</v>
      </c>
      <c r="P2106">
        <v>0</v>
      </c>
      <c r="Q2106">
        <v>0</v>
      </c>
      <c r="R2106" t="e">
        <v>#DIV/0!</v>
      </c>
      <c r="S2106">
        <v>10</v>
      </c>
      <c r="T2106">
        <v>0.66400000000000003</v>
      </c>
    </row>
    <row r="2107" spans="1:20" x14ac:dyDescent="0.25">
      <c r="A2107" s="177" t="s">
        <v>1526</v>
      </c>
      <c r="B2107" t="s">
        <v>1527</v>
      </c>
      <c r="C2107" t="s">
        <v>318</v>
      </c>
      <c r="D2107" s="20" t="s">
        <v>1026</v>
      </c>
      <c r="E2107" s="26">
        <v>42125</v>
      </c>
      <c r="F2107">
        <v>0</v>
      </c>
      <c r="G2107">
        <v>0</v>
      </c>
      <c r="H2107" t="e">
        <v>#DIV/0!</v>
      </c>
      <c r="I2107">
        <v>0</v>
      </c>
      <c r="J2107">
        <v>0</v>
      </c>
      <c r="K2107" t="e">
        <v>#DIV/0!</v>
      </c>
      <c r="L2107">
        <v>0</v>
      </c>
      <c r="M2107" t="e">
        <v>#DIV/0!</v>
      </c>
      <c r="N2107">
        <v>0</v>
      </c>
      <c r="P2107">
        <v>0</v>
      </c>
      <c r="Q2107">
        <v>0</v>
      </c>
      <c r="R2107" t="e">
        <v>#DIV/0!</v>
      </c>
      <c r="S2107">
        <v>0</v>
      </c>
      <c r="T2107">
        <v>1.06</v>
      </c>
    </row>
    <row r="2108" spans="1:20" x14ac:dyDescent="0.25">
      <c r="A2108" s="177" t="s">
        <v>1126</v>
      </c>
      <c r="B2108" t="s">
        <v>1212</v>
      </c>
      <c r="C2108" t="s">
        <v>235</v>
      </c>
      <c r="D2108" s="20" t="s">
        <v>1028</v>
      </c>
      <c r="E2108" s="26">
        <v>42125</v>
      </c>
      <c r="F2108">
        <v>118</v>
      </c>
      <c r="G2108">
        <v>127</v>
      </c>
      <c r="H2108">
        <v>0.92913385826771655</v>
      </c>
      <c r="I2108">
        <v>617</v>
      </c>
      <c r="J2108">
        <v>805.00199999999995</v>
      </c>
      <c r="K2108">
        <v>0.76645772308640236</v>
      </c>
      <c r="L2108">
        <v>873</v>
      </c>
      <c r="M2108">
        <v>0.92210996563573877</v>
      </c>
      <c r="N2108">
        <v>558</v>
      </c>
      <c r="P2108">
        <v>24</v>
      </c>
      <c r="Q2108">
        <v>38</v>
      </c>
      <c r="R2108">
        <v>0.63157894736842102</v>
      </c>
      <c r="S2108">
        <v>59</v>
      </c>
      <c r="T2108">
        <v>0.9</v>
      </c>
    </row>
    <row r="2109" spans="1:20" x14ac:dyDescent="0.25">
      <c r="A2109" s="177" t="s">
        <v>9339</v>
      </c>
      <c r="B2109" t="s">
        <v>9340</v>
      </c>
      <c r="C2109" t="s">
        <v>211</v>
      </c>
      <c r="D2109" s="20" t="s">
        <v>1026</v>
      </c>
      <c r="E2109" s="26">
        <v>42156</v>
      </c>
      <c r="F2109">
        <v>2</v>
      </c>
      <c r="G2109">
        <v>3</v>
      </c>
      <c r="H2109">
        <v>0.66666666666666663</v>
      </c>
      <c r="I2109">
        <v>21</v>
      </c>
      <c r="J2109">
        <v>12</v>
      </c>
      <c r="K2109">
        <v>1.75</v>
      </c>
      <c r="L2109">
        <v>20</v>
      </c>
      <c r="M2109">
        <v>0.6</v>
      </c>
      <c r="N2109">
        <v>18</v>
      </c>
      <c r="P2109">
        <v>2</v>
      </c>
      <c r="Q2109">
        <v>7</v>
      </c>
      <c r="R2109">
        <v>0.2857142857142857</v>
      </c>
      <c r="S2109">
        <v>3</v>
      </c>
      <c r="T2109">
        <v>0.7142857142857143</v>
      </c>
    </row>
    <row r="2110" spans="1:20" x14ac:dyDescent="0.25">
      <c r="A2110" s="177" t="s">
        <v>8500</v>
      </c>
      <c r="B2110" t="s">
        <v>8501</v>
      </c>
      <c r="C2110" t="s">
        <v>213</v>
      </c>
      <c r="D2110" s="20" t="s">
        <v>1026</v>
      </c>
      <c r="E2110" s="26">
        <v>42156</v>
      </c>
      <c r="F2110">
        <v>2</v>
      </c>
      <c r="G2110">
        <v>3</v>
      </c>
      <c r="H2110">
        <v>0.66666666666666663</v>
      </c>
      <c r="I2110">
        <v>14</v>
      </c>
      <c r="J2110">
        <v>12</v>
      </c>
      <c r="K2110">
        <v>1.1666666666666667</v>
      </c>
      <c r="L2110">
        <v>20</v>
      </c>
      <c r="M2110">
        <v>0.6</v>
      </c>
      <c r="N2110">
        <v>11</v>
      </c>
      <c r="P2110">
        <v>1</v>
      </c>
      <c r="Q2110">
        <v>1</v>
      </c>
      <c r="R2110">
        <v>1</v>
      </c>
      <c r="S2110">
        <v>3</v>
      </c>
    </row>
    <row r="2111" spans="1:20" x14ac:dyDescent="0.25">
      <c r="A2111" s="177" t="s">
        <v>5076</v>
      </c>
      <c r="B2111" t="s">
        <v>5077</v>
      </c>
      <c r="C2111" t="s">
        <v>229</v>
      </c>
      <c r="D2111" s="20" t="s">
        <v>1026</v>
      </c>
      <c r="E2111" s="26">
        <v>42156</v>
      </c>
      <c r="F2111">
        <v>1</v>
      </c>
      <c r="G2111">
        <v>2</v>
      </c>
      <c r="H2111">
        <v>0.5</v>
      </c>
      <c r="I2111">
        <v>11</v>
      </c>
      <c r="J2111">
        <v>6</v>
      </c>
      <c r="K2111">
        <v>1.8333333333333333</v>
      </c>
      <c r="L2111">
        <v>12</v>
      </c>
      <c r="M2111">
        <v>0.5</v>
      </c>
      <c r="N2111">
        <v>8</v>
      </c>
      <c r="P2111">
        <v>1</v>
      </c>
      <c r="Q2111">
        <v>4</v>
      </c>
      <c r="R2111">
        <v>0.25</v>
      </c>
      <c r="S2111">
        <v>3</v>
      </c>
      <c r="T2111">
        <v>0.7857142857142857</v>
      </c>
    </row>
    <row r="2112" spans="1:20" x14ac:dyDescent="0.25">
      <c r="A2112" s="177" t="s">
        <v>5700</v>
      </c>
      <c r="B2112" t="s">
        <v>5701</v>
      </c>
      <c r="C2112" s="20" t="s">
        <v>1073</v>
      </c>
      <c r="D2112" s="20" t="s">
        <v>1026</v>
      </c>
      <c r="E2112" s="26">
        <v>42156</v>
      </c>
      <c r="F2112">
        <v>5</v>
      </c>
      <c r="G2112">
        <v>5</v>
      </c>
      <c r="H2112">
        <v>1</v>
      </c>
      <c r="I2112">
        <v>17</v>
      </c>
      <c r="J2112">
        <v>25</v>
      </c>
      <c r="K2112">
        <v>0.68</v>
      </c>
      <c r="L2112">
        <v>25</v>
      </c>
      <c r="M2112">
        <v>1</v>
      </c>
      <c r="N2112">
        <v>15</v>
      </c>
      <c r="P2112">
        <v>2</v>
      </c>
      <c r="Q2112">
        <v>3</v>
      </c>
      <c r="R2112">
        <v>0.66666666666666663</v>
      </c>
      <c r="S2112">
        <v>2</v>
      </c>
      <c r="T2112">
        <v>0.78260869565217395</v>
      </c>
    </row>
    <row r="2113" spans="1:20" x14ac:dyDescent="0.25">
      <c r="A2113" s="177" t="s">
        <v>12078</v>
      </c>
      <c r="B2113" t="s">
        <v>12079</v>
      </c>
      <c r="C2113" s="20" t="s">
        <v>1077</v>
      </c>
      <c r="D2113" s="20" t="s">
        <v>1028</v>
      </c>
      <c r="E2113" s="26">
        <v>42156</v>
      </c>
      <c r="F2113">
        <v>3</v>
      </c>
      <c r="G2113">
        <v>3</v>
      </c>
      <c r="H2113">
        <v>1</v>
      </c>
      <c r="I2113">
        <v>3</v>
      </c>
      <c r="J2113">
        <v>15</v>
      </c>
      <c r="K2113">
        <v>0.2</v>
      </c>
      <c r="L2113">
        <v>15</v>
      </c>
      <c r="M2113">
        <v>1</v>
      </c>
      <c r="N2113">
        <v>3</v>
      </c>
      <c r="P2113">
        <v>2</v>
      </c>
      <c r="Q2113">
        <v>2</v>
      </c>
      <c r="R2113">
        <v>1</v>
      </c>
      <c r="S2113">
        <v>0</v>
      </c>
      <c r="T2113">
        <v>1</v>
      </c>
    </row>
    <row r="2114" spans="1:20" x14ac:dyDescent="0.25">
      <c r="A2114" s="177" t="s">
        <v>10577</v>
      </c>
      <c r="B2114" t="s">
        <v>10578</v>
      </c>
      <c r="C2114" t="s">
        <v>205</v>
      </c>
      <c r="D2114" s="20" t="s">
        <v>1026</v>
      </c>
      <c r="E2114" s="26">
        <v>42156</v>
      </c>
      <c r="F2114">
        <v>4</v>
      </c>
      <c r="G2114">
        <v>5</v>
      </c>
      <c r="H2114">
        <v>0.8</v>
      </c>
      <c r="I2114">
        <v>20</v>
      </c>
      <c r="J2114">
        <v>40</v>
      </c>
      <c r="K2114">
        <v>0.5</v>
      </c>
      <c r="L2114">
        <v>45</v>
      </c>
      <c r="M2114">
        <v>0.88888888888888884</v>
      </c>
      <c r="N2114">
        <v>16</v>
      </c>
      <c r="P2114">
        <v>8</v>
      </c>
      <c r="Q2114">
        <v>13</v>
      </c>
      <c r="R2114">
        <v>0.61538461538461542</v>
      </c>
      <c r="S2114">
        <v>4</v>
      </c>
    </row>
    <row r="2115" spans="1:20" x14ac:dyDescent="0.25">
      <c r="A2115" s="177" t="s">
        <v>8924</v>
      </c>
      <c r="B2115" t="s">
        <v>8925</v>
      </c>
      <c r="C2115" t="s">
        <v>210</v>
      </c>
      <c r="D2115" s="20" t="s">
        <v>1026</v>
      </c>
      <c r="E2115" s="26">
        <v>42156</v>
      </c>
      <c r="F2115">
        <v>5</v>
      </c>
      <c r="G2115">
        <v>5</v>
      </c>
      <c r="H2115">
        <v>1</v>
      </c>
      <c r="I2115">
        <v>27</v>
      </c>
      <c r="J2115">
        <v>35</v>
      </c>
      <c r="K2115">
        <v>0.77142857142857146</v>
      </c>
      <c r="L2115">
        <v>35</v>
      </c>
      <c r="M2115">
        <v>1</v>
      </c>
      <c r="N2115">
        <v>21</v>
      </c>
      <c r="O2115">
        <v>1.325</v>
      </c>
      <c r="P2115">
        <v>2</v>
      </c>
      <c r="Q2115">
        <v>2</v>
      </c>
      <c r="R2115">
        <v>1</v>
      </c>
      <c r="S2115">
        <v>6</v>
      </c>
    </row>
    <row r="2116" spans="1:20" x14ac:dyDescent="0.25">
      <c r="A2116" s="177" t="s">
        <v>6119</v>
      </c>
      <c r="B2116" t="s">
        <v>6120</v>
      </c>
      <c r="C2116" t="s">
        <v>215</v>
      </c>
      <c r="D2116" s="20" t="s">
        <v>1026</v>
      </c>
      <c r="E2116" s="26">
        <v>42156</v>
      </c>
      <c r="F2116">
        <v>6</v>
      </c>
      <c r="G2116">
        <v>7</v>
      </c>
      <c r="H2116">
        <v>0.8571428571428571</v>
      </c>
      <c r="I2116">
        <v>37</v>
      </c>
      <c r="J2116">
        <v>40</v>
      </c>
      <c r="K2116">
        <v>0.92500000000000004</v>
      </c>
      <c r="L2116">
        <v>47</v>
      </c>
      <c r="M2116">
        <v>0.85106382978723405</v>
      </c>
      <c r="N2116">
        <v>32</v>
      </c>
      <c r="O2116">
        <v>1.0425</v>
      </c>
      <c r="P2116">
        <v>12</v>
      </c>
      <c r="Q2116">
        <v>13</v>
      </c>
      <c r="R2116">
        <v>0.92307692307692313</v>
      </c>
      <c r="S2116">
        <v>5</v>
      </c>
    </row>
    <row r="2117" spans="1:20" x14ac:dyDescent="0.25">
      <c r="A2117" s="177" t="s">
        <v>3419</v>
      </c>
      <c r="B2117" t="s">
        <v>3420</v>
      </c>
      <c r="C2117" t="s">
        <v>221</v>
      </c>
      <c r="D2117" s="20" t="s">
        <v>1026</v>
      </c>
      <c r="E2117" s="26">
        <v>42156</v>
      </c>
      <c r="F2117">
        <v>11</v>
      </c>
      <c r="G2117">
        <v>12</v>
      </c>
      <c r="H2117">
        <v>0.91666666666666663</v>
      </c>
      <c r="I2117">
        <v>34</v>
      </c>
      <c r="J2117">
        <v>36</v>
      </c>
      <c r="K2117">
        <v>0.94444444444444442</v>
      </c>
      <c r="L2117">
        <v>40</v>
      </c>
      <c r="M2117">
        <v>0.9</v>
      </c>
      <c r="N2117">
        <v>25</v>
      </c>
      <c r="O2117">
        <v>0.83010000000000006</v>
      </c>
      <c r="P2117">
        <v>5</v>
      </c>
      <c r="Q2117">
        <v>8</v>
      </c>
      <c r="R2117">
        <v>0.625</v>
      </c>
      <c r="S2117">
        <v>9</v>
      </c>
    </row>
    <row r="2118" spans="1:20" x14ac:dyDescent="0.25">
      <c r="A2118" s="177" t="s">
        <v>3244</v>
      </c>
      <c r="B2118" t="s">
        <v>3245</v>
      </c>
      <c r="C2118" t="s">
        <v>222</v>
      </c>
      <c r="D2118" s="20" t="s">
        <v>1026</v>
      </c>
      <c r="E2118" s="26">
        <v>42156</v>
      </c>
      <c r="F2118">
        <v>4</v>
      </c>
      <c r="G2118">
        <v>4</v>
      </c>
      <c r="H2118">
        <v>1</v>
      </c>
      <c r="I2118">
        <v>5</v>
      </c>
      <c r="J2118">
        <v>8</v>
      </c>
      <c r="K2118">
        <v>0.625</v>
      </c>
      <c r="L2118">
        <v>8</v>
      </c>
      <c r="M2118">
        <v>1</v>
      </c>
      <c r="N2118">
        <v>3</v>
      </c>
      <c r="O2118">
        <v>0.66400000000000003</v>
      </c>
      <c r="P2118">
        <v>0</v>
      </c>
      <c r="Q2118">
        <v>1</v>
      </c>
      <c r="R2118">
        <v>0</v>
      </c>
      <c r="S2118">
        <v>2</v>
      </c>
    </row>
    <row r="2119" spans="1:20" x14ac:dyDescent="0.25">
      <c r="A2119" s="177" t="s">
        <v>7289</v>
      </c>
      <c r="B2119" t="s">
        <v>7290</v>
      </c>
      <c r="C2119" s="20" t="s">
        <v>1078</v>
      </c>
      <c r="D2119" s="20" t="s">
        <v>1026</v>
      </c>
      <c r="E2119" s="26">
        <v>42156</v>
      </c>
      <c r="F2119">
        <v>3</v>
      </c>
      <c r="G2119">
        <v>4</v>
      </c>
      <c r="H2119">
        <v>0.75</v>
      </c>
      <c r="I2119">
        <v>14</v>
      </c>
      <c r="J2119">
        <v>9</v>
      </c>
      <c r="K2119">
        <v>1.5555555555555556</v>
      </c>
      <c r="L2119">
        <v>14</v>
      </c>
      <c r="M2119">
        <v>0.6428571428571429</v>
      </c>
      <c r="N2119">
        <v>11</v>
      </c>
      <c r="P2119">
        <v>3</v>
      </c>
      <c r="Q2119">
        <v>3</v>
      </c>
      <c r="R2119">
        <v>1</v>
      </c>
      <c r="S2119">
        <v>3</v>
      </c>
    </row>
    <row r="2120" spans="1:20" x14ac:dyDescent="0.25">
      <c r="A2120" s="177" t="s">
        <v>5281</v>
      </c>
      <c r="B2120" t="s">
        <v>5282</v>
      </c>
      <c r="C2120" s="20" t="s">
        <v>1079</v>
      </c>
      <c r="D2120" s="20" t="s">
        <v>1026</v>
      </c>
      <c r="E2120" s="26">
        <v>42156</v>
      </c>
      <c r="F2120">
        <v>5</v>
      </c>
      <c r="G2120">
        <v>5</v>
      </c>
      <c r="H2120">
        <v>1</v>
      </c>
      <c r="I2120">
        <v>19</v>
      </c>
      <c r="J2120">
        <v>25</v>
      </c>
      <c r="K2120">
        <v>0.76</v>
      </c>
      <c r="L2120">
        <v>25</v>
      </c>
      <c r="M2120">
        <v>1</v>
      </c>
      <c r="N2120">
        <v>13</v>
      </c>
      <c r="P2120">
        <v>0</v>
      </c>
      <c r="Q2120">
        <v>0</v>
      </c>
      <c r="R2120" t="e">
        <v>#DIV/0!</v>
      </c>
      <c r="S2120">
        <v>6</v>
      </c>
    </row>
    <row r="2121" spans="1:20" x14ac:dyDescent="0.25">
      <c r="A2121" s="177" t="s">
        <v>12280</v>
      </c>
      <c r="B2121" t="s">
        <v>12281</v>
      </c>
      <c r="C2121" t="s">
        <v>200</v>
      </c>
      <c r="D2121" s="20" t="s">
        <v>1026</v>
      </c>
      <c r="E2121" s="26">
        <v>42156</v>
      </c>
      <c r="F2121">
        <v>5</v>
      </c>
      <c r="G2121">
        <v>5</v>
      </c>
      <c r="H2121">
        <v>1</v>
      </c>
      <c r="I2121">
        <v>14</v>
      </c>
      <c r="J2121">
        <v>25</v>
      </c>
      <c r="K2121">
        <v>0.56000000000000005</v>
      </c>
      <c r="L2121">
        <v>25</v>
      </c>
      <c r="M2121">
        <v>1</v>
      </c>
      <c r="N2121">
        <v>14</v>
      </c>
      <c r="P2121">
        <v>3</v>
      </c>
      <c r="Q2121">
        <v>3</v>
      </c>
      <c r="R2121">
        <v>1</v>
      </c>
      <c r="S2121">
        <v>0</v>
      </c>
      <c r="T2121">
        <v>1.06</v>
      </c>
    </row>
    <row r="2122" spans="1:20" x14ac:dyDescent="0.25">
      <c r="A2122" s="177" t="s">
        <v>10401</v>
      </c>
      <c r="B2122" t="s">
        <v>10402</v>
      </c>
      <c r="C2122" t="s">
        <v>204</v>
      </c>
      <c r="D2122" s="20" t="s">
        <v>1026</v>
      </c>
      <c r="E2122" s="26">
        <v>42156</v>
      </c>
      <c r="F2122">
        <v>0</v>
      </c>
      <c r="G2122">
        <v>0</v>
      </c>
      <c r="H2122" t="e">
        <v>#DIV/0!</v>
      </c>
      <c r="I2122">
        <v>0</v>
      </c>
      <c r="J2122">
        <v>0</v>
      </c>
      <c r="K2122" t="e">
        <v>#DIV/0!</v>
      </c>
      <c r="L2122">
        <v>0</v>
      </c>
      <c r="M2122" t="e">
        <v>#DIV/0!</v>
      </c>
      <c r="N2122">
        <v>0</v>
      </c>
      <c r="P2122">
        <v>0</v>
      </c>
      <c r="Q2122">
        <v>0</v>
      </c>
      <c r="R2122" t="e">
        <v>#DIV/0!</v>
      </c>
      <c r="S2122">
        <v>0</v>
      </c>
      <c r="T2122">
        <v>0.80714285714285716</v>
      </c>
    </row>
    <row r="2123" spans="1:20" x14ac:dyDescent="0.25">
      <c r="A2123" s="177" t="s">
        <v>8749</v>
      </c>
      <c r="B2123" t="s">
        <v>8750</v>
      </c>
      <c r="C2123" t="s">
        <v>208</v>
      </c>
      <c r="D2123" s="20" t="s">
        <v>1026</v>
      </c>
      <c r="E2123" s="26">
        <v>42156</v>
      </c>
      <c r="F2123">
        <v>2</v>
      </c>
      <c r="G2123">
        <v>2</v>
      </c>
      <c r="H2123">
        <v>1</v>
      </c>
      <c r="I2123">
        <v>14</v>
      </c>
      <c r="J2123">
        <v>10</v>
      </c>
      <c r="K2123">
        <v>1.4</v>
      </c>
      <c r="L2123">
        <v>10</v>
      </c>
      <c r="M2123">
        <v>1</v>
      </c>
      <c r="N2123">
        <v>12</v>
      </c>
      <c r="P2123">
        <v>1</v>
      </c>
      <c r="Q2123">
        <v>1</v>
      </c>
      <c r="R2123">
        <v>1</v>
      </c>
      <c r="S2123">
        <v>2</v>
      </c>
      <c r="T2123">
        <v>0.7142857142857143</v>
      </c>
    </row>
    <row r="2124" spans="1:20" x14ac:dyDescent="0.25">
      <c r="A2124" s="177" t="s">
        <v>6543</v>
      </c>
      <c r="B2124" t="s">
        <v>6544</v>
      </c>
      <c r="C2124" t="s">
        <v>316</v>
      </c>
      <c r="D2124" s="20" t="s">
        <v>1026</v>
      </c>
      <c r="E2124" s="26">
        <v>42156</v>
      </c>
      <c r="F2124">
        <v>10</v>
      </c>
      <c r="G2124">
        <v>10</v>
      </c>
      <c r="H2124">
        <v>1</v>
      </c>
      <c r="I2124">
        <v>29</v>
      </c>
      <c r="J2124">
        <v>26</v>
      </c>
      <c r="K2124">
        <v>1.1153846153846154</v>
      </c>
      <c r="L2124">
        <v>26</v>
      </c>
      <c r="M2124">
        <v>1</v>
      </c>
      <c r="N2124">
        <v>28</v>
      </c>
      <c r="P2124">
        <v>2</v>
      </c>
      <c r="Q2124">
        <v>3</v>
      </c>
      <c r="R2124">
        <v>0.66666666666666663</v>
      </c>
      <c r="S2124">
        <v>1</v>
      </c>
    </row>
    <row r="2125" spans="1:20" x14ac:dyDescent="0.25">
      <c r="A2125" s="177" t="s">
        <v>4136</v>
      </c>
      <c r="B2125" t="s">
        <v>4137</v>
      </c>
      <c r="C2125" t="s">
        <v>218</v>
      </c>
      <c r="D2125" s="20" t="s">
        <v>1026</v>
      </c>
      <c r="E2125" s="26">
        <v>42156</v>
      </c>
      <c r="F2125">
        <v>4</v>
      </c>
      <c r="G2125">
        <v>4</v>
      </c>
      <c r="H2125">
        <v>1</v>
      </c>
      <c r="I2125">
        <v>1</v>
      </c>
      <c r="J2125">
        <v>20</v>
      </c>
      <c r="K2125">
        <v>0.05</v>
      </c>
      <c r="L2125">
        <v>20</v>
      </c>
      <c r="M2125">
        <v>1</v>
      </c>
      <c r="N2125">
        <v>1</v>
      </c>
      <c r="P2125">
        <v>0</v>
      </c>
      <c r="Q2125">
        <v>0</v>
      </c>
      <c r="R2125" t="e">
        <v>#DIV/0!</v>
      </c>
      <c r="S2125">
        <v>0</v>
      </c>
      <c r="T2125">
        <v>1.0553571428571429</v>
      </c>
    </row>
    <row r="2126" spans="1:20" x14ac:dyDescent="0.25">
      <c r="A2126" s="177" t="s">
        <v>12565</v>
      </c>
      <c r="B2126" t="s">
        <v>12566</v>
      </c>
      <c r="C2126" t="s">
        <v>202</v>
      </c>
      <c r="D2126" s="20" t="s">
        <v>1026</v>
      </c>
      <c r="E2126" s="26">
        <v>42156</v>
      </c>
      <c r="F2126">
        <v>9</v>
      </c>
      <c r="G2126">
        <v>10</v>
      </c>
      <c r="H2126">
        <v>0.9</v>
      </c>
      <c r="I2126">
        <v>98</v>
      </c>
      <c r="J2126">
        <v>90</v>
      </c>
      <c r="K2126">
        <v>1.0888888888888888</v>
      </c>
      <c r="L2126">
        <v>100</v>
      </c>
      <c r="M2126">
        <v>0.9</v>
      </c>
      <c r="N2126">
        <v>98</v>
      </c>
      <c r="P2126">
        <v>0</v>
      </c>
      <c r="Q2126">
        <v>0</v>
      </c>
      <c r="R2126" t="e">
        <v>#DIV/0!</v>
      </c>
      <c r="S2126">
        <v>0</v>
      </c>
    </row>
    <row r="2127" spans="1:20" x14ac:dyDescent="0.25">
      <c r="A2127" s="177" t="s">
        <v>9730</v>
      </c>
      <c r="B2127" t="s">
        <v>9731</v>
      </c>
      <c r="C2127" t="s">
        <v>224</v>
      </c>
      <c r="D2127" s="20" t="s">
        <v>1026</v>
      </c>
      <c r="E2127" s="26">
        <v>42156</v>
      </c>
      <c r="F2127">
        <v>3</v>
      </c>
      <c r="G2127">
        <v>3</v>
      </c>
      <c r="H2127">
        <v>1</v>
      </c>
      <c r="I2127">
        <v>36</v>
      </c>
      <c r="J2127">
        <v>30</v>
      </c>
      <c r="K2127">
        <v>1.2</v>
      </c>
      <c r="L2127">
        <v>30</v>
      </c>
      <c r="M2127">
        <v>1</v>
      </c>
      <c r="N2127">
        <v>34</v>
      </c>
      <c r="P2127">
        <v>0</v>
      </c>
      <c r="Q2127">
        <v>0</v>
      </c>
      <c r="R2127" t="e">
        <v>#DIV/0!</v>
      </c>
      <c r="S2127">
        <v>2</v>
      </c>
    </row>
    <row r="2128" spans="1:20" x14ac:dyDescent="0.25">
      <c r="A2128" s="177" t="s">
        <v>7823</v>
      </c>
      <c r="B2128" t="s">
        <v>7824</v>
      </c>
      <c r="C2128" t="s">
        <v>226</v>
      </c>
      <c r="D2128" s="20" t="s">
        <v>1026</v>
      </c>
      <c r="E2128" s="26">
        <v>42156</v>
      </c>
      <c r="F2128">
        <v>3</v>
      </c>
      <c r="G2128">
        <v>5</v>
      </c>
      <c r="H2128">
        <v>0.6</v>
      </c>
      <c r="I2128">
        <v>31</v>
      </c>
      <c r="J2128">
        <v>30</v>
      </c>
      <c r="K2128">
        <v>1.0333333333333334</v>
      </c>
      <c r="L2128">
        <v>50</v>
      </c>
      <c r="M2128">
        <v>0.6</v>
      </c>
      <c r="N2128">
        <v>31</v>
      </c>
      <c r="P2128">
        <v>0</v>
      </c>
      <c r="Q2128">
        <v>0</v>
      </c>
      <c r="R2128" t="e">
        <v>#DIV/0!</v>
      </c>
      <c r="S2128">
        <v>0</v>
      </c>
      <c r="T2128">
        <v>1</v>
      </c>
    </row>
    <row r="2129" spans="1:20" x14ac:dyDescent="0.25">
      <c r="A2129" s="177" t="s">
        <v>6893</v>
      </c>
      <c r="B2129" t="s">
        <v>6894</v>
      </c>
      <c r="C2129" t="s">
        <v>231</v>
      </c>
      <c r="D2129" s="20" t="s">
        <v>1026</v>
      </c>
      <c r="E2129" s="26">
        <v>42156</v>
      </c>
      <c r="F2129">
        <v>11</v>
      </c>
      <c r="G2129">
        <v>12</v>
      </c>
      <c r="H2129">
        <v>0.91666666666666663</v>
      </c>
      <c r="I2129">
        <v>99</v>
      </c>
      <c r="J2129">
        <v>82</v>
      </c>
      <c r="K2129">
        <v>1.2073170731707317</v>
      </c>
      <c r="L2129">
        <v>110</v>
      </c>
      <c r="M2129">
        <v>0.74545454545454548</v>
      </c>
      <c r="N2129">
        <v>99</v>
      </c>
      <c r="P2129">
        <v>0</v>
      </c>
      <c r="Q2129">
        <v>0</v>
      </c>
      <c r="R2129" t="e">
        <v>#DIV/0!</v>
      </c>
      <c r="S2129">
        <v>0</v>
      </c>
    </row>
    <row r="2130" spans="1:20" x14ac:dyDescent="0.25">
      <c r="A2130" s="177" t="s">
        <v>5944</v>
      </c>
      <c r="B2130" t="s">
        <v>5945</v>
      </c>
      <c r="C2130" t="s">
        <v>216</v>
      </c>
      <c r="D2130" s="20" t="s">
        <v>1026</v>
      </c>
      <c r="E2130" s="26">
        <v>42156</v>
      </c>
      <c r="F2130">
        <v>8</v>
      </c>
      <c r="G2130">
        <v>9</v>
      </c>
      <c r="H2130">
        <v>0.88888888888888884</v>
      </c>
      <c r="I2130">
        <v>55</v>
      </c>
      <c r="J2130">
        <v>80</v>
      </c>
      <c r="K2130">
        <v>0.6875</v>
      </c>
      <c r="L2130">
        <v>90</v>
      </c>
      <c r="M2130">
        <v>0.88888888888888884</v>
      </c>
      <c r="N2130">
        <v>43</v>
      </c>
      <c r="P2130">
        <v>12</v>
      </c>
      <c r="Q2130">
        <v>17</v>
      </c>
      <c r="R2130">
        <v>0.70588235294117652</v>
      </c>
      <c r="S2130">
        <v>12</v>
      </c>
      <c r="T2130">
        <v>1.0425</v>
      </c>
    </row>
    <row r="2131" spans="1:20" x14ac:dyDescent="0.25">
      <c r="A2131" s="177" t="s">
        <v>4551</v>
      </c>
      <c r="B2131" t="s">
        <v>4552</v>
      </c>
      <c r="C2131" t="s">
        <v>233</v>
      </c>
      <c r="D2131" s="20" t="s">
        <v>1026</v>
      </c>
      <c r="E2131" s="26">
        <v>42156</v>
      </c>
      <c r="F2131">
        <v>7</v>
      </c>
      <c r="G2131">
        <v>7</v>
      </c>
      <c r="H2131">
        <v>1</v>
      </c>
      <c r="I2131">
        <v>0</v>
      </c>
      <c r="J2131">
        <v>70</v>
      </c>
      <c r="K2131">
        <v>0</v>
      </c>
      <c r="L2131">
        <v>70</v>
      </c>
      <c r="M2131">
        <v>1</v>
      </c>
      <c r="N2131">
        <v>0</v>
      </c>
      <c r="P2131">
        <v>0</v>
      </c>
      <c r="Q2131">
        <v>0</v>
      </c>
      <c r="R2131" t="e">
        <v>#DIV/0!</v>
      </c>
      <c r="S2131">
        <v>0</v>
      </c>
      <c r="T2131">
        <v>0.74704999999999999</v>
      </c>
    </row>
    <row r="2132" spans="1:20" x14ac:dyDescent="0.25">
      <c r="A2132" s="177" t="s">
        <v>3961</v>
      </c>
      <c r="B2132" t="s">
        <v>3962</v>
      </c>
      <c r="C2132" t="s">
        <v>219</v>
      </c>
      <c r="D2132" s="20" t="s">
        <v>1026</v>
      </c>
      <c r="E2132" s="26">
        <v>42156</v>
      </c>
      <c r="F2132">
        <v>2</v>
      </c>
      <c r="G2132">
        <v>3</v>
      </c>
      <c r="H2132">
        <v>0.66666666666666663</v>
      </c>
      <c r="I2132">
        <v>17</v>
      </c>
      <c r="J2132">
        <v>20</v>
      </c>
      <c r="K2132">
        <v>0.85</v>
      </c>
      <c r="L2132">
        <v>30</v>
      </c>
      <c r="M2132">
        <v>0.66666666666666663</v>
      </c>
      <c r="N2132">
        <v>17</v>
      </c>
      <c r="P2132">
        <v>0</v>
      </c>
      <c r="Q2132">
        <v>0</v>
      </c>
      <c r="R2132" t="e">
        <v>#DIV/0!</v>
      </c>
      <c r="S2132">
        <v>0</v>
      </c>
      <c r="T2132">
        <v>0.78260869565217395</v>
      </c>
    </row>
    <row r="2133" spans="1:20" x14ac:dyDescent="0.25">
      <c r="A2133" s="177" t="s">
        <v>7636</v>
      </c>
      <c r="B2133" t="s">
        <v>7637</v>
      </c>
      <c r="C2133" s="20" t="s">
        <v>901</v>
      </c>
      <c r="D2133" s="20" t="s">
        <v>1026</v>
      </c>
      <c r="E2133" s="26">
        <v>42156</v>
      </c>
      <c r="F2133">
        <v>3</v>
      </c>
      <c r="G2133">
        <v>4</v>
      </c>
      <c r="H2133">
        <v>0.75</v>
      </c>
      <c r="I2133">
        <v>14</v>
      </c>
      <c r="J2133">
        <v>9</v>
      </c>
      <c r="K2133">
        <v>1.5555555555555556</v>
      </c>
      <c r="L2133">
        <v>14</v>
      </c>
      <c r="M2133">
        <v>0.6428571428571429</v>
      </c>
      <c r="N2133">
        <v>11</v>
      </c>
      <c r="P2133">
        <v>3</v>
      </c>
      <c r="Q2133">
        <v>3</v>
      </c>
      <c r="R2133">
        <v>1</v>
      </c>
      <c r="S2133">
        <v>3</v>
      </c>
      <c r="T2133">
        <v>1</v>
      </c>
    </row>
    <row r="2134" spans="1:20" x14ac:dyDescent="0.25">
      <c r="A2134" s="177" t="s">
        <v>5516</v>
      </c>
      <c r="B2134" t="s">
        <v>5517</v>
      </c>
      <c r="C2134" s="20" t="s">
        <v>903</v>
      </c>
      <c r="D2134" s="20" t="s">
        <v>1026</v>
      </c>
      <c r="E2134" s="26">
        <v>42156</v>
      </c>
      <c r="F2134">
        <v>10</v>
      </c>
      <c r="G2134">
        <v>10</v>
      </c>
      <c r="H2134">
        <v>1</v>
      </c>
      <c r="I2134">
        <v>36</v>
      </c>
      <c r="J2134">
        <v>50</v>
      </c>
      <c r="K2134">
        <v>0.72</v>
      </c>
      <c r="L2134">
        <v>50</v>
      </c>
      <c r="M2134">
        <v>1</v>
      </c>
      <c r="N2134">
        <v>28</v>
      </c>
      <c r="P2134">
        <v>2</v>
      </c>
      <c r="Q2134">
        <v>3</v>
      </c>
      <c r="R2134">
        <v>0.66666666666666663</v>
      </c>
      <c r="S2134">
        <v>8</v>
      </c>
    </row>
    <row r="2135" spans="1:20" x14ac:dyDescent="0.25">
      <c r="A2135" s="177" t="s">
        <v>11639</v>
      </c>
      <c r="B2135" t="s">
        <v>11640</v>
      </c>
      <c r="C2135" t="s">
        <v>199</v>
      </c>
      <c r="D2135" s="20" t="s">
        <v>1028</v>
      </c>
      <c r="E2135" s="26">
        <v>42156</v>
      </c>
      <c r="F2135">
        <v>14</v>
      </c>
      <c r="G2135">
        <v>15</v>
      </c>
      <c r="H2135">
        <v>0.93333333333333335</v>
      </c>
      <c r="I2135">
        <v>112</v>
      </c>
      <c r="J2135">
        <v>115</v>
      </c>
      <c r="K2135">
        <v>0.97391304347826091</v>
      </c>
      <c r="L2135">
        <v>125</v>
      </c>
      <c r="M2135">
        <v>0.92</v>
      </c>
      <c r="N2135">
        <v>112</v>
      </c>
      <c r="P2135">
        <v>3</v>
      </c>
      <c r="Q2135">
        <v>3</v>
      </c>
      <c r="R2135">
        <v>1</v>
      </c>
      <c r="S2135">
        <v>0</v>
      </c>
    </row>
    <row r="2136" spans="1:20" x14ac:dyDescent="0.25">
      <c r="A2136" s="177" t="s">
        <v>10927</v>
      </c>
      <c r="B2136" t="s">
        <v>10928</v>
      </c>
      <c r="C2136" t="s">
        <v>227</v>
      </c>
      <c r="D2136" s="20" t="s">
        <v>1028</v>
      </c>
      <c r="E2136" s="26">
        <v>42156</v>
      </c>
      <c r="F2136">
        <v>0</v>
      </c>
      <c r="G2136">
        <v>0</v>
      </c>
      <c r="H2136" t="e">
        <v>#DIV/0!</v>
      </c>
      <c r="I2136">
        <v>0</v>
      </c>
      <c r="J2136">
        <v>0</v>
      </c>
      <c r="K2136" t="e">
        <v>#DIV/0!</v>
      </c>
      <c r="L2136">
        <v>0</v>
      </c>
      <c r="M2136" t="e">
        <v>#DIV/0!</v>
      </c>
      <c r="N2136">
        <v>0</v>
      </c>
      <c r="P2136">
        <v>0</v>
      </c>
      <c r="Q2136">
        <v>0</v>
      </c>
      <c r="R2136" t="e">
        <v>#DIV/0!</v>
      </c>
      <c r="S2136">
        <v>0</v>
      </c>
    </row>
    <row r="2137" spans="1:20" x14ac:dyDescent="0.25">
      <c r="A2137" s="177" t="s">
        <v>9164</v>
      </c>
      <c r="B2137" t="s">
        <v>9165</v>
      </c>
      <c r="C2137" t="s">
        <v>207</v>
      </c>
      <c r="D2137" s="20" t="s">
        <v>1028</v>
      </c>
      <c r="E2137" s="26">
        <v>42156</v>
      </c>
      <c r="F2137">
        <v>9</v>
      </c>
      <c r="G2137">
        <v>10</v>
      </c>
      <c r="H2137">
        <v>0.9</v>
      </c>
      <c r="I2137">
        <v>62</v>
      </c>
      <c r="J2137">
        <v>57</v>
      </c>
      <c r="K2137">
        <v>1.0877192982456141</v>
      </c>
      <c r="L2137">
        <v>65</v>
      </c>
      <c r="M2137">
        <v>0.87692307692307692</v>
      </c>
      <c r="N2137">
        <v>51</v>
      </c>
      <c r="P2137">
        <v>5</v>
      </c>
      <c r="Q2137">
        <v>10</v>
      </c>
      <c r="R2137">
        <v>0.5</v>
      </c>
      <c r="S2137">
        <v>11</v>
      </c>
    </row>
    <row r="2138" spans="1:20" x14ac:dyDescent="0.25">
      <c r="A2138" s="177" t="s">
        <v>8325</v>
      </c>
      <c r="B2138" t="s">
        <v>8326</v>
      </c>
      <c r="C2138" t="s">
        <v>212</v>
      </c>
      <c r="D2138" s="20" t="s">
        <v>1028</v>
      </c>
      <c r="E2138" s="26">
        <v>42156</v>
      </c>
      <c r="F2138">
        <v>2</v>
      </c>
      <c r="G2138">
        <v>3</v>
      </c>
      <c r="H2138">
        <v>0.66666666666666663</v>
      </c>
      <c r="I2138">
        <v>14</v>
      </c>
      <c r="J2138">
        <v>12</v>
      </c>
      <c r="K2138">
        <v>1.1666666666666667</v>
      </c>
      <c r="L2138">
        <v>20</v>
      </c>
      <c r="M2138">
        <v>0.6</v>
      </c>
      <c r="N2138">
        <v>11</v>
      </c>
      <c r="P2138">
        <v>1</v>
      </c>
      <c r="Q2138">
        <v>1</v>
      </c>
      <c r="R2138">
        <v>1</v>
      </c>
      <c r="S2138">
        <v>3</v>
      </c>
    </row>
    <row r="2139" spans="1:20" x14ac:dyDescent="0.25">
      <c r="A2139" s="177" t="s">
        <v>4901</v>
      </c>
      <c r="B2139" t="s">
        <v>4902</v>
      </c>
      <c r="C2139" t="s">
        <v>230</v>
      </c>
      <c r="D2139" s="20" t="s">
        <v>1028</v>
      </c>
      <c r="E2139" s="26">
        <v>42156</v>
      </c>
      <c r="F2139">
        <v>1</v>
      </c>
      <c r="G2139">
        <v>2</v>
      </c>
      <c r="H2139">
        <v>0.5</v>
      </c>
      <c r="I2139">
        <v>11</v>
      </c>
      <c r="J2139">
        <v>6</v>
      </c>
      <c r="K2139">
        <v>1.8333333333333333</v>
      </c>
      <c r="L2139">
        <v>12</v>
      </c>
      <c r="M2139">
        <v>0.5</v>
      </c>
      <c r="N2139">
        <v>8</v>
      </c>
      <c r="P2139">
        <v>1</v>
      </c>
      <c r="Q2139">
        <v>4</v>
      </c>
      <c r="R2139">
        <v>0.25</v>
      </c>
      <c r="S2139">
        <v>3</v>
      </c>
      <c r="T2139">
        <v>0.85714285714285721</v>
      </c>
    </row>
    <row r="2140" spans="1:20" x14ac:dyDescent="0.25">
      <c r="A2140" s="177" t="s">
        <v>11641</v>
      </c>
      <c r="B2140" t="s">
        <v>11642</v>
      </c>
      <c r="C2140" t="s">
        <v>198</v>
      </c>
      <c r="D2140" s="20" t="s">
        <v>1028</v>
      </c>
      <c r="E2140" s="26">
        <v>42156</v>
      </c>
      <c r="F2140">
        <v>3</v>
      </c>
      <c r="G2140">
        <v>3</v>
      </c>
      <c r="H2140">
        <v>1</v>
      </c>
      <c r="I2140">
        <v>3</v>
      </c>
      <c r="J2140">
        <v>15</v>
      </c>
      <c r="K2140">
        <v>0.2</v>
      </c>
      <c r="L2140">
        <v>15</v>
      </c>
      <c r="M2140">
        <v>1</v>
      </c>
      <c r="N2140">
        <v>3</v>
      </c>
      <c r="P2140">
        <v>2</v>
      </c>
      <c r="Q2140">
        <v>2</v>
      </c>
      <c r="R2140">
        <v>1</v>
      </c>
      <c r="S2140">
        <v>0</v>
      </c>
      <c r="T2140">
        <v>1.1837499999999999</v>
      </c>
    </row>
    <row r="2141" spans="1:20" x14ac:dyDescent="0.25">
      <c r="A2141" s="177" t="s">
        <v>10752</v>
      </c>
      <c r="B2141" t="s">
        <v>10753</v>
      </c>
      <c r="C2141" t="s">
        <v>203</v>
      </c>
      <c r="D2141" s="20" t="s">
        <v>1028</v>
      </c>
      <c r="E2141" s="26">
        <v>42156</v>
      </c>
      <c r="F2141">
        <v>4</v>
      </c>
      <c r="G2141">
        <v>5</v>
      </c>
      <c r="H2141">
        <v>0.8</v>
      </c>
      <c r="I2141">
        <v>20</v>
      </c>
      <c r="J2141">
        <v>40</v>
      </c>
      <c r="K2141">
        <v>0.5</v>
      </c>
      <c r="L2141">
        <v>45</v>
      </c>
      <c r="M2141">
        <v>0.88888888888888884</v>
      </c>
      <c r="N2141">
        <v>16</v>
      </c>
      <c r="P2141">
        <v>8</v>
      </c>
      <c r="Q2141">
        <v>13</v>
      </c>
      <c r="R2141">
        <v>0.61538461538461542</v>
      </c>
      <c r="S2141">
        <v>4</v>
      </c>
      <c r="T2141">
        <v>0.83010000000000006</v>
      </c>
    </row>
    <row r="2142" spans="1:20" x14ac:dyDescent="0.25">
      <c r="A2142" s="177" t="s">
        <v>6294</v>
      </c>
      <c r="B2142" t="s">
        <v>6295</v>
      </c>
      <c r="C2142" t="s">
        <v>214</v>
      </c>
      <c r="D2142" s="20" t="s">
        <v>1028</v>
      </c>
      <c r="E2142" s="26">
        <v>42156</v>
      </c>
      <c r="F2142">
        <v>14</v>
      </c>
      <c r="G2142">
        <v>16</v>
      </c>
      <c r="H2142">
        <v>0.875</v>
      </c>
      <c r="I2142">
        <v>92</v>
      </c>
      <c r="J2142">
        <v>120</v>
      </c>
      <c r="K2142">
        <v>0.76666666666666672</v>
      </c>
      <c r="L2142">
        <v>137</v>
      </c>
      <c r="M2142">
        <v>0.87591240875912413</v>
      </c>
      <c r="N2142">
        <v>75</v>
      </c>
      <c r="P2142">
        <v>24</v>
      </c>
      <c r="Q2142">
        <v>30</v>
      </c>
      <c r="R2142">
        <v>0.8</v>
      </c>
      <c r="S2142">
        <v>17</v>
      </c>
      <c r="T2142">
        <v>0.66400000000000003</v>
      </c>
    </row>
    <row r="2143" spans="1:20" x14ac:dyDescent="0.25">
      <c r="A2143" s="177" t="s">
        <v>3594</v>
      </c>
      <c r="B2143" t="s">
        <v>3595</v>
      </c>
      <c r="C2143" t="s">
        <v>220</v>
      </c>
      <c r="D2143" s="20" t="s">
        <v>1028</v>
      </c>
      <c r="E2143" s="26">
        <v>42156</v>
      </c>
      <c r="F2143">
        <v>15</v>
      </c>
      <c r="G2143">
        <v>16</v>
      </c>
      <c r="H2143">
        <v>0.9375</v>
      </c>
      <c r="I2143">
        <v>39</v>
      </c>
      <c r="J2143">
        <v>44</v>
      </c>
      <c r="K2143">
        <v>0.88636363636363635</v>
      </c>
      <c r="L2143">
        <v>48</v>
      </c>
      <c r="M2143">
        <v>0.91666666666666663</v>
      </c>
      <c r="N2143">
        <v>28</v>
      </c>
      <c r="P2143">
        <v>5</v>
      </c>
      <c r="Q2143">
        <v>9</v>
      </c>
      <c r="R2143">
        <v>0.55555555555555558</v>
      </c>
      <c r="S2143">
        <v>11</v>
      </c>
      <c r="T2143">
        <v>0.98</v>
      </c>
    </row>
    <row r="2144" spans="1:20" x14ac:dyDescent="0.25">
      <c r="A2144" s="177" t="s">
        <v>6718</v>
      </c>
      <c r="B2144" t="s">
        <v>6719</v>
      </c>
      <c r="C2144" t="s">
        <v>317</v>
      </c>
      <c r="D2144" s="20" t="s">
        <v>1028</v>
      </c>
      <c r="E2144" s="26">
        <v>42156</v>
      </c>
      <c r="F2144">
        <v>10</v>
      </c>
      <c r="G2144">
        <v>10</v>
      </c>
      <c r="H2144">
        <v>1</v>
      </c>
      <c r="I2144">
        <v>29</v>
      </c>
      <c r="J2144">
        <v>26</v>
      </c>
      <c r="K2144">
        <v>1.1153846153846154</v>
      </c>
      <c r="L2144">
        <v>26</v>
      </c>
      <c r="M2144">
        <v>1</v>
      </c>
      <c r="N2144">
        <v>28</v>
      </c>
      <c r="P2144">
        <v>2</v>
      </c>
      <c r="Q2144">
        <v>3</v>
      </c>
      <c r="R2144">
        <v>0.66666666666666663</v>
      </c>
      <c r="S2144">
        <v>1</v>
      </c>
      <c r="T2144">
        <v>0.82065217391304346</v>
      </c>
    </row>
    <row r="2145" spans="1:20" x14ac:dyDescent="0.25">
      <c r="A2145" s="177" t="s">
        <v>4376</v>
      </c>
      <c r="B2145" t="s">
        <v>4377</v>
      </c>
      <c r="C2145" t="s">
        <v>217</v>
      </c>
      <c r="D2145" s="20" t="s">
        <v>1028</v>
      </c>
      <c r="E2145" s="26">
        <v>42156</v>
      </c>
      <c r="F2145">
        <v>6</v>
      </c>
      <c r="G2145">
        <v>7</v>
      </c>
      <c r="H2145">
        <v>0.8571428571428571</v>
      </c>
      <c r="I2145">
        <v>18</v>
      </c>
      <c r="J2145">
        <v>40</v>
      </c>
      <c r="K2145">
        <v>0.45</v>
      </c>
      <c r="L2145">
        <v>50</v>
      </c>
      <c r="M2145">
        <v>0.8</v>
      </c>
      <c r="N2145">
        <v>18</v>
      </c>
      <c r="P2145">
        <v>0</v>
      </c>
      <c r="Q2145">
        <v>0</v>
      </c>
      <c r="R2145" t="e">
        <v>#DIV/0!</v>
      </c>
      <c r="S2145">
        <v>0</v>
      </c>
    </row>
    <row r="2146" spans="1:20" x14ac:dyDescent="0.25">
      <c r="A2146" s="177" t="s">
        <v>9905</v>
      </c>
      <c r="B2146" t="s">
        <v>9906</v>
      </c>
      <c r="C2146" t="s">
        <v>223</v>
      </c>
      <c r="D2146" s="20" t="s">
        <v>1028</v>
      </c>
      <c r="E2146" s="26">
        <v>42156</v>
      </c>
      <c r="F2146">
        <v>3</v>
      </c>
      <c r="G2146">
        <v>3</v>
      </c>
      <c r="H2146">
        <v>1</v>
      </c>
      <c r="I2146">
        <v>36</v>
      </c>
      <c r="J2146">
        <v>30</v>
      </c>
      <c r="K2146">
        <v>1.2</v>
      </c>
      <c r="L2146">
        <v>30</v>
      </c>
      <c r="M2146">
        <v>1</v>
      </c>
      <c r="N2146">
        <v>34</v>
      </c>
      <c r="P2146">
        <v>0</v>
      </c>
      <c r="Q2146">
        <v>0</v>
      </c>
      <c r="R2146" t="e">
        <v>#DIV/0!</v>
      </c>
      <c r="S2146">
        <v>2</v>
      </c>
    </row>
    <row r="2147" spans="1:20" x14ac:dyDescent="0.25">
      <c r="A2147" s="177" t="s">
        <v>8024</v>
      </c>
      <c r="B2147" t="s">
        <v>8025</v>
      </c>
      <c r="C2147" t="s">
        <v>225</v>
      </c>
      <c r="D2147" s="20" t="s">
        <v>1028</v>
      </c>
      <c r="E2147" s="26">
        <v>42156</v>
      </c>
      <c r="F2147">
        <v>3</v>
      </c>
      <c r="G2147">
        <v>5</v>
      </c>
      <c r="H2147">
        <v>0.6</v>
      </c>
      <c r="I2147">
        <v>31</v>
      </c>
      <c r="J2147">
        <v>30</v>
      </c>
      <c r="K2147">
        <v>1.0333333333333334</v>
      </c>
      <c r="L2147">
        <v>50</v>
      </c>
      <c r="M2147">
        <v>0.6</v>
      </c>
      <c r="N2147">
        <v>31</v>
      </c>
      <c r="P2147">
        <v>0</v>
      </c>
      <c r="Q2147">
        <v>0</v>
      </c>
      <c r="R2147" t="e">
        <v>#DIV/0!</v>
      </c>
      <c r="S2147">
        <v>0</v>
      </c>
      <c r="T2147">
        <v>0.88927417184265012</v>
      </c>
    </row>
    <row r="2148" spans="1:20" x14ac:dyDescent="0.25">
      <c r="A2148" s="177" t="s">
        <v>7084</v>
      </c>
      <c r="B2148" t="s">
        <v>7085</v>
      </c>
      <c r="C2148" t="s">
        <v>232</v>
      </c>
      <c r="D2148" s="20" t="s">
        <v>1028</v>
      </c>
      <c r="E2148" s="26">
        <v>42156</v>
      </c>
      <c r="F2148">
        <v>11</v>
      </c>
      <c r="G2148">
        <v>12</v>
      </c>
      <c r="H2148">
        <v>0.91666666666666663</v>
      </c>
      <c r="I2148">
        <v>99</v>
      </c>
      <c r="J2148">
        <v>82</v>
      </c>
      <c r="K2148">
        <v>1.2073170731707317</v>
      </c>
      <c r="L2148">
        <v>110</v>
      </c>
      <c r="M2148">
        <v>0.74545454545454548</v>
      </c>
      <c r="N2148">
        <v>99</v>
      </c>
      <c r="P2148">
        <v>0</v>
      </c>
      <c r="Q2148">
        <v>0</v>
      </c>
      <c r="R2148" t="e">
        <v>#DIV/0!</v>
      </c>
      <c r="S2148">
        <v>0</v>
      </c>
    </row>
    <row r="2149" spans="1:20" x14ac:dyDescent="0.25">
      <c r="A2149" s="177" t="s">
        <v>4726</v>
      </c>
      <c r="B2149" t="s">
        <v>4727</v>
      </c>
      <c r="C2149" t="s">
        <v>234</v>
      </c>
      <c r="D2149" s="20" t="s">
        <v>1028</v>
      </c>
      <c r="E2149" s="26">
        <v>42156</v>
      </c>
      <c r="F2149">
        <v>7</v>
      </c>
      <c r="G2149">
        <v>7</v>
      </c>
      <c r="H2149">
        <v>1</v>
      </c>
      <c r="I2149">
        <v>0</v>
      </c>
      <c r="J2149">
        <v>70</v>
      </c>
      <c r="K2149">
        <v>0</v>
      </c>
      <c r="L2149">
        <v>70</v>
      </c>
      <c r="M2149">
        <v>1</v>
      </c>
      <c r="N2149">
        <v>0</v>
      </c>
      <c r="P2149">
        <v>0</v>
      </c>
      <c r="Q2149">
        <v>0</v>
      </c>
      <c r="R2149" t="e">
        <v>#DIV/0!</v>
      </c>
      <c r="S2149">
        <v>0</v>
      </c>
    </row>
    <row r="2150" spans="1:20" x14ac:dyDescent="0.25">
      <c r="A2150" s="177" t="s">
        <v>3069</v>
      </c>
      <c r="B2150" t="s">
        <v>3070</v>
      </c>
      <c r="C2150" t="s">
        <v>242</v>
      </c>
      <c r="D2150" s="20" t="s">
        <v>1026</v>
      </c>
      <c r="E2150" s="26">
        <v>42156</v>
      </c>
      <c r="F2150">
        <v>5</v>
      </c>
      <c r="G2150">
        <v>8</v>
      </c>
      <c r="H2150">
        <v>0.625</v>
      </c>
      <c r="I2150">
        <v>46</v>
      </c>
      <c r="J2150">
        <v>30</v>
      </c>
      <c r="K2150">
        <v>1.5333333333333334</v>
      </c>
      <c r="L2150">
        <v>52</v>
      </c>
      <c r="M2150">
        <v>0.57692307692307687</v>
      </c>
      <c r="N2150">
        <v>37</v>
      </c>
      <c r="P2150">
        <v>4</v>
      </c>
      <c r="Q2150">
        <v>12</v>
      </c>
      <c r="R2150">
        <v>0.33333333333333331</v>
      </c>
      <c r="S2150">
        <v>9</v>
      </c>
    </row>
    <row r="2151" spans="1:20" x14ac:dyDescent="0.25">
      <c r="A2151" s="177" t="s">
        <v>2894</v>
      </c>
      <c r="B2151" t="s">
        <v>2895</v>
      </c>
      <c r="C2151" s="20" t="s">
        <v>2754</v>
      </c>
      <c r="D2151" s="20" t="s">
        <v>1026</v>
      </c>
      <c r="E2151" s="26">
        <v>42156</v>
      </c>
      <c r="F2151">
        <v>8</v>
      </c>
      <c r="G2151">
        <v>8</v>
      </c>
      <c r="H2151">
        <v>1</v>
      </c>
      <c r="I2151">
        <v>20</v>
      </c>
      <c r="J2151">
        <v>40</v>
      </c>
      <c r="K2151">
        <v>0.5</v>
      </c>
      <c r="L2151">
        <v>40</v>
      </c>
      <c r="M2151">
        <v>1</v>
      </c>
      <c r="N2151">
        <v>18</v>
      </c>
      <c r="P2151">
        <v>4</v>
      </c>
      <c r="Q2151">
        <v>5</v>
      </c>
      <c r="R2151">
        <v>0.8</v>
      </c>
      <c r="S2151">
        <v>2</v>
      </c>
      <c r="T2151">
        <v>0.73333333333333328</v>
      </c>
    </row>
    <row r="2152" spans="1:20" x14ac:dyDescent="0.25">
      <c r="A2152" s="177" t="s">
        <v>2649</v>
      </c>
      <c r="B2152" t="s">
        <v>2650</v>
      </c>
      <c r="C2152" t="s">
        <v>237</v>
      </c>
      <c r="D2152" s="20" t="s">
        <v>1026</v>
      </c>
      <c r="E2152" s="26">
        <v>42156</v>
      </c>
      <c r="F2152">
        <v>15</v>
      </c>
      <c r="G2152">
        <v>17</v>
      </c>
      <c r="H2152">
        <v>0.88235294117647056</v>
      </c>
      <c r="I2152">
        <v>84</v>
      </c>
      <c r="J2152">
        <v>115</v>
      </c>
      <c r="K2152">
        <v>0.73043478260869565</v>
      </c>
      <c r="L2152">
        <v>127</v>
      </c>
      <c r="M2152">
        <v>0.90551181102362199</v>
      </c>
      <c r="N2152">
        <v>69</v>
      </c>
      <c r="O2152">
        <v>1.1837499999999999</v>
      </c>
      <c r="P2152">
        <v>22</v>
      </c>
      <c r="Q2152">
        <v>28</v>
      </c>
      <c r="R2152">
        <v>0.7857142857142857</v>
      </c>
      <c r="S2152">
        <v>15</v>
      </c>
    </row>
    <row r="2153" spans="1:20" x14ac:dyDescent="0.25">
      <c r="A2153" s="177" t="s">
        <v>2474</v>
      </c>
      <c r="B2153" t="s">
        <v>2475</v>
      </c>
      <c r="C2153" t="s">
        <v>238</v>
      </c>
      <c r="D2153" s="20" t="s">
        <v>1026</v>
      </c>
      <c r="E2153" s="26">
        <v>42156</v>
      </c>
      <c r="F2153">
        <v>11</v>
      </c>
      <c r="G2153">
        <v>12</v>
      </c>
      <c r="H2153">
        <v>0.91666666666666663</v>
      </c>
      <c r="I2153">
        <v>34</v>
      </c>
      <c r="J2153">
        <v>36</v>
      </c>
      <c r="K2153">
        <v>0.94444444444444442</v>
      </c>
      <c r="L2153">
        <v>40</v>
      </c>
      <c r="M2153">
        <v>0.9</v>
      </c>
      <c r="N2153">
        <v>25</v>
      </c>
      <c r="O2153">
        <v>0.83010000000000006</v>
      </c>
      <c r="P2153">
        <v>5</v>
      </c>
      <c r="Q2153">
        <v>8</v>
      </c>
      <c r="R2153">
        <v>0.625</v>
      </c>
      <c r="S2153">
        <v>9</v>
      </c>
      <c r="T2153">
        <v>0.82499999999999996</v>
      </c>
    </row>
    <row r="2154" spans="1:20" x14ac:dyDescent="0.25">
      <c r="A2154" s="177" t="s">
        <v>2301</v>
      </c>
      <c r="B2154" t="s">
        <v>2302</v>
      </c>
      <c r="C2154" t="s">
        <v>239</v>
      </c>
      <c r="D2154" s="20" t="s">
        <v>1026</v>
      </c>
      <c r="E2154" s="26">
        <v>42156</v>
      </c>
      <c r="F2154">
        <v>4</v>
      </c>
      <c r="G2154">
        <v>4</v>
      </c>
      <c r="H2154">
        <v>1</v>
      </c>
      <c r="I2154">
        <v>5</v>
      </c>
      <c r="J2154">
        <v>8</v>
      </c>
      <c r="K2154">
        <v>0.625</v>
      </c>
      <c r="L2154">
        <v>8</v>
      </c>
      <c r="M2154">
        <v>1</v>
      </c>
      <c r="N2154">
        <v>3</v>
      </c>
      <c r="O2154">
        <v>0.66400000000000003</v>
      </c>
      <c r="P2154">
        <v>0</v>
      </c>
      <c r="Q2154">
        <v>1</v>
      </c>
      <c r="R2154">
        <v>0</v>
      </c>
      <c r="S2154">
        <v>2</v>
      </c>
      <c r="T2154">
        <v>0.82499999999999996</v>
      </c>
    </row>
    <row r="2155" spans="1:20" x14ac:dyDescent="0.25">
      <c r="A2155" s="177" t="s">
        <v>2126</v>
      </c>
      <c r="B2155" t="s">
        <v>2127</v>
      </c>
      <c r="C2155" s="20" t="s">
        <v>2018</v>
      </c>
      <c r="D2155" s="20" t="s">
        <v>1026</v>
      </c>
      <c r="E2155" s="26">
        <v>42156</v>
      </c>
      <c r="F2155">
        <v>8</v>
      </c>
      <c r="G2155">
        <v>9</v>
      </c>
      <c r="H2155">
        <v>0.88888888888888884</v>
      </c>
      <c r="I2155">
        <v>33</v>
      </c>
      <c r="J2155">
        <v>34</v>
      </c>
      <c r="K2155">
        <v>0.97058823529411764</v>
      </c>
      <c r="L2155">
        <v>39</v>
      </c>
      <c r="M2155">
        <v>0.87179487179487181</v>
      </c>
      <c r="N2155">
        <v>24</v>
      </c>
      <c r="P2155">
        <v>3</v>
      </c>
      <c r="Q2155">
        <v>3</v>
      </c>
      <c r="R2155">
        <v>1</v>
      </c>
      <c r="S2155">
        <v>9</v>
      </c>
      <c r="T2155">
        <v>1.1499999999999999</v>
      </c>
    </row>
    <row r="2156" spans="1:20" x14ac:dyDescent="0.25">
      <c r="A2156" s="177" t="s">
        <v>1878</v>
      </c>
      <c r="B2156" t="s">
        <v>1879</v>
      </c>
      <c r="C2156" t="s">
        <v>240</v>
      </c>
      <c r="D2156" s="20" t="s">
        <v>1026</v>
      </c>
      <c r="E2156" s="26">
        <v>42156</v>
      </c>
      <c r="F2156">
        <v>21</v>
      </c>
      <c r="G2156">
        <v>21</v>
      </c>
      <c r="H2156">
        <v>1</v>
      </c>
      <c r="I2156">
        <v>58</v>
      </c>
      <c r="J2156">
        <v>81</v>
      </c>
      <c r="K2156">
        <v>0.71604938271604934</v>
      </c>
      <c r="L2156">
        <v>81</v>
      </c>
      <c r="M2156">
        <v>1</v>
      </c>
      <c r="N2156">
        <v>55</v>
      </c>
      <c r="P2156">
        <v>6</v>
      </c>
      <c r="Q2156">
        <v>7</v>
      </c>
      <c r="R2156">
        <v>0.8571428571428571</v>
      </c>
      <c r="S2156">
        <v>3</v>
      </c>
      <c r="T2156">
        <v>0.80317391304347818</v>
      </c>
    </row>
    <row r="2157" spans="1:20" x14ac:dyDescent="0.25">
      <c r="A2157" s="177" t="s">
        <v>1703</v>
      </c>
      <c r="B2157" t="s">
        <v>1704</v>
      </c>
      <c r="C2157" t="s">
        <v>241</v>
      </c>
      <c r="D2157" s="20" t="s">
        <v>1026</v>
      </c>
      <c r="E2157" s="26">
        <v>42156</v>
      </c>
      <c r="F2157">
        <v>43</v>
      </c>
      <c r="G2157">
        <v>49</v>
      </c>
      <c r="H2157">
        <v>0.87755102040816324</v>
      </c>
      <c r="I2157">
        <v>336</v>
      </c>
      <c r="J2157">
        <v>402</v>
      </c>
      <c r="K2157">
        <v>0.83582089552238803</v>
      </c>
      <c r="L2157">
        <v>480</v>
      </c>
      <c r="M2157">
        <v>0.83750000000000002</v>
      </c>
      <c r="N2157">
        <v>322</v>
      </c>
      <c r="P2157">
        <v>12</v>
      </c>
      <c r="Q2157">
        <v>17</v>
      </c>
      <c r="R2157">
        <v>0.70588235294117652</v>
      </c>
      <c r="S2157">
        <v>14</v>
      </c>
      <c r="T2157">
        <v>0.71599999999999997</v>
      </c>
    </row>
    <row r="2158" spans="1:20" x14ac:dyDescent="0.25">
      <c r="A2158" s="177" t="s">
        <v>1528</v>
      </c>
      <c r="B2158" t="s">
        <v>1529</v>
      </c>
      <c r="C2158" t="s">
        <v>318</v>
      </c>
      <c r="D2158" s="20" t="s">
        <v>1026</v>
      </c>
      <c r="E2158" s="26">
        <v>42156</v>
      </c>
      <c r="F2158">
        <v>0</v>
      </c>
      <c r="G2158">
        <v>0</v>
      </c>
      <c r="H2158" t="e">
        <v>#DIV/0!</v>
      </c>
      <c r="I2158">
        <v>0</v>
      </c>
      <c r="J2158">
        <v>0</v>
      </c>
      <c r="K2158" t="e">
        <v>#DIV/0!</v>
      </c>
      <c r="L2158">
        <v>0</v>
      </c>
      <c r="M2158" t="e">
        <v>#DIV/0!</v>
      </c>
      <c r="N2158">
        <v>0</v>
      </c>
      <c r="P2158">
        <v>0</v>
      </c>
      <c r="Q2158">
        <v>0</v>
      </c>
      <c r="R2158" t="e">
        <v>#DIV/0!</v>
      </c>
      <c r="S2158">
        <v>0</v>
      </c>
      <c r="T2158">
        <v>1.06</v>
      </c>
    </row>
    <row r="2159" spans="1:20" x14ac:dyDescent="0.25">
      <c r="A2159" s="177" t="s">
        <v>1127</v>
      </c>
      <c r="B2159" t="s">
        <v>1213</v>
      </c>
      <c r="C2159" t="s">
        <v>235</v>
      </c>
      <c r="D2159" s="20" t="s">
        <v>1028</v>
      </c>
      <c r="E2159" s="26">
        <v>42156</v>
      </c>
      <c r="F2159">
        <v>115</v>
      </c>
      <c r="G2159">
        <v>128</v>
      </c>
      <c r="H2159">
        <v>0.8984375</v>
      </c>
      <c r="I2159">
        <v>616</v>
      </c>
      <c r="J2159">
        <v>746</v>
      </c>
      <c r="K2159">
        <v>0.82573726541554959</v>
      </c>
      <c r="L2159">
        <v>867</v>
      </c>
      <c r="M2159">
        <v>0.86043829296424457</v>
      </c>
      <c r="N2159">
        <v>553</v>
      </c>
      <c r="P2159">
        <v>56</v>
      </c>
      <c r="Q2159">
        <v>81</v>
      </c>
      <c r="R2159">
        <v>0.69135802469135799</v>
      </c>
      <c r="S2159">
        <v>63</v>
      </c>
      <c r="T2159">
        <v>0.9</v>
      </c>
    </row>
    <row r="2160" spans="1:20" x14ac:dyDescent="0.25">
      <c r="A2160" s="177" t="s">
        <v>9341</v>
      </c>
      <c r="B2160" t="s">
        <v>9342</v>
      </c>
      <c r="C2160" t="s">
        <v>211</v>
      </c>
      <c r="D2160" s="20" t="s">
        <v>1026</v>
      </c>
      <c r="E2160" s="26">
        <v>42186</v>
      </c>
      <c r="F2160">
        <v>2</v>
      </c>
      <c r="G2160">
        <v>4</v>
      </c>
      <c r="H2160">
        <v>0.5</v>
      </c>
      <c r="I2160">
        <v>25</v>
      </c>
      <c r="J2160">
        <v>12</v>
      </c>
      <c r="K2160">
        <v>2.0833333333333335</v>
      </c>
      <c r="L2160">
        <v>28</v>
      </c>
      <c r="M2160">
        <v>0.42857142857142855</v>
      </c>
      <c r="N2160">
        <v>19</v>
      </c>
      <c r="P2160">
        <v>0</v>
      </c>
      <c r="Q2160">
        <v>2</v>
      </c>
      <c r="R2160">
        <v>0</v>
      </c>
      <c r="S2160">
        <v>6</v>
      </c>
      <c r="T2160">
        <v>0.36363636363636365</v>
      </c>
    </row>
    <row r="2161" spans="1:20" x14ac:dyDescent="0.25">
      <c r="A2161" s="177" t="s">
        <v>8502</v>
      </c>
      <c r="B2161" t="s">
        <v>8503</v>
      </c>
      <c r="C2161" t="s">
        <v>213</v>
      </c>
      <c r="D2161" s="20" t="s">
        <v>1026</v>
      </c>
      <c r="E2161" s="26">
        <v>42186</v>
      </c>
      <c r="F2161">
        <v>2</v>
      </c>
      <c r="G2161">
        <v>3</v>
      </c>
      <c r="H2161">
        <v>0.66666666666666663</v>
      </c>
      <c r="I2161">
        <v>15</v>
      </c>
      <c r="J2161">
        <v>12</v>
      </c>
      <c r="K2161">
        <v>1.25</v>
      </c>
      <c r="L2161">
        <v>20</v>
      </c>
      <c r="M2161">
        <v>0.6</v>
      </c>
      <c r="N2161">
        <v>13</v>
      </c>
      <c r="P2161">
        <v>1</v>
      </c>
      <c r="Q2161">
        <v>1</v>
      </c>
      <c r="R2161">
        <v>1</v>
      </c>
      <c r="S2161">
        <v>2</v>
      </c>
    </row>
    <row r="2162" spans="1:20" x14ac:dyDescent="0.25">
      <c r="A2162" s="177" t="s">
        <v>5078</v>
      </c>
      <c r="B2162" t="s">
        <v>5079</v>
      </c>
      <c r="C2162" t="s">
        <v>229</v>
      </c>
      <c r="D2162" s="20" t="s">
        <v>1026</v>
      </c>
      <c r="E2162" s="26">
        <v>42186</v>
      </c>
      <c r="F2162">
        <v>0</v>
      </c>
      <c r="G2162">
        <v>0</v>
      </c>
      <c r="H2162" t="e">
        <v>#DIV/0!</v>
      </c>
      <c r="I2162">
        <v>0</v>
      </c>
      <c r="J2162">
        <v>0</v>
      </c>
      <c r="K2162" t="e">
        <v>#DIV/0!</v>
      </c>
      <c r="L2162">
        <v>0</v>
      </c>
      <c r="M2162" t="e">
        <v>#DIV/0!</v>
      </c>
      <c r="N2162">
        <v>0</v>
      </c>
      <c r="P2162">
        <v>0</v>
      </c>
      <c r="Q2162">
        <v>0</v>
      </c>
      <c r="R2162" t="e">
        <v>#DIV/0!</v>
      </c>
      <c r="S2162">
        <v>0</v>
      </c>
      <c r="T2162">
        <v>0.53846153846153844</v>
      </c>
    </row>
    <row r="2163" spans="1:20" x14ac:dyDescent="0.25">
      <c r="A2163" s="177" t="s">
        <v>5702</v>
      </c>
      <c r="B2163" t="s">
        <v>5703</v>
      </c>
      <c r="C2163" s="20" t="s">
        <v>1073</v>
      </c>
      <c r="D2163" s="20" t="s">
        <v>1026</v>
      </c>
      <c r="E2163" s="26">
        <v>42186</v>
      </c>
      <c r="F2163">
        <v>5</v>
      </c>
      <c r="G2163">
        <v>5</v>
      </c>
      <c r="H2163">
        <v>1</v>
      </c>
      <c r="I2163">
        <v>15</v>
      </c>
      <c r="J2163">
        <v>25</v>
      </c>
      <c r="K2163">
        <v>0.6</v>
      </c>
      <c r="L2163">
        <v>25</v>
      </c>
      <c r="M2163">
        <v>1</v>
      </c>
      <c r="N2163">
        <v>14</v>
      </c>
      <c r="P2163">
        <v>0</v>
      </c>
      <c r="Q2163">
        <v>0</v>
      </c>
      <c r="R2163" t="e">
        <v>#DIV/0!</v>
      </c>
      <c r="S2163">
        <v>1</v>
      </c>
      <c r="T2163">
        <v>0.61904761904761907</v>
      </c>
    </row>
    <row r="2164" spans="1:20" x14ac:dyDescent="0.25">
      <c r="A2164" s="177" t="s">
        <v>12080</v>
      </c>
      <c r="B2164" t="s">
        <v>12081</v>
      </c>
      <c r="C2164" s="20" t="s">
        <v>1077</v>
      </c>
      <c r="D2164" s="20" t="s">
        <v>1028</v>
      </c>
      <c r="E2164" s="26">
        <v>42186</v>
      </c>
      <c r="F2164">
        <v>3</v>
      </c>
      <c r="G2164">
        <v>3</v>
      </c>
      <c r="H2164">
        <v>1</v>
      </c>
      <c r="I2164">
        <v>0</v>
      </c>
      <c r="J2164">
        <v>15</v>
      </c>
      <c r="K2164">
        <v>0</v>
      </c>
      <c r="L2164">
        <v>15</v>
      </c>
      <c r="M2164">
        <v>1</v>
      </c>
      <c r="N2164">
        <v>0</v>
      </c>
      <c r="P2164">
        <v>0</v>
      </c>
      <c r="Q2164">
        <v>0</v>
      </c>
      <c r="R2164" t="e">
        <v>#DIV/0!</v>
      </c>
      <c r="S2164">
        <v>0</v>
      </c>
      <c r="T2164">
        <v>1</v>
      </c>
    </row>
    <row r="2165" spans="1:20" x14ac:dyDescent="0.25">
      <c r="A2165" s="177" t="s">
        <v>10579</v>
      </c>
      <c r="B2165" t="s">
        <v>10580</v>
      </c>
      <c r="C2165" t="s">
        <v>205</v>
      </c>
      <c r="D2165" s="20" t="s">
        <v>1026</v>
      </c>
      <c r="E2165" s="26">
        <v>42186</v>
      </c>
      <c r="F2165">
        <v>4</v>
      </c>
      <c r="G2165">
        <v>5</v>
      </c>
      <c r="H2165">
        <v>0.8</v>
      </c>
      <c r="I2165">
        <v>16</v>
      </c>
      <c r="J2165">
        <v>40</v>
      </c>
      <c r="K2165">
        <v>0.4</v>
      </c>
      <c r="L2165">
        <v>45</v>
      </c>
      <c r="M2165">
        <v>0.88888888888888884</v>
      </c>
      <c r="N2165">
        <v>12</v>
      </c>
      <c r="O2165">
        <v>0.82499999999999996</v>
      </c>
      <c r="P2165">
        <v>7</v>
      </c>
      <c r="Q2165">
        <v>7</v>
      </c>
      <c r="R2165">
        <v>1</v>
      </c>
      <c r="S2165">
        <v>4</v>
      </c>
    </row>
    <row r="2166" spans="1:20" x14ac:dyDescent="0.25">
      <c r="A2166" s="177" t="s">
        <v>8926</v>
      </c>
      <c r="B2166" t="s">
        <v>8927</v>
      </c>
      <c r="C2166" t="s">
        <v>210</v>
      </c>
      <c r="D2166" s="20" t="s">
        <v>1026</v>
      </c>
      <c r="E2166" s="26">
        <v>42186</v>
      </c>
      <c r="F2166">
        <v>5</v>
      </c>
      <c r="G2166">
        <v>5</v>
      </c>
      <c r="H2166">
        <v>1</v>
      </c>
      <c r="I2166">
        <v>31</v>
      </c>
      <c r="J2166">
        <v>35</v>
      </c>
      <c r="K2166">
        <v>0.88571428571428568</v>
      </c>
      <c r="L2166">
        <v>35</v>
      </c>
      <c r="M2166">
        <v>1</v>
      </c>
      <c r="N2166">
        <v>25</v>
      </c>
      <c r="O2166">
        <v>0.82499999999999996</v>
      </c>
      <c r="P2166">
        <v>2</v>
      </c>
      <c r="Q2166">
        <v>2</v>
      </c>
      <c r="R2166">
        <v>1</v>
      </c>
      <c r="S2166">
        <v>6</v>
      </c>
    </row>
    <row r="2167" spans="1:20" x14ac:dyDescent="0.25">
      <c r="A2167" s="177" t="s">
        <v>6121</v>
      </c>
      <c r="B2167" t="s">
        <v>6122</v>
      </c>
      <c r="C2167" t="s">
        <v>215</v>
      </c>
      <c r="D2167" s="20" t="s">
        <v>1026</v>
      </c>
      <c r="E2167" s="26">
        <v>42186</v>
      </c>
      <c r="F2167">
        <v>6</v>
      </c>
      <c r="G2167">
        <v>7</v>
      </c>
      <c r="H2167">
        <v>0.8571428571428571</v>
      </c>
      <c r="I2167">
        <v>35</v>
      </c>
      <c r="J2167">
        <v>40</v>
      </c>
      <c r="K2167">
        <v>0.875</v>
      </c>
      <c r="L2167">
        <v>47</v>
      </c>
      <c r="M2167">
        <v>0.85106382978723405</v>
      </c>
      <c r="N2167">
        <v>28</v>
      </c>
      <c r="O2167">
        <v>1.1499999999999999</v>
      </c>
      <c r="P2167">
        <v>5</v>
      </c>
      <c r="Q2167">
        <v>8</v>
      </c>
      <c r="R2167">
        <v>0.625</v>
      </c>
      <c r="S2167">
        <v>7</v>
      </c>
    </row>
    <row r="2168" spans="1:20" x14ac:dyDescent="0.25">
      <c r="A2168" s="177" t="s">
        <v>3421</v>
      </c>
      <c r="B2168" t="s">
        <v>3422</v>
      </c>
      <c r="C2168" t="s">
        <v>221</v>
      </c>
      <c r="D2168" s="20" t="s">
        <v>1026</v>
      </c>
      <c r="E2168" s="26">
        <v>42186</v>
      </c>
      <c r="F2168">
        <v>11</v>
      </c>
      <c r="G2168">
        <v>12</v>
      </c>
      <c r="H2168">
        <v>0.91666666666666663</v>
      </c>
      <c r="I2168">
        <v>25</v>
      </c>
      <c r="J2168">
        <v>36</v>
      </c>
      <c r="K2168">
        <v>0.69444444444444442</v>
      </c>
      <c r="L2168">
        <v>40</v>
      </c>
      <c r="M2168">
        <v>0.9</v>
      </c>
      <c r="N2168">
        <v>18</v>
      </c>
      <c r="O2168">
        <v>0.80317391304347818</v>
      </c>
      <c r="P2168">
        <v>7</v>
      </c>
      <c r="Q2168">
        <v>13</v>
      </c>
      <c r="R2168">
        <v>0.53846153846153844</v>
      </c>
      <c r="S2168">
        <v>7</v>
      </c>
    </row>
    <row r="2169" spans="1:20" x14ac:dyDescent="0.25">
      <c r="A2169" s="177" t="s">
        <v>3246</v>
      </c>
      <c r="B2169" t="s">
        <v>3247</v>
      </c>
      <c r="C2169" t="s">
        <v>222</v>
      </c>
      <c r="D2169" s="20" t="s">
        <v>1026</v>
      </c>
      <c r="E2169" s="26">
        <v>42186</v>
      </c>
      <c r="F2169">
        <v>4</v>
      </c>
      <c r="G2169">
        <v>4</v>
      </c>
      <c r="H2169">
        <v>1</v>
      </c>
      <c r="I2169">
        <v>6</v>
      </c>
      <c r="J2169">
        <v>8</v>
      </c>
      <c r="K2169">
        <v>0.75</v>
      </c>
      <c r="L2169">
        <v>8</v>
      </c>
      <c r="M2169">
        <v>1</v>
      </c>
      <c r="N2169">
        <v>6</v>
      </c>
      <c r="O2169">
        <v>0.71599999999999997</v>
      </c>
      <c r="P2169">
        <v>0</v>
      </c>
      <c r="Q2169">
        <v>1</v>
      </c>
      <c r="R2169">
        <v>0</v>
      </c>
      <c r="S2169">
        <v>0</v>
      </c>
    </row>
    <row r="2170" spans="1:20" x14ac:dyDescent="0.25">
      <c r="A2170" s="177" t="s">
        <v>7291</v>
      </c>
      <c r="B2170" t="s">
        <v>7292</v>
      </c>
      <c r="C2170" s="20" t="s">
        <v>1078</v>
      </c>
      <c r="D2170" s="20" t="s">
        <v>1026</v>
      </c>
      <c r="E2170" s="26">
        <v>42186</v>
      </c>
      <c r="F2170">
        <v>3</v>
      </c>
      <c r="G2170">
        <v>4</v>
      </c>
      <c r="H2170">
        <v>0.75</v>
      </c>
      <c r="I2170">
        <v>12</v>
      </c>
      <c r="J2170">
        <v>9</v>
      </c>
      <c r="K2170">
        <v>1.3333333333333333</v>
      </c>
      <c r="L2170">
        <v>14</v>
      </c>
      <c r="M2170">
        <v>0.6428571428571429</v>
      </c>
      <c r="N2170">
        <v>11</v>
      </c>
      <c r="P2170">
        <v>0</v>
      </c>
      <c r="Q2170">
        <v>0</v>
      </c>
      <c r="R2170" t="e">
        <v>#DIV/0!</v>
      </c>
      <c r="S2170">
        <v>1</v>
      </c>
    </row>
    <row r="2171" spans="1:20" x14ac:dyDescent="0.25">
      <c r="A2171" s="177" t="s">
        <v>5283</v>
      </c>
      <c r="B2171" t="s">
        <v>5284</v>
      </c>
      <c r="C2171" s="20" t="s">
        <v>1079</v>
      </c>
      <c r="D2171" s="20" t="s">
        <v>1026</v>
      </c>
      <c r="E2171" s="26">
        <v>42186</v>
      </c>
      <c r="F2171">
        <v>5</v>
      </c>
      <c r="G2171">
        <v>5</v>
      </c>
      <c r="H2171">
        <v>1</v>
      </c>
      <c r="I2171">
        <v>17</v>
      </c>
      <c r="J2171">
        <v>25</v>
      </c>
      <c r="K2171">
        <v>0.68</v>
      </c>
      <c r="L2171">
        <v>25</v>
      </c>
      <c r="M2171">
        <v>1</v>
      </c>
      <c r="N2171">
        <v>17</v>
      </c>
      <c r="P2171">
        <v>0</v>
      </c>
      <c r="Q2171">
        <v>0</v>
      </c>
      <c r="R2171" t="e">
        <v>#DIV/0!</v>
      </c>
      <c r="S2171">
        <v>0</v>
      </c>
    </row>
    <row r="2172" spans="1:20" x14ac:dyDescent="0.25">
      <c r="A2172" s="177" t="s">
        <v>12282</v>
      </c>
      <c r="B2172" t="s">
        <v>12283</v>
      </c>
      <c r="C2172" t="s">
        <v>200</v>
      </c>
      <c r="D2172" s="20" t="s">
        <v>1026</v>
      </c>
      <c r="E2172" s="26">
        <v>42186</v>
      </c>
      <c r="F2172">
        <v>5</v>
      </c>
      <c r="G2172">
        <v>5</v>
      </c>
      <c r="H2172">
        <v>1</v>
      </c>
      <c r="I2172">
        <v>11</v>
      </c>
      <c r="J2172">
        <v>25</v>
      </c>
      <c r="K2172">
        <v>0.44</v>
      </c>
      <c r="L2172">
        <v>25</v>
      </c>
      <c r="M2172">
        <v>1</v>
      </c>
      <c r="N2172">
        <v>11</v>
      </c>
      <c r="P2172">
        <v>2</v>
      </c>
      <c r="Q2172">
        <v>2</v>
      </c>
      <c r="R2172">
        <v>1</v>
      </c>
      <c r="S2172">
        <v>0</v>
      </c>
      <c r="T2172">
        <v>1.06</v>
      </c>
    </row>
    <row r="2173" spans="1:20" x14ac:dyDescent="0.25">
      <c r="A2173" s="177" t="s">
        <v>10403</v>
      </c>
      <c r="B2173" t="s">
        <v>10404</v>
      </c>
      <c r="C2173" t="s">
        <v>204</v>
      </c>
      <c r="D2173" s="20" t="s">
        <v>1026</v>
      </c>
      <c r="E2173" s="26">
        <v>42186</v>
      </c>
      <c r="F2173">
        <v>0</v>
      </c>
      <c r="G2173">
        <v>0</v>
      </c>
      <c r="H2173" t="e">
        <v>#DIV/0!</v>
      </c>
      <c r="I2173">
        <v>0</v>
      </c>
      <c r="J2173">
        <v>0</v>
      </c>
      <c r="K2173" t="e">
        <v>#DIV/0!</v>
      </c>
      <c r="L2173">
        <v>0</v>
      </c>
      <c r="M2173" t="e">
        <v>#DIV/0!</v>
      </c>
      <c r="N2173">
        <v>0</v>
      </c>
      <c r="P2173">
        <v>0</v>
      </c>
      <c r="Q2173">
        <v>0</v>
      </c>
      <c r="R2173" t="e">
        <v>#DIV/0!</v>
      </c>
      <c r="S2173">
        <v>0</v>
      </c>
      <c r="T2173">
        <v>0.81666666666666665</v>
      </c>
    </row>
    <row r="2174" spans="1:20" x14ac:dyDescent="0.25">
      <c r="A2174" s="177" t="s">
        <v>8751</v>
      </c>
      <c r="B2174" t="s">
        <v>8752</v>
      </c>
      <c r="C2174" t="s">
        <v>208</v>
      </c>
      <c r="D2174" s="20" t="s">
        <v>1026</v>
      </c>
      <c r="E2174" s="26">
        <v>42186</v>
      </c>
      <c r="F2174">
        <v>2</v>
      </c>
      <c r="G2174">
        <v>2</v>
      </c>
      <c r="H2174">
        <v>1</v>
      </c>
      <c r="I2174">
        <v>13</v>
      </c>
      <c r="J2174">
        <v>10</v>
      </c>
      <c r="K2174">
        <v>1.3</v>
      </c>
      <c r="L2174">
        <v>10</v>
      </c>
      <c r="M2174">
        <v>1</v>
      </c>
      <c r="N2174">
        <v>13</v>
      </c>
      <c r="P2174">
        <v>0</v>
      </c>
      <c r="Q2174">
        <v>0</v>
      </c>
      <c r="R2174" t="e">
        <v>#DIV/0!</v>
      </c>
      <c r="S2174">
        <v>0</v>
      </c>
      <c r="T2174">
        <v>0.36363636363636365</v>
      </c>
    </row>
    <row r="2175" spans="1:20" x14ac:dyDescent="0.25">
      <c r="A2175" s="177" t="s">
        <v>6545</v>
      </c>
      <c r="B2175" t="s">
        <v>6546</v>
      </c>
      <c r="C2175" t="s">
        <v>316</v>
      </c>
      <c r="D2175" s="20" t="s">
        <v>1026</v>
      </c>
      <c r="E2175" s="26">
        <v>42186</v>
      </c>
      <c r="F2175">
        <v>10</v>
      </c>
      <c r="G2175">
        <v>10</v>
      </c>
      <c r="H2175">
        <v>1</v>
      </c>
      <c r="I2175">
        <v>21</v>
      </c>
      <c r="J2175">
        <v>26</v>
      </c>
      <c r="K2175">
        <v>0.80769230769230771</v>
      </c>
      <c r="L2175">
        <v>26</v>
      </c>
      <c r="M2175">
        <v>1</v>
      </c>
      <c r="N2175">
        <v>20</v>
      </c>
      <c r="P2175">
        <v>0</v>
      </c>
      <c r="Q2175">
        <v>0</v>
      </c>
      <c r="R2175" t="e">
        <v>#DIV/0!</v>
      </c>
      <c r="S2175">
        <v>1</v>
      </c>
    </row>
    <row r="2176" spans="1:20" x14ac:dyDescent="0.25">
      <c r="A2176" s="177" t="s">
        <v>4138</v>
      </c>
      <c r="B2176" t="s">
        <v>4139</v>
      </c>
      <c r="C2176" t="s">
        <v>218</v>
      </c>
      <c r="D2176" s="20" t="s">
        <v>1026</v>
      </c>
      <c r="E2176" s="26">
        <v>42186</v>
      </c>
      <c r="F2176">
        <v>4</v>
      </c>
      <c r="G2176">
        <v>4</v>
      </c>
      <c r="H2176">
        <v>1</v>
      </c>
      <c r="I2176">
        <v>1</v>
      </c>
      <c r="J2176">
        <v>20</v>
      </c>
      <c r="K2176">
        <v>0.05</v>
      </c>
      <c r="L2176">
        <v>20</v>
      </c>
      <c r="M2176">
        <v>1</v>
      </c>
      <c r="N2176">
        <v>1</v>
      </c>
      <c r="P2176">
        <v>0</v>
      </c>
      <c r="Q2176">
        <v>0</v>
      </c>
      <c r="R2176" t="e">
        <v>#DIV/0!</v>
      </c>
      <c r="S2176">
        <v>0</v>
      </c>
      <c r="T2176">
        <v>0.68173076923076925</v>
      </c>
    </row>
    <row r="2177" spans="1:20" x14ac:dyDescent="0.25">
      <c r="A2177" s="177" t="s">
        <v>12567</v>
      </c>
      <c r="B2177" t="s">
        <v>12568</v>
      </c>
      <c r="C2177" t="s">
        <v>202</v>
      </c>
      <c r="D2177" s="20" t="s">
        <v>1026</v>
      </c>
      <c r="E2177" s="26">
        <v>42186</v>
      </c>
      <c r="F2177">
        <v>9</v>
      </c>
      <c r="G2177">
        <v>10</v>
      </c>
      <c r="H2177">
        <v>0.9</v>
      </c>
      <c r="I2177">
        <v>99</v>
      </c>
      <c r="J2177">
        <v>90</v>
      </c>
      <c r="K2177">
        <v>1.1000000000000001</v>
      </c>
      <c r="L2177">
        <v>100</v>
      </c>
      <c r="M2177">
        <v>0.9</v>
      </c>
      <c r="N2177">
        <v>97</v>
      </c>
      <c r="P2177">
        <v>0</v>
      </c>
      <c r="Q2177">
        <v>0</v>
      </c>
      <c r="R2177" t="e">
        <v>#DIV/0!</v>
      </c>
      <c r="S2177">
        <v>2</v>
      </c>
    </row>
    <row r="2178" spans="1:20" x14ac:dyDescent="0.25">
      <c r="A2178" s="177" t="s">
        <v>9732</v>
      </c>
      <c r="B2178" t="s">
        <v>9733</v>
      </c>
      <c r="C2178" t="s">
        <v>224</v>
      </c>
      <c r="D2178" s="20" t="s">
        <v>1026</v>
      </c>
      <c r="E2178" s="26">
        <v>42186</v>
      </c>
      <c r="F2178">
        <v>2</v>
      </c>
      <c r="G2178">
        <v>2</v>
      </c>
      <c r="H2178">
        <v>1</v>
      </c>
      <c r="I2178">
        <v>39</v>
      </c>
      <c r="J2178">
        <v>20</v>
      </c>
      <c r="K2178">
        <v>1.95</v>
      </c>
      <c r="L2178">
        <v>20</v>
      </c>
      <c r="M2178">
        <v>1</v>
      </c>
      <c r="N2178">
        <v>39</v>
      </c>
      <c r="P2178">
        <v>0</v>
      </c>
      <c r="Q2178">
        <v>0</v>
      </c>
      <c r="R2178" t="e">
        <v>#DIV/0!</v>
      </c>
      <c r="S2178">
        <v>0</v>
      </c>
    </row>
    <row r="2179" spans="1:20" x14ac:dyDescent="0.25">
      <c r="A2179" s="177" t="s">
        <v>7825</v>
      </c>
      <c r="B2179" t="s">
        <v>7826</v>
      </c>
      <c r="C2179" t="s">
        <v>226</v>
      </c>
      <c r="D2179" s="20" t="s">
        <v>1026</v>
      </c>
      <c r="E2179" s="26">
        <v>42186</v>
      </c>
      <c r="F2179">
        <v>3</v>
      </c>
      <c r="G2179">
        <v>6</v>
      </c>
      <c r="H2179">
        <v>0.5</v>
      </c>
      <c r="I2179">
        <v>31</v>
      </c>
      <c r="J2179">
        <v>20</v>
      </c>
      <c r="K2179">
        <v>1.55</v>
      </c>
      <c r="L2179">
        <v>50</v>
      </c>
      <c r="M2179">
        <v>0.4</v>
      </c>
      <c r="N2179">
        <v>31</v>
      </c>
      <c r="P2179">
        <v>0</v>
      </c>
      <c r="Q2179">
        <v>0</v>
      </c>
      <c r="R2179" t="e">
        <v>#DIV/0!</v>
      </c>
      <c r="S2179">
        <v>0</v>
      </c>
    </row>
    <row r="2180" spans="1:20" x14ac:dyDescent="0.25">
      <c r="A2180" s="177" t="s">
        <v>6895</v>
      </c>
      <c r="B2180" t="s">
        <v>6896</v>
      </c>
      <c r="C2180" t="s">
        <v>231</v>
      </c>
      <c r="D2180" s="20" t="s">
        <v>1026</v>
      </c>
      <c r="E2180" s="26">
        <v>42186</v>
      </c>
      <c r="F2180">
        <v>13</v>
      </c>
      <c r="G2180">
        <v>14</v>
      </c>
      <c r="H2180">
        <v>0.9285714285714286</v>
      </c>
      <c r="I2180">
        <v>99</v>
      </c>
      <c r="J2180">
        <v>95</v>
      </c>
      <c r="K2180">
        <v>1.0421052631578946</v>
      </c>
      <c r="L2180">
        <v>103</v>
      </c>
      <c r="M2180">
        <v>0.92233009708737868</v>
      </c>
      <c r="N2180">
        <v>95</v>
      </c>
      <c r="P2180">
        <v>0</v>
      </c>
      <c r="Q2180">
        <v>0</v>
      </c>
      <c r="R2180" t="e">
        <v>#DIV/0!</v>
      </c>
      <c r="S2180">
        <v>4</v>
      </c>
      <c r="T2180">
        <v>0.82499999999999996</v>
      </c>
    </row>
    <row r="2181" spans="1:20" x14ac:dyDescent="0.25">
      <c r="A2181" s="177" t="s">
        <v>5946</v>
      </c>
      <c r="B2181" t="s">
        <v>5947</v>
      </c>
      <c r="C2181" t="s">
        <v>216</v>
      </c>
      <c r="D2181" s="20" t="s">
        <v>1026</v>
      </c>
      <c r="E2181" s="26">
        <v>42186</v>
      </c>
      <c r="F2181">
        <v>10</v>
      </c>
      <c r="G2181">
        <v>10</v>
      </c>
      <c r="H2181">
        <v>1</v>
      </c>
      <c r="I2181">
        <v>59</v>
      </c>
      <c r="J2181">
        <v>90</v>
      </c>
      <c r="K2181">
        <v>0.65555555555555556</v>
      </c>
      <c r="L2181">
        <v>90</v>
      </c>
      <c r="M2181">
        <v>1</v>
      </c>
      <c r="N2181">
        <v>51</v>
      </c>
      <c r="P2181">
        <v>4</v>
      </c>
      <c r="Q2181">
        <v>5</v>
      </c>
      <c r="R2181">
        <v>0.8</v>
      </c>
      <c r="S2181">
        <v>8</v>
      </c>
      <c r="T2181">
        <v>1.1499999999999999</v>
      </c>
    </row>
    <row r="2182" spans="1:20" x14ac:dyDescent="0.25">
      <c r="A2182" s="177" t="s">
        <v>4553</v>
      </c>
      <c r="B2182" t="s">
        <v>4554</v>
      </c>
      <c r="C2182" t="s">
        <v>233</v>
      </c>
      <c r="D2182" s="20" t="s">
        <v>1026</v>
      </c>
      <c r="E2182" s="26">
        <v>42186</v>
      </c>
      <c r="F2182">
        <v>3</v>
      </c>
      <c r="G2182">
        <v>8</v>
      </c>
      <c r="H2182">
        <v>0.375</v>
      </c>
      <c r="I2182">
        <v>17</v>
      </c>
      <c r="J2182">
        <v>30</v>
      </c>
      <c r="K2182">
        <v>0.56666666666666665</v>
      </c>
      <c r="L2182">
        <v>70</v>
      </c>
      <c r="M2182">
        <v>0.42857142857142855</v>
      </c>
      <c r="N2182">
        <v>17</v>
      </c>
      <c r="P2182">
        <v>0</v>
      </c>
      <c r="Q2182">
        <v>0</v>
      </c>
      <c r="R2182" t="e">
        <v>#DIV/0!</v>
      </c>
      <c r="S2182">
        <v>0</v>
      </c>
      <c r="T2182">
        <v>0.75958695652173902</v>
      </c>
    </row>
    <row r="2183" spans="1:20" x14ac:dyDescent="0.25">
      <c r="A2183" s="177" t="s">
        <v>3963</v>
      </c>
      <c r="B2183" t="s">
        <v>3964</v>
      </c>
      <c r="C2183" t="s">
        <v>219</v>
      </c>
      <c r="D2183" s="20" t="s">
        <v>1026</v>
      </c>
      <c r="E2183" s="26">
        <v>42186</v>
      </c>
      <c r="F2183">
        <v>2</v>
      </c>
      <c r="G2183">
        <v>3</v>
      </c>
      <c r="H2183">
        <v>0.66666666666666663</v>
      </c>
      <c r="I2183">
        <v>17</v>
      </c>
      <c r="J2183">
        <v>20</v>
      </c>
      <c r="K2183">
        <v>0.85</v>
      </c>
      <c r="L2183">
        <v>30</v>
      </c>
      <c r="M2183">
        <v>0.66666666666666663</v>
      </c>
      <c r="N2183">
        <v>17</v>
      </c>
      <c r="P2183">
        <v>0</v>
      </c>
      <c r="Q2183">
        <v>0</v>
      </c>
      <c r="R2183" t="e">
        <v>#DIV/0!</v>
      </c>
      <c r="S2183">
        <v>0</v>
      </c>
      <c r="T2183">
        <v>0.61904761904761907</v>
      </c>
    </row>
    <row r="2184" spans="1:20" x14ac:dyDescent="0.25">
      <c r="A2184" s="177" t="s">
        <v>7638</v>
      </c>
      <c r="B2184" t="s">
        <v>7639</v>
      </c>
      <c r="C2184" s="20" t="s">
        <v>901</v>
      </c>
      <c r="D2184" s="20" t="s">
        <v>1026</v>
      </c>
      <c r="E2184" s="26">
        <v>42186</v>
      </c>
      <c r="F2184">
        <v>3</v>
      </c>
      <c r="G2184">
        <v>4</v>
      </c>
      <c r="H2184">
        <v>0.75</v>
      </c>
      <c r="I2184">
        <v>12</v>
      </c>
      <c r="J2184">
        <v>9</v>
      </c>
      <c r="K2184">
        <v>1.3333333333333333</v>
      </c>
      <c r="L2184">
        <v>14</v>
      </c>
      <c r="M2184">
        <v>0.6428571428571429</v>
      </c>
      <c r="N2184">
        <v>11</v>
      </c>
      <c r="P2184">
        <v>0</v>
      </c>
      <c r="Q2184">
        <v>0</v>
      </c>
      <c r="R2184" t="e">
        <v>#DIV/0!</v>
      </c>
      <c r="S2184">
        <v>1</v>
      </c>
      <c r="T2184">
        <v>1</v>
      </c>
    </row>
    <row r="2185" spans="1:20" x14ac:dyDescent="0.25">
      <c r="A2185" s="177" t="s">
        <v>5518</v>
      </c>
      <c r="B2185" t="s">
        <v>5519</v>
      </c>
      <c r="C2185" s="20" t="s">
        <v>903</v>
      </c>
      <c r="D2185" s="20" t="s">
        <v>1026</v>
      </c>
      <c r="E2185" s="26">
        <v>42186</v>
      </c>
      <c r="F2185">
        <v>10</v>
      </c>
      <c r="G2185">
        <v>10</v>
      </c>
      <c r="H2185">
        <v>1</v>
      </c>
      <c r="I2185">
        <v>32</v>
      </c>
      <c r="J2185">
        <v>50</v>
      </c>
      <c r="K2185">
        <v>0.64</v>
      </c>
      <c r="L2185">
        <v>50</v>
      </c>
      <c r="M2185">
        <v>1</v>
      </c>
      <c r="N2185">
        <v>31</v>
      </c>
      <c r="P2185">
        <v>0</v>
      </c>
      <c r="Q2185">
        <v>0</v>
      </c>
      <c r="R2185" t="e">
        <v>#DIV/0!</v>
      </c>
      <c r="S2185">
        <v>1</v>
      </c>
    </row>
    <row r="2186" spans="1:20" x14ac:dyDescent="0.25">
      <c r="A2186" s="177" t="s">
        <v>11643</v>
      </c>
      <c r="B2186" t="s">
        <v>11644</v>
      </c>
      <c r="C2186" t="s">
        <v>199</v>
      </c>
      <c r="D2186" s="20" t="s">
        <v>1028</v>
      </c>
      <c r="E2186" s="26">
        <v>42186</v>
      </c>
      <c r="F2186">
        <v>14</v>
      </c>
      <c r="G2186">
        <v>15</v>
      </c>
      <c r="H2186">
        <v>0.93333333333333335</v>
      </c>
      <c r="I2186">
        <v>110</v>
      </c>
      <c r="J2186">
        <v>115</v>
      </c>
      <c r="K2186">
        <v>0.95652173913043481</v>
      </c>
      <c r="L2186">
        <v>125</v>
      </c>
      <c r="M2186">
        <v>0.92</v>
      </c>
      <c r="N2186">
        <v>108</v>
      </c>
      <c r="P2186">
        <v>2</v>
      </c>
      <c r="Q2186">
        <v>2</v>
      </c>
      <c r="R2186">
        <v>1</v>
      </c>
      <c r="S2186">
        <v>2</v>
      </c>
    </row>
    <row r="2187" spans="1:20" x14ac:dyDescent="0.25">
      <c r="A2187" s="177" t="s">
        <v>10929</v>
      </c>
      <c r="B2187" t="s">
        <v>10930</v>
      </c>
      <c r="C2187" t="s">
        <v>227</v>
      </c>
      <c r="D2187" s="20" t="s">
        <v>1028</v>
      </c>
      <c r="E2187" s="26">
        <v>42186</v>
      </c>
      <c r="F2187">
        <v>0</v>
      </c>
      <c r="G2187">
        <v>0</v>
      </c>
      <c r="H2187" t="e">
        <v>#DIV/0!</v>
      </c>
      <c r="I2187">
        <v>0</v>
      </c>
      <c r="J2187">
        <v>0</v>
      </c>
      <c r="K2187" t="e">
        <v>#DIV/0!</v>
      </c>
      <c r="L2187">
        <v>0</v>
      </c>
      <c r="M2187" t="e">
        <v>#DIV/0!</v>
      </c>
      <c r="N2187">
        <v>0</v>
      </c>
      <c r="P2187">
        <v>0</v>
      </c>
      <c r="Q2187">
        <v>0</v>
      </c>
      <c r="R2187" t="e">
        <v>#DIV/0!</v>
      </c>
      <c r="S2187">
        <v>0</v>
      </c>
    </row>
    <row r="2188" spans="1:20" x14ac:dyDescent="0.25">
      <c r="A2188" s="177" t="s">
        <v>9166</v>
      </c>
      <c r="B2188" t="s">
        <v>9167</v>
      </c>
      <c r="C2188" t="s">
        <v>207</v>
      </c>
      <c r="D2188" s="20" t="s">
        <v>1028</v>
      </c>
      <c r="E2188" s="26">
        <v>42186</v>
      </c>
      <c r="F2188">
        <v>9</v>
      </c>
      <c r="G2188">
        <v>11</v>
      </c>
      <c r="H2188">
        <v>0.81818181818181823</v>
      </c>
      <c r="I2188">
        <v>69</v>
      </c>
      <c r="J2188">
        <v>57</v>
      </c>
      <c r="K2188">
        <v>1.2105263157894737</v>
      </c>
      <c r="L2188">
        <v>73</v>
      </c>
      <c r="M2188">
        <v>0.78082191780821919</v>
      </c>
      <c r="N2188">
        <v>57</v>
      </c>
      <c r="P2188">
        <v>2</v>
      </c>
      <c r="Q2188">
        <v>4</v>
      </c>
      <c r="R2188">
        <v>0.5</v>
      </c>
      <c r="S2188">
        <v>12</v>
      </c>
    </row>
    <row r="2189" spans="1:20" x14ac:dyDescent="0.25">
      <c r="A2189" s="177" t="s">
        <v>8327</v>
      </c>
      <c r="B2189" t="s">
        <v>8328</v>
      </c>
      <c r="C2189" t="s">
        <v>212</v>
      </c>
      <c r="D2189" s="20" t="s">
        <v>1028</v>
      </c>
      <c r="E2189" s="26">
        <v>42186</v>
      </c>
      <c r="F2189">
        <v>2</v>
      </c>
      <c r="G2189">
        <v>3</v>
      </c>
      <c r="H2189">
        <v>0.66666666666666663</v>
      </c>
      <c r="I2189">
        <v>15</v>
      </c>
      <c r="J2189">
        <v>12</v>
      </c>
      <c r="K2189">
        <v>1.25</v>
      </c>
      <c r="L2189">
        <v>20</v>
      </c>
      <c r="M2189">
        <v>0.6</v>
      </c>
      <c r="N2189">
        <v>13</v>
      </c>
      <c r="P2189">
        <v>1</v>
      </c>
      <c r="Q2189">
        <v>1</v>
      </c>
      <c r="R2189">
        <v>1</v>
      </c>
      <c r="S2189">
        <v>2</v>
      </c>
    </row>
    <row r="2190" spans="1:20" x14ac:dyDescent="0.25">
      <c r="A2190" s="177" t="s">
        <v>4903</v>
      </c>
      <c r="B2190" t="s">
        <v>4904</v>
      </c>
      <c r="C2190" t="s">
        <v>230</v>
      </c>
      <c r="D2190" s="20" t="s">
        <v>1028</v>
      </c>
      <c r="E2190" s="26">
        <v>42186</v>
      </c>
      <c r="F2190">
        <v>0</v>
      </c>
      <c r="G2190">
        <v>0</v>
      </c>
      <c r="H2190" t="e">
        <v>#DIV/0!</v>
      </c>
      <c r="I2190">
        <v>0</v>
      </c>
      <c r="J2190">
        <v>0</v>
      </c>
      <c r="K2190" t="e">
        <v>#DIV/0!</v>
      </c>
      <c r="L2190">
        <v>0</v>
      </c>
      <c r="M2190" t="e">
        <v>#DIV/0!</v>
      </c>
      <c r="N2190">
        <v>0</v>
      </c>
      <c r="P2190">
        <v>0</v>
      </c>
      <c r="Q2190">
        <v>0</v>
      </c>
      <c r="R2190" t="e">
        <v>#DIV/0!</v>
      </c>
      <c r="S2190">
        <v>0</v>
      </c>
      <c r="T2190">
        <v>0.73333333333333328</v>
      </c>
    </row>
    <row r="2191" spans="1:20" x14ac:dyDescent="0.25">
      <c r="A2191" s="177" t="s">
        <v>11645</v>
      </c>
      <c r="B2191" t="s">
        <v>11646</v>
      </c>
      <c r="C2191" t="s">
        <v>198</v>
      </c>
      <c r="D2191" s="20" t="s">
        <v>1028</v>
      </c>
      <c r="E2191" s="26">
        <v>42186</v>
      </c>
      <c r="F2191">
        <v>3</v>
      </c>
      <c r="G2191">
        <v>3</v>
      </c>
      <c r="H2191">
        <v>1</v>
      </c>
      <c r="I2191">
        <v>0</v>
      </c>
      <c r="J2191">
        <v>15</v>
      </c>
      <c r="K2191">
        <v>0</v>
      </c>
      <c r="L2191">
        <v>15</v>
      </c>
      <c r="M2191">
        <v>1</v>
      </c>
      <c r="N2191">
        <v>0</v>
      </c>
      <c r="P2191">
        <v>0</v>
      </c>
      <c r="Q2191">
        <v>0</v>
      </c>
      <c r="R2191" t="e">
        <v>#DIV/0!</v>
      </c>
      <c r="S2191">
        <v>0</v>
      </c>
      <c r="T2191">
        <v>0.93333333333333324</v>
      </c>
    </row>
    <row r="2192" spans="1:20" x14ac:dyDescent="0.25">
      <c r="A2192" s="177" t="s">
        <v>10754</v>
      </c>
      <c r="B2192" t="s">
        <v>10755</v>
      </c>
      <c r="C2192" t="s">
        <v>203</v>
      </c>
      <c r="D2192" s="20" t="s">
        <v>1028</v>
      </c>
      <c r="E2192" s="26">
        <v>42186</v>
      </c>
      <c r="F2192">
        <v>4</v>
      </c>
      <c r="G2192">
        <v>5</v>
      </c>
      <c r="H2192">
        <v>0.8</v>
      </c>
      <c r="I2192">
        <v>16</v>
      </c>
      <c r="J2192">
        <v>40</v>
      </c>
      <c r="K2192">
        <v>0.4</v>
      </c>
      <c r="L2192">
        <v>45</v>
      </c>
      <c r="M2192">
        <v>0.88888888888888884</v>
      </c>
      <c r="N2192">
        <v>12</v>
      </c>
      <c r="P2192">
        <v>7</v>
      </c>
      <c r="Q2192">
        <v>7</v>
      </c>
      <c r="R2192">
        <v>1</v>
      </c>
      <c r="S2192">
        <v>4</v>
      </c>
      <c r="T2192">
        <v>0.80317391304347818</v>
      </c>
    </row>
    <row r="2193" spans="1:20" x14ac:dyDescent="0.25">
      <c r="A2193" s="177" t="s">
        <v>6296</v>
      </c>
      <c r="B2193" t="s">
        <v>6297</v>
      </c>
      <c r="C2193" t="s">
        <v>214</v>
      </c>
      <c r="D2193" s="20" t="s">
        <v>1028</v>
      </c>
      <c r="E2193" s="26">
        <v>42186</v>
      </c>
      <c r="F2193">
        <v>16</v>
      </c>
      <c r="G2193">
        <v>17</v>
      </c>
      <c r="H2193">
        <v>0.94117647058823528</v>
      </c>
      <c r="I2193">
        <v>94</v>
      </c>
      <c r="J2193">
        <v>130</v>
      </c>
      <c r="K2193">
        <v>0.72307692307692306</v>
      </c>
      <c r="L2193">
        <v>137</v>
      </c>
      <c r="M2193">
        <v>0.94890510948905105</v>
      </c>
      <c r="N2193">
        <v>79</v>
      </c>
      <c r="P2193">
        <v>9</v>
      </c>
      <c r="Q2193">
        <v>13</v>
      </c>
      <c r="R2193">
        <v>0.69230769230769229</v>
      </c>
      <c r="S2193">
        <v>15</v>
      </c>
      <c r="T2193">
        <v>0.71599999999999997</v>
      </c>
    </row>
    <row r="2194" spans="1:20" x14ac:dyDescent="0.25">
      <c r="A2194" s="177" t="s">
        <v>3596</v>
      </c>
      <c r="B2194" t="s">
        <v>3597</v>
      </c>
      <c r="C2194" t="s">
        <v>220</v>
      </c>
      <c r="D2194" s="20" t="s">
        <v>1028</v>
      </c>
      <c r="E2194" s="26">
        <v>42186</v>
      </c>
      <c r="F2194">
        <v>15</v>
      </c>
      <c r="G2194">
        <v>16</v>
      </c>
      <c r="H2194">
        <v>0.9375</v>
      </c>
      <c r="I2194">
        <v>31</v>
      </c>
      <c r="J2194">
        <v>44</v>
      </c>
      <c r="K2194">
        <v>0.70454545454545459</v>
      </c>
      <c r="L2194">
        <v>48</v>
      </c>
      <c r="M2194">
        <v>0.91666666666666663</v>
      </c>
      <c r="N2194">
        <v>24</v>
      </c>
      <c r="P2194">
        <v>7</v>
      </c>
      <c r="Q2194">
        <v>14</v>
      </c>
      <c r="R2194">
        <v>0.5</v>
      </c>
      <c r="S2194">
        <v>7</v>
      </c>
      <c r="T2194">
        <v>0.98</v>
      </c>
    </row>
    <row r="2195" spans="1:20" x14ac:dyDescent="0.25">
      <c r="A2195" s="177" t="s">
        <v>6720</v>
      </c>
      <c r="B2195" t="s">
        <v>6721</v>
      </c>
      <c r="C2195" t="s">
        <v>317</v>
      </c>
      <c r="D2195" s="20" t="s">
        <v>1028</v>
      </c>
      <c r="E2195" s="26">
        <v>42186</v>
      </c>
      <c r="F2195">
        <v>10</v>
      </c>
      <c r="G2195">
        <v>10</v>
      </c>
      <c r="H2195">
        <v>1</v>
      </c>
      <c r="I2195">
        <v>21</v>
      </c>
      <c r="J2195">
        <v>26</v>
      </c>
      <c r="K2195">
        <v>0.80769230769230771</v>
      </c>
      <c r="L2195">
        <v>26</v>
      </c>
      <c r="M2195">
        <v>1</v>
      </c>
      <c r="N2195">
        <v>20</v>
      </c>
      <c r="P2195">
        <v>0</v>
      </c>
      <c r="Q2195">
        <v>0</v>
      </c>
      <c r="R2195" t="e">
        <v>#DIV/0!</v>
      </c>
      <c r="S2195">
        <v>1</v>
      </c>
      <c r="T2195">
        <v>0.63028638028638029</v>
      </c>
    </row>
    <row r="2196" spans="1:20" x14ac:dyDescent="0.25">
      <c r="A2196" s="177" t="s">
        <v>4378</v>
      </c>
      <c r="B2196" t="s">
        <v>4379</v>
      </c>
      <c r="C2196" t="s">
        <v>217</v>
      </c>
      <c r="D2196" s="20" t="s">
        <v>1028</v>
      </c>
      <c r="E2196" s="26">
        <v>42186</v>
      </c>
      <c r="F2196">
        <v>6</v>
      </c>
      <c r="G2196">
        <v>7</v>
      </c>
      <c r="H2196">
        <v>0.8571428571428571</v>
      </c>
      <c r="I2196">
        <v>18</v>
      </c>
      <c r="J2196">
        <v>40</v>
      </c>
      <c r="K2196">
        <v>0.45</v>
      </c>
      <c r="L2196">
        <v>50</v>
      </c>
      <c r="M2196">
        <v>0.8</v>
      </c>
      <c r="N2196">
        <v>18</v>
      </c>
      <c r="P2196">
        <v>0</v>
      </c>
      <c r="Q2196">
        <v>0</v>
      </c>
      <c r="R2196" t="e">
        <v>#DIV/0!</v>
      </c>
      <c r="S2196">
        <v>0</v>
      </c>
    </row>
    <row r="2197" spans="1:20" x14ac:dyDescent="0.25">
      <c r="A2197" s="177" t="s">
        <v>9907</v>
      </c>
      <c r="B2197" t="s">
        <v>9908</v>
      </c>
      <c r="C2197" t="s">
        <v>223</v>
      </c>
      <c r="D2197" s="20" t="s">
        <v>1028</v>
      </c>
      <c r="E2197" s="26">
        <v>42186</v>
      </c>
      <c r="F2197">
        <v>2</v>
      </c>
      <c r="G2197">
        <v>2</v>
      </c>
      <c r="H2197">
        <v>1</v>
      </c>
      <c r="I2197">
        <v>39</v>
      </c>
      <c r="J2197">
        <v>20</v>
      </c>
      <c r="K2197">
        <v>1.95</v>
      </c>
      <c r="L2197">
        <v>20</v>
      </c>
      <c r="M2197">
        <v>1</v>
      </c>
      <c r="N2197">
        <v>39</v>
      </c>
      <c r="P2197">
        <v>0</v>
      </c>
      <c r="Q2197">
        <v>0</v>
      </c>
      <c r="R2197" t="e">
        <v>#DIV/0!</v>
      </c>
      <c r="S2197">
        <v>0</v>
      </c>
    </row>
    <row r="2198" spans="1:20" x14ac:dyDescent="0.25">
      <c r="A2198" s="177" t="s">
        <v>8026</v>
      </c>
      <c r="B2198" t="s">
        <v>8027</v>
      </c>
      <c r="C2198" t="s">
        <v>225</v>
      </c>
      <c r="D2198" s="20" t="s">
        <v>1028</v>
      </c>
      <c r="E2198" s="26">
        <v>42186</v>
      </c>
      <c r="F2198">
        <v>3</v>
      </c>
      <c r="G2198">
        <v>6</v>
      </c>
      <c r="H2198">
        <v>0.5</v>
      </c>
      <c r="I2198">
        <v>31</v>
      </c>
      <c r="J2198">
        <v>20</v>
      </c>
      <c r="K2198">
        <v>1.55</v>
      </c>
      <c r="L2198">
        <v>50</v>
      </c>
      <c r="M2198">
        <v>0.4</v>
      </c>
      <c r="N2198">
        <v>31</v>
      </c>
      <c r="P2198">
        <v>0</v>
      </c>
      <c r="Q2198">
        <v>0</v>
      </c>
      <c r="R2198" t="e">
        <v>#DIV/0!</v>
      </c>
      <c r="S2198">
        <v>0</v>
      </c>
      <c r="T2198">
        <v>0.79935449333275399</v>
      </c>
    </row>
    <row r="2199" spans="1:20" x14ac:dyDescent="0.25">
      <c r="A2199" s="177" t="s">
        <v>7086</v>
      </c>
      <c r="B2199" t="s">
        <v>7087</v>
      </c>
      <c r="C2199" t="s">
        <v>232</v>
      </c>
      <c r="D2199" s="20" t="s">
        <v>1028</v>
      </c>
      <c r="E2199" s="26">
        <v>42186</v>
      </c>
      <c r="F2199">
        <v>13</v>
      </c>
      <c r="G2199">
        <v>14</v>
      </c>
      <c r="H2199">
        <v>0.9285714285714286</v>
      </c>
      <c r="I2199">
        <v>99</v>
      </c>
      <c r="J2199">
        <v>95</v>
      </c>
      <c r="K2199">
        <v>1.0421052631578946</v>
      </c>
      <c r="L2199">
        <v>103</v>
      </c>
      <c r="M2199">
        <v>0.92233009708737868</v>
      </c>
      <c r="N2199">
        <v>95</v>
      </c>
      <c r="P2199">
        <v>0</v>
      </c>
      <c r="Q2199">
        <v>0</v>
      </c>
      <c r="R2199" t="e">
        <v>#DIV/0!</v>
      </c>
      <c r="S2199">
        <v>4</v>
      </c>
    </row>
    <row r="2200" spans="1:20" x14ac:dyDescent="0.25">
      <c r="A2200" s="177" t="s">
        <v>4728</v>
      </c>
      <c r="B2200" t="s">
        <v>4729</v>
      </c>
      <c r="C2200" t="s">
        <v>234</v>
      </c>
      <c r="D2200" s="20" t="s">
        <v>1028</v>
      </c>
      <c r="E2200" s="26">
        <v>42186</v>
      </c>
      <c r="F2200">
        <v>3</v>
      </c>
      <c r="G2200">
        <v>8</v>
      </c>
      <c r="H2200">
        <v>0.375</v>
      </c>
      <c r="I2200">
        <v>17</v>
      </c>
      <c r="J2200">
        <v>30</v>
      </c>
      <c r="K2200">
        <v>0.56666666666666665</v>
      </c>
      <c r="L2200">
        <v>70</v>
      </c>
      <c r="M2200">
        <v>0.42857142857142855</v>
      </c>
      <c r="N2200">
        <v>17</v>
      </c>
      <c r="P2200">
        <v>0</v>
      </c>
      <c r="Q2200">
        <v>0</v>
      </c>
      <c r="R2200" t="e">
        <v>#DIV/0!</v>
      </c>
      <c r="S2200">
        <v>0</v>
      </c>
    </row>
    <row r="2201" spans="1:20" x14ac:dyDescent="0.25">
      <c r="A2201" s="177" t="s">
        <v>3071</v>
      </c>
      <c r="B2201" t="s">
        <v>3072</v>
      </c>
      <c r="C2201" t="s">
        <v>242</v>
      </c>
      <c r="D2201" s="20" t="s">
        <v>1026</v>
      </c>
      <c r="E2201" s="26">
        <v>42186</v>
      </c>
      <c r="F2201">
        <v>4</v>
      </c>
      <c r="G2201">
        <v>7</v>
      </c>
      <c r="H2201">
        <v>0.5714285714285714</v>
      </c>
      <c r="I2201">
        <v>40</v>
      </c>
      <c r="J2201">
        <v>24</v>
      </c>
      <c r="K2201">
        <v>1.6666666666666667</v>
      </c>
      <c r="L2201">
        <v>48</v>
      </c>
      <c r="M2201">
        <v>0.5</v>
      </c>
      <c r="N2201">
        <v>32</v>
      </c>
      <c r="P2201">
        <v>1</v>
      </c>
      <c r="Q2201">
        <v>3</v>
      </c>
      <c r="R2201">
        <v>0.33333333333333331</v>
      </c>
      <c r="S2201">
        <v>8</v>
      </c>
    </row>
    <row r="2202" spans="1:20" x14ac:dyDescent="0.25">
      <c r="A2202" s="177" t="s">
        <v>2896</v>
      </c>
      <c r="B2202" t="s">
        <v>2897</v>
      </c>
      <c r="C2202" s="20" t="s">
        <v>2754</v>
      </c>
      <c r="D2202" s="20" t="s">
        <v>1026</v>
      </c>
      <c r="E2202" s="26">
        <v>42186</v>
      </c>
      <c r="F2202">
        <v>8</v>
      </c>
      <c r="G2202">
        <v>8</v>
      </c>
      <c r="H2202">
        <v>1</v>
      </c>
      <c r="I2202">
        <v>15</v>
      </c>
      <c r="J2202">
        <v>40</v>
      </c>
      <c r="K2202">
        <v>0.375</v>
      </c>
      <c r="L2202">
        <v>40</v>
      </c>
      <c r="M2202">
        <v>1</v>
      </c>
      <c r="N2202">
        <v>14</v>
      </c>
      <c r="P2202">
        <v>0</v>
      </c>
      <c r="Q2202">
        <v>0</v>
      </c>
      <c r="R2202" t="e">
        <v>#DIV/0!</v>
      </c>
      <c r="S2202">
        <v>1</v>
      </c>
      <c r="T2202">
        <v>0.41379310344827586</v>
      </c>
    </row>
    <row r="2203" spans="1:20" x14ac:dyDescent="0.25">
      <c r="A2203" s="177" t="s">
        <v>2651</v>
      </c>
      <c r="B2203" t="s">
        <v>2652</v>
      </c>
      <c r="C2203" t="s">
        <v>237</v>
      </c>
      <c r="D2203" s="20" t="s">
        <v>1026</v>
      </c>
      <c r="E2203" s="26">
        <v>42186</v>
      </c>
      <c r="F2203">
        <v>15</v>
      </c>
      <c r="G2203">
        <v>17</v>
      </c>
      <c r="H2203">
        <v>0.88235294117647056</v>
      </c>
      <c r="I2203">
        <v>82</v>
      </c>
      <c r="J2203">
        <v>115</v>
      </c>
      <c r="K2203">
        <v>0.71304347826086956</v>
      </c>
      <c r="L2203">
        <v>127</v>
      </c>
      <c r="M2203">
        <v>0.90551181102362199</v>
      </c>
      <c r="N2203">
        <v>65</v>
      </c>
      <c r="O2203">
        <v>0.93333333333333324</v>
      </c>
      <c r="P2203">
        <v>14</v>
      </c>
      <c r="Q2203">
        <v>17</v>
      </c>
      <c r="R2203">
        <v>0.82352941176470584</v>
      </c>
      <c r="S2203">
        <v>17</v>
      </c>
      <c r="T2203">
        <v>1</v>
      </c>
    </row>
    <row r="2204" spans="1:20" x14ac:dyDescent="0.25">
      <c r="A2204" s="177" t="s">
        <v>2476</v>
      </c>
      <c r="B2204" t="s">
        <v>2477</v>
      </c>
      <c r="C2204" t="s">
        <v>238</v>
      </c>
      <c r="D2204" s="20" t="s">
        <v>1026</v>
      </c>
      <c r="E2204" s="26">
        <v>42186</v>
      </c>
      <c r="F2204">
        <v>11</v>
      </c>
      <c r="G2204">
        <v>12</v>
      </c>
      <c r="H2204">
        <v>0.91666666666666663</v>
      </c>
      <c r="I2204">
        <v>25</v>
      </c>
      <c r="J2204">
        <v>36</v>
      </c>
      <c r="K2204">
        <v>0.69444444444444442</v>
      </c>
      <c r="L2204">
        <v>40</v>
      </c>
      <c r="M2204">
        <v>0.9</v>
      </c>
      <c r="N2204">
        <v>18</v>
      </c>
      <c r="O2204">
        <v>0.80317391304347818</v>
      </c>
      <c r="P2204">
        <v>7</v>
      </c>
      <c r="Q2204">
        <v>13</v>
      </c>
      <c r="R2204">
        <v>0.53846153846153844</v>
      </c>
      <c r="S2204">
        <v>7</v>
      </c>
      <c r="T2204">
        <v>0.95</v>
      </c>
    </row>
    <row r="2205" spans="1:20" x14ac:dyDescent="0.25">
      <c r="A2205" s="177" t="s">
        <v>2303</v>
      </c>
      <c r="B2205" t="s">
        <v>2304</v>
      </c>
      <c r="C2205" t="s">
        <v>239</v>
      </c>
      <c r="D2205" s="20" t="s">
        <v>1026</v>
      </c>
      <c r="E2205" s="26">
        <v>42186</v>
      </c>
      <c r="F2205">
        <v>4</v>
      </c>
      <c r="G2205">
        <v>4</v>
      </c>
      <c r="H2205">
        <v>1</v>
      </c>
      <c r="I2205">
        <v>6</v>
      </c>
      <c r="J2205">
        <v>8</v>
      </c>
      <c r="K2205">
        <v>0.75</v>
      </c>
      <c r="L2205">
        <v>8</v>
      </c>
      <c r="M2205">
        <v>1</v>
      </c>
      <c r="N2205">
        <v>6</v>
      </c>
      <c r="O2205">
        <v>0.71599999999999997</v>
      </c>
      <c r="P2205">
        <v>0</v>
      </c>
      <c r="Q2205">
        <v>1</v>
      </c>
      <c r="R2205">
        <v>0</v>
      </c>
      <c r="S2205">
        <v>0</v>
      </c>
      <c r="T2205">
        <v>0.8125</v>
      </c>
    </row>
    <row r="2206" spans="1:20" x14ac:dyDescent="0.25">
      <c r="A2206" s="177" t="s">
        <v>2128</v>
      </c>
      <c r="B2206" t="s">
        <v>2129</v>
      </c>
      <c r="C2206" s="20" t="s">
        <v>2018</v>
      </c>
      <c r="D2206" s="20" t="s">
        <v>1026</v>
      </c>
      <c r="E2206" s="26">
        <v>42186</v>
      </c>
      <c r="F2206">
        <v>8</v>
      </c>
      <c r="G2206">
        <v>9</v>
      </c>
      <c r="H2206">
        <v>0.88888888888888884</v>
      </c>
      <c r="I2206">
        <v>29</v>
      </c>
      <c r="J2206">
        <v>34</v>
      </c>
      <c r="K2206">
        <v>0.8529411764705882</v>
      </c>
      <c r="L2206">
        <v>39</v>
      </c>
      <c r="M2206">
        <v>0.87179487179487181</v>
      </c>
      <c r="N2206">
        <v>28</v>
      </c>
      <c r="P2206">
        <v>0</v>
      </c>
      <c r="Q2206">
        <v>0</v>
      </c>
      <c r="R2206" t="e">
        <v>#DIV/0!</v>
      </c>
      <c r="S2206">
        <v>1</v>
      </c>
      <c r="T2206">
        <v>1.1000000000000001</v>
      </c>
    </row>
    <row r="2207" spans="1:20" x14ac:dyDescent="0.25">
      <c r="A2207" s="177" t="s">
        <v>1880</v>
      </c>
      <c r="B2207" t="s">
        <v>1881</v>
      </c>
      <c r="C2207" t="s">
        <v>240</v>
      </c>
      <c r="D2207" s="20" t="s">
        <v>1026</v>
      </c>
      <c r="E2207" s="26">
        <v>42186</v>
      </c>
      <c r="F2207">
        <v>21</v>
      </c>
      <c r="G2207">
        <v>21</v>
      </c>
      <c r="H2207">
        <v>1</v>
      </c>
      <c r="I2207">
        <v>46</v>
      </c>
      <c r="J2207">
        <v>81</v>
      </c>
      <c r="K2207">
        <v>0.5679012345679012</v>
      </c>
      <c r="L2207">
        <v>81</v>
      </c>
      <c r="M2207">
        <v>1</v>
      </c>
      <c r="N2207">
        <v>45</v>
      </c>
      <c r="P2207">
        <v>2</v>
      </c>
      <c r="Q2207">
        <v>2</v>
      </c>
      <c r="R2207">
        <v>1</v>
      </c>
      <c r="S2207">
        <v>1</v>
      </c>
      <c r="T2207">
        <v>0.74015789473684201</v>
      </c>
    </row>
    <row r="2208" spans="1:20" x14ac:dyDescent="0.25">
      <c r="A2208" s="177" t="s">
        <v>1705</v>
      </c>
      <c r="B2208" t="s">
        <v>1706</v>
      </c>
      <c r="C2208" t="s">
        <v>241</v>
      </c>
      <c r="D2208" s="20" t="s">
        <v>1026</v>
      </c>
      <c r="E2208" s="26">
        <v>42186</v>
      </c>
      <c r="F2208">
        <v>42</v>
      </c>
      <c r="G2208">
        <v>53</v>
      </c>
      <c r="H2208">
        <v>0.79245283018867929</v>
      </c>
      <c r="I2208">
        <v>361</v>
      </c>
      <c r="J2208">
        <v>365</v>
      </c>
      <c r="K2208">
        <v>0.989041095890411</v>
      </c>
      <c r="L2208">
        <v>463</v>
      </c>
      <c r="M2208">
        <v>0.78833693304535635</v>
      </c>
      <c r="N2208">
        <v>347</v>
      </c>
      <c r="P2208">
        <v>4</v>
      </c>
      <c r="Q2208">
        <v>5</v>
      </c>
      <c r="R2208">
        <v>0.8</v>
      </c>
      <c r="S2208">
        <v>14</v>
      </c>
      <c r="T2208">
        <v>0.76700000000000002</v>
      </c>
    </row>
    <row r="2209" spans="1:20" x14ac:dyDescent="0.25">
      <c r="A2209" s="177" t="s">
        <v>1530</v>
      </c>
      <c r="B2209" t="s">
        <v>1531</v>
      </c>
      <c r="C2209" t="s">
        <v>318</v>
      </c>
      <c r="D2209" s="20" t="s">
        <v>1026</v>
      </c>
      <c r="E2209" s="26">
        <v>42186</v>
      </c>
      <c r="F2209">
        <v>0</v>
      </c>
      <c r="G2209">
        <v>0</v>
      </c>
      <c r="H2209" t="e">
        <v>#DIV/0!</v>
      </c>
      <c r="I2209">
        <v>0</v>
      </c>
      <c r="J2209">
        <v>0</v>
      </c>
      <c r="K2209" t="e">
        <v>#DIV/0!</v>
      </c>
      <c r="L2209">
        <v>0</v>
      </c>
      <c r="M2209" t="e">
        <v>#DIV/0!</v>
      </c>
      <c r="N2209">
        <v>0</v>
      </c>
      <c r="P2209">
        <v>0</v>
      </c>
      <c r="Q2209">
        <v>0</v>
      </c>
      <c r="R2209" t="e">
        <v>#DIV/0!</v>
      </c>
      <c r="S2209">
        <v>0</v>
      </c>
      <c r="T2209">
        <v>1.06</v>
      </c>
    </row>
    <row r="2210" spans="1:20" x14ac:dyDescent="0.25">
      <c r="A2210" s="177" t="s">
        <v>1128</v>
      </c>
      <c r="B2210" t="s">
        <v>1214</v>
      </c>
      <c r="C2210" t="s">
        <v>235</v>
      </c>
      <c r="D2210" s="20" t="s">
        <v>1028</v>
      </c>
      <c r="E2210" s="26">
        <v>42186</v>
      </c>
      <c r="F2210">
        <v>113</v>
      </c>
      <c r="G2210">
        <v>131</v>
      </c>
      <c r="H2210">
        <v>0.86259541984732824</v>
      </c>
      <c r="I2210">
        <v>604</v>
      </c>
      <c r="J2210">
        <v>703</v>
      </c>
      <c r="K2210">
        <v>0.85917496443812236</v>
      </c>
      <c r="L2210">
        <v>846</v>
      </c>
      <c r="M2210">
        <v>0.83096926713947994</v>
      </c>
      <c r="N2210">
        <v>555</v>
      </c>
      <c r="P2210">
        <v>28</v>
      </c>
      <c r="Q2210">
        <v>41</v>
      </c>
      <c r="R2210">
        <v>0.68292682926829273</v>
      </c>
      <c r="S2210">
        <v>49</v>
      </c>
      <c r="T2210">
        <v>0.9</v>
      </c>
    </row>
    <row r="2211" spans="1:20" x14ac:dyDescent="0.25">
      <c r="A2211" s="177" t="s">
        <v>9343</v>
      </c>
      <c r="B2211" t="s">
        <v>9344</v>
      </c>
      <c r="C2211" t="s">
        <v>211</v>
      </c>
      <c r="D2211" s="20" t="s">
        <v>1026</v>
      </c>
      <c r="E2211" s="26">
        <v>42217</v>
      </c>
      <c r="F2211">
        <v>3</v>
      </c>
      <c r="G2211">
        <v>3</v>
      </c>
      <c r="H2211">
        <v>1</v>
      </c>
      <c r="I2211">
        <v>18</v>
      </c>
      <c r="J2211">
        <v>28</v>
      </c>
      <c r="K2211">
        <v>0.6428571428571429</v>
      </c>
      <c r="L2211">
        <v>28</v>
      </c>
      <c r="M2211">
        <v>1</v>
      </c>
      <c r="N2211">
        <v>18</v>
      </c>
      <c r="P2211">
        <v>1</v>
      </c>
      <c r="Q2211">
        <v>5</v>
      </c>
      <c r="R2211">
        <v>0.2</v>
      </c>
      <c r="S2211">
        <v>0</v>
      </c>
      <c r="T2211">
        <v>0.7</v>
      </c>
    </row>
    <row r="2212" spans="1:20" x14ac:dyDescent="0.25">
      <c r="A2212" s="177" t="s">
        <v>8504</v>
      </c>
      <c r="B2212" t="s">
        <v>8505</v>
      </c>
      <c r="C2212" t="s">
        <v>213</v>
      </c>
      <c r="D2212" s="20" t="s">
        <v>1026</v>
      </c>
      <c r="E2212" s="26">
        <v>42217</v>
      </c>
      <c r="F2212">
        <v>2</v>
      </c>
      <c r="G2212">
        <v>3</v>
      </c>
      <c r="H2212">
        <v>0.66666666666666663</v>
      </c>
      <c r="I2212">
        <v>14</v>
      </c>
      <c r="J2212">
        <v>12</v>
      </c>
      <c r="K2212">
        <v>1.1666666666666667</v>
      </c>
      <c r="L2212">
        <v>20</v>
      </c>
      <c r="M2212">
        <v>0.6</v>
      </c>
      <c r="N2212">
        <v>13</v>
      </c>
      <c r="P2212">
        <v>0</v>
      </c>
      <c r="Q2212">
        <v>1</v>
      </c>
      <c r="R2212">
        <v>0</v>
      </c>
      <c r="S2212">
        <v>1</v>
      </c>
    </row>
    <row r="2213" spans="1:20" x14ac:dyDescent="0.25">
      <c r="A2213" s="177" t="s">
        <v>5080</v>
      </c>
      <c r="B2213" t="s">
        <v>5081</v>
      </c>
      <c r="C2213" t="s">
        <v>229</v>
      </c>
      <c r="D2213" s="20" t="s">
        <v>1026</v>
      </c>
      <c r="E2213" s="26">
        <v>42217</v>
      </c>
      <c r="F2213">
        <v>1</v>
      </c>
      <c r="G2213">
        <v>2</v>
      </c>
      <c r="H2213">
        <v>0.5</v>
      </c>
      <c r="I2213">
        <v>0</v>
      </c>
      <c r="J2213">
        <v>0</v>
      </c>
      <c r="K2213" t="e">
        <v>#DIV/0!</v>
      </c>
      <c r="L2213">
        <v>0</v>
      </c>
      <c r="M2213" t="e">
        <v>#DIV/0!</v>
      </c>
      <c r="N2213">
        <v>0</v>
      </c>
      <c r="P2213">
        <v>0</v>
      </c>
      <c r="Q2213">
        <v>0</v>
      </c>
      <c r="R2213" t="e">
        <v>#DIV/0!</v>
      </c>
      <c r="S2213">
        <v>0</v>
      </c>
      <c r="T2213">
        <v>0.66666666666666663</v>
      </c>
    </row>
    <row r="2214" spans="1:20" x14ac:dyDescent="0.25">
      <c r="A2214" s="177" t="s">
        <v>5704</v>
      </c>
      <c r="B2214" t="s">
        <v>5705</v>
      </c>
      <c r="C2214" s="20" t="s">
        <v>1073</v>
      </c>
      <c r="D2214" s="20" t="s">
        <v>1026</v>
      </c>
      <c r="E2214" s="26">
        <v>42217</v>
      </c>
      <c r="F2214">
        <v>5</v>
      </c>
      <c r="G2214">
        <v>5</v>
      </c>
      <c r="H2214">
        <v>1</v>
      </c>
      <c r="I2214">
        <v>29</v>
      </c>
      <c r="J2214">
        <v>25</v>
      </c>
      <c r="K2214">
        <v>1.1599999999999999</v>
      </c>
      <c r="L2214">
        <v>25</v>
      </c>
      <c r="M2214">
        <v>1</v>
      </c>
      <c r="N2214">
        <v>28</v>
      </c>
      <c r="P2214">
        <v>0</v>
      </c>
      <c r="Q2214">
        <v>0</v>
      </c>
      <c r="R2214" t="e">
        <v>#DIV/0!</v>
      </c>
      <c r="S2214">
        <v>1</v>
      </c>
      <c r="T2214">
        <v>0.55555555555555558</v>
      </c>
    </row>
    <row r="2215" spans="1:20" x14ac:dyDescent="0.25">
      <c r="A2215" s="177" t="s">
        <v>12082</v>
      </c>
      <c r="B2215" t="s">
        <v>12083</v>
      </c>
      <c r="C2215" s="20" t="s">
        <v>1077</v>
      </c>
      <c r="D2215" s="20" t="s">
        <v>1028</v>
      </c>
      <c r="E2215" s="26">
        <v>42217</v>
      </c>
      <c r="F2215">
        <v>2</v>
      </c>
      <c r="G2215">
        <v>5</v>
      </c>
      <c r="H2215">
        <v>0.4</v>
      </c>
      <c r="I2215">
        <v>1</v>
      </c>
      <c r="J2215">
        <v>15</v>
      </c>
      <c r="K2215">
        <v>6.6666666666666666E-2</v>
      </c>
      <c r="L2215">
        <v>15</v>
      </c>
      <c r="M2215">
        <v>1</v>
      </c>
      <c r="N2215">
        <v>0</v>
      </c>
      <c r="P2215">
        <v>0</v>
      </c>
      <c r="Q2215">
        <v>0</v>
      </c>
      <c r="R2215" t="e">
        <v>#DIV/0!</v>
      </c>
      <c r="S2215">
        <v>1</v>
      </c>
      <c r="T2215">
        <v>0</v>
      </c>
    </row>
    <row r="2216" spans="1:20" x14ac:dyDescent="0.25">
      <c r="A2216" s="177" t="s">
        <v>10581</v>
      </c>
      <c r="B2216" t="s">
        <v>10582</v>
      </c>
      <c r="C2216" t="s">
        <v>205</v>
      </c>
      <c r="D2216" s="20" t="s">
        <v>1026</v>
      </c>
      <c r="E2216" s="26">
        <v>42217</v>
      </c>
      <c r="F2216">
        <v>5</v>
      </c>
      <c r="G2216">
        <v>5</v>
      </c>
      <c r="H2216">
        <v>1</v>
      </c>
      <c r="I2216">
        <v>16</v>
      </c>
      <c r="J2216">
        <v>40</v>
      </c>
      <c r="K2216">
        <v>0.4</v>
      </c>
      <c r="L2216">
        <v>45</v>
      </c>
      <c r="M2216">
        <v>0.88888888888888884</v>
      </c>
      <c r="N2216">
        <v>12</v>
      </c>
      <c r="O2216">
        <v>0.95</v>
      </c>
      <c r="P2216">
        <v>2</v>
      </c>
      <c r="Q2216">
        <v>3</v>
      </c>
      <c r="R2216">
        <v>0.66666666666666663</v>
      </c>
      <c r="S2216">
        <v>4</v>
      </c>
    </row>
    <row r="2217" spans="1:20" x14ac:dyDescent="0.25">
      <c r="A2217" s="177" t="s">
        <v>8928</v>
      </c>
      <c r="B2217" t="s">
        <v>8929</v>
      </c>
      <c r="C2217" t="s">
        <v>210</v>
      </c>
      <c r="D2217" s="20" t="s">
        <v>1026</v>
      </c>
      <c r="E2217" s="26">
        <v>42217</v>
      </c>
      <c r="F2217">
        <v>5</v>
      </c>
      <c r="G2217">
        <v>4</v>
      </c>
      <c r="H2217">
        <v>1.25</v>
      </c>
      <c r="I2217">
        <v>23</v>
      </c>
      <c r="J2217">
        <v>35</v>
      </c>
      <c r="K2217">
        <v>0.65714285714285714</v>
      </c>
      <c r="L2217">
        <v>35</v>
      </c>
      <c r="M2217">
        <v>1</v>
      </c>
      <c r="N2217">
        <v>21</v>
      </c>
      <c r="O2217">
        <v>0.8125</v>
      </c>
      <c r="P2217">
        <v>8</v>
      </c>
      <c r="Q2217">
        <v>9</v>
      </c>
      <c r="R2217">
        <v>0.88888888888888884</v>
      </c>
      <c r="S2217">
        <v>2</v>
      </c>
    </row>
    <row r="2218" spans="1:20" x14ac:dyDescent="0.25">
      <c r="A2218" s="177" t="s">
        <v>6123</v>
      </c>
      <c r="B2218" t="s">
        <v>6124</v>
      </c>
      <c r="C2218" t="s">
        <v>215</v>
      </c>
      <c r="D2218" s="20" t="s">
        <v>1026</v>
      </c>
      <c r="E2218" s="26">
        <v>42217</v>
      </c>
      <c r="F2218">
        <v>7</v>
      </c>
      <c r="G2218">
        <v>6</v>
      </c>
      <c r="H2218">
        <v>1.1666666666666667</v>
      </c>
      <c r="I2218">
        <v>39</v>
      </c>
      <c r="J2218">
        <v>54</v>
      </c>
      <c r="K2218">
        <v>0.72222222222222221</v>
      </c>
      <c r="L2218">
        <v>54</v>
      </c>
      <c r="M2218">
        <v>1</v>
      </c>
      <c r="N2218">
        <v>25</v>
      </c>
      <c r="O2218">
        <v>1.1000000000000001</v>
      </c>
      <c r="P2218">
        <v>7</v>
      </c>
      <c r="Q2218">
        <v>8</v>
      </c>
      <c r="R2218">
        <v>0.875</v>
      </c>
      <c r="S2218">
        <v>14</v>
      </c>
    </row>
    <row r="2219" spans="1:20" x14ac:dyDescent="0.25">
      <c r="A2219" s="177" t="s">
        <v>3423</v>
      </c>
      <c r="B2219" t="s">
        <v>3424</v>
      </c>
      <c r="C2219" t="s">
        <v>221</v>
      </c>
      <c r="D2219" s="20" t="s">
        <v>1026</v>
      </c>
      <c r="E2219" s="26">
        <v>42217</v>
      </c>
      <c r="F2219">
        <v>11</v>
      </c>
      <c r="G2219">
        <v>12</v>
      </c>
      <c r="H2219">
        <v>0.91666666666666663</v>
      </c>
      <c r="I2219">
        <v>25</v>
      </c>
      <c r="J2219">
        <v>36</v>
      </c>
      <c r="K2219">
        <v>0.69444444444444442</v>
      </c>
      <c r="L2219">
        <v>40</v>
      </c>
      <c r="M2219">
        <v>0.9</v>
      </c>
      <c r="N2219">
        <v>18</v>
      </c>
      <c r="O2219">
        <v>0.74015789473684201</v>
      </c>
      <c r="P2219">
        <v>5</v>
      </c>
      <c r="Q2219">
        <v>7</v>
      </c>
      <c r="R2219">
        <v>0.7142857142857143</v>
      </c>
      <c r="S2219">
        <v>7</v>
      </c>
    </row>
    <row r="2220" spans="1:20" x14ac:dyDescent="0.25">
      <c r="A2220" s="177" t="s">
        <v>3248</v>
      </c>
      <c r="B2220" t="s">
        <v>3249</v>
      </c>
      <c r="C2220" t="s">
        <v>222</v>
      </c>
      <c r="D2220" s="20" t="s">
        <v>1026</v>
      </c>
      <c r="E2220" s="26">
        <v>42217</v>
      </c>
      <c r="F2220">
        <v>6</v>
      </c>
      <c r="G2220">
        <v>4</v>
      </c>
      <c r="H2220">
        <v>1.5</v>
      </c>
      <c r="I2220">
        <v>6</v>
      </c>
      <c r="J2220">
        <v>8</v>
      </c>
      <c r="K2220">
        <v>0.75</v>
      </c>
      <c r="L2220">
        <v>8</v>
      </c>
      <c r="M2220">
        <v>1</v>
      </c>
      <c r="N2220">
        <v>5</v>
      </c>
      <c r="O2220">
        <v>0.76700000000000002</v>
      </c>
      <c r="P2220">
        <v>0</v>
      </c>
      <c r="Q2220">
        <v>0</v>
      </c>
      <c r="R2220" t="e">
        <v>#DIV/0!</v>
      </c>
      <c r="S2220">
        <v>1</v>
      </c>
    </row>
    <row r="2221" spans="1:20" x14ac:dyDescent="0.25">
      <c r="A2221" s="177" t="s">
        <v>7293</v>
      </c>
      <c r="B2221" t="s">
        <v>7294</v>
      </c>
      <c r="C2221" s="20" t="s">
        <v>1078</v>
      </c>
      <c r="D2221" s="20" t="s">
        <v>1026</v>
      </c>
      <c r="E2221" s="26">
        <v>42217</v>
      </c>
      <c r="F2221">
        <v>3</v>
      </c>
      <c r="G2221">
        <v>4</v>
      </c>
      <c r="H2221">
        <v>0.75</v>
      </c>
      <c r="I2221">
        <v>12</v>
      </c>
      <c r="J2221">
        <v>9</v>
      </c>
      <c r="K2221">
        <v>1.3333333333333333</v>
      </c>
      <c r="L2221">
        <v>14</v>
      </c>
      <c r="M2221">
        <v>0.6428571428571429</v>
      </c>
      <c r="N2221">
        <v>10</v>
      </c>
      <c r="P2221">
        <v>1</v>
      </c>
      <c r="Q2221">
        <v>4</v>
      </c>
      <c r="R2221">
        <v>0.25</v>
      </c>
      <c r="S2221">
        <v>2</v>
      </c>
    </row>
    <row r="2222" spans="1:20" x14ac:dyDescent="0.25">
      <c r="A2222" s="177" t="s">
        <v>5285</v>
      </c>
      <c r="B2222" t="s">
        <v>5286</v>
      </c>
      <c r="C2222" s="20" t="s">
        <v>1079</v>
      </c>
      <c r="D2222" s="20" t="s">
        <v>1026</v>
      </c>
      <c r="E2222" s="26">
        <v>42217</v>
      </c>
      <c r="F2222">
        <v>7</v>
      </c>
      <c r="G2222">
        <v>5</v>
      </c>
      <c r="H2222">
        <v>1.4</v>
      </c>
      <c r="I2222">
        <v>15</v>
      </c>
      <c r="J2222">
        <v>25</v>
      </c>
      <c r="K2222">
        <v>0.6</v>
      </c>
      <c r="L2222">
        <v>25</v>
      </c>
      <c r="M2222">
        <v>1</v>
      </c>
      <c r="N2222">
        <v>14</v>
      </c>
      <c r="P2222">
        <v>0</v>
      </c>
      <c r="Q2222">
        <v>1</v>
      </c>
      <c r="R2222">
        <v>0</v>
      </c>
      <c r="S2222">
        <v>1</v>
      </c>
    </row>
    <row r="2223" spans="1:20" x14ac:dyDescent="0.25">
      <c r="A2223" s="177" t="s">
        <v>12284</v>
      </c>
      <c r="B2223" t="s">
        <v>12285</v>
      </c>
      <c r="C2223" t="s">
        <v>200</v>
      </c>
      <c r="D2223" s="20" t="s">
        <v>1026</v>
      </c>
      <c r="E2223" s="26">
        <v>42217</v>
      </c>
      <c r="F2223">
        <v>7</v>
      </c>
      <c r="G2223">
        <v>5</v>
      </c>
      <c r="H2223">
        <v>1.4</v>
      </c>
      <c r="I2223">
        <v>13</v>
      </c>
      <c r="J2223">
        <v>25</v>
      </c>
      <c r="K2223">
        <v>0.52</v>
      </c>
      <c r="L2223">
        <v>25</v>
      </c>
      <c r="M2223">
        <v>1</v>
      </c>
      <c r="N2223">
        <v>10</v>
      </c>
      <c r="P2223">
        <v>0</v>
      </c>
      <c r="Q2223">
        <v>0</v>
      </c>
      <c r="R2223" t="e">
        <v>#DIV/0!</v>
      </c>
      <c r="S2223">
        <v>3</v>
      </c>
    </row>
    <row r="2224" spans="1:20" x14ac:dyDescent="0.25">
      <c r="A2224" s="177" t="s">
        <v>10405</v>
      </c>
      <c r="B2224" t="s">
        <v>10406</v>
      </c>
      <c r="C2224" t="s">
        <v>204</v>
      </c>
      <c r="D2224" s="20" t="s">
        <v>1026</v>
      </c>
      <c r="E2224" s="26">
        <v>42217</v>
      </c>
      <c r="F2224">
        <v>7</v>
      </c>
      <c r="G2224">
        <v>4</v>
      </c>
      <c r="H2224">
        <v>1.75</v>
      </c>
      <c r="I2224">
        <v>0</v>
      </c>
      <c r="J2224">
        <v>0</v>
      </c>
      <c r="K2224" t="e">
        <v>#DIV/0!</v>
      </c>
      <c r="L2224">
        <v>0</v>
      </c>
      <c r="M2224" t="e">
        <v>#DIV/0!</v>
      </c>
      <c r="N2224">
        <v>0</v>
      </c>
      <c r="P2224">
        <v>0</v>
      </c>
      <c r="Q2224">
        <v>0</v>
      </c>
      <c r="R2224" t="e">
        <v>#DIV/0!</v>
      </c>
      <c r="S2224">
        <v>0</v>
      </c>
    </row>
    <row r="2225" spans="1:20" x14ac:dyDescent="0.25">
      <c r="A2225" s="177" t="s">
        <v>8753</v>
      </c>
      <c r="B2225" t="s">
        <v>8754</v>
      </c>
      <c r="C2225" t="s">
        <v>208</v>
      </c>
      <c r="D2225" s="20" t="s">
        <v>1026</v>
      </c>
      <c r="E2225" s="26">
        <v>42217</v>
      </c>
      <c r="F2225">
        <v>4</v>
      </c>
      <c r="G2225">
        <v>5</v>
      </c>
      <c r="H2225">
        <v>0.8</v>
      </c>
      <c r="I2225">
        <v>15</v>
      </c>
      <c r="J2225">
        <v>10</v>
      </c>
      <c r="K2225">
        <v>1.5</v>
      </c>
      <c r="L2225">
        <v>10</v>
      </c>
      <c r="M2225">
        <v>1</v>
      </c>
      <c r="N2225">
        <v>13</v>
      </c>
      <c r="P2225">
        <v>0</v>
      </c>
      <c r="Q2225">
        <v>0</v>
      </c>
      <c r="R2225" t="e">
        <v>#DIV/0!</v>
      </c>
      <c r="S2225">
        <v>2</v>
      </c>
      <c r="T2225">
        <v>1.06</v>
      </c>
    </row>
    <row r="2226" spans="1:20" x14ac:dyDescent="0.25">
      <c r="A2226" s="177" t="s">
        <v>6547</v>
      </c>
      <c r="B2226" t="s">
        <v>6548</v>
      </c>
      <c r="C2226" t="s">
        <v>316</v>
      </c>
      <c r="D2226" s="20" t="s">
        <v>1026</v>
      </c>
      <c r="E2226" s="26">
        <v>42217</v>
      </c>
      <c r="F2226">
        <v>9</v>
      </c>
      <c r="G2226">
        <v>9</v>
      </c>
      <c r="H2226">
        <v>1</v>
      </c>
      <c r="I2226">
        <v>18</v>
      </c>
      <c r="J2226">
        <v>26</v>
      </c>
      <c r="K2226">
        <v>0.69230769230769229</v>
      </c>
      <c r="L2226">
        <v>26</v>
      </c>
      <c r="M2226">
        <v>1</v>
      </c>
      <c r="N2226">
        <v>17</v>
      </c>
      <c r="P2226">
        <v>3</v>
      </c>
      <c r="Q2226">
        <v>7</v>
      </c>
      <c r="R2226">
        <v>0.42857142857142855</v>
      </c>
      <c r="S2226">
        <v>1</v>
      </c>
      <c r="T2226">
        <v>0.65689655172413797</v>
      </c>
    </row>
    <row r="2227" spans="1:20" x14ac:dyDescent="0.25">
      <c r="A2227" s="177" t="s">
        <v>4140</v>
      </c>
      <c r="B2227" t="s">
        <v>4141</v>
      </c>
      <c r="C2227" t="s">
        <v>218</v>
      </c>
      <c r="D2227" s="20" t="s">
        <v>1026</v>
      </c>
      <c r="E2227" s="26">
        <v>42217</v>
      </c>
      <c r="F2227">
        <v>1</v>
      </c>
      <c r="G2227">
        <v>4</v>
      </c>
      <c r="H2227">
        <v>0.25</v>
      </c>
      <c r="I2227">
        <v>2</v>
      </c>
      <c r="J2227">
        <v>20</v>
      </c>
      <c r="K2227">
        <v>0.1</v>
      </c>
      <c r="L2227">
        <v>20</v>
      </c>
      <c r="M2227">
        <v>1</v>
      </c>
      <c r="N2227">
        <v>1</v>
      </c>
      <c r="P2227">
        <v>0</v>
      </c>
      <c r="Q2227">
        <v>0</v>
      </c>
      <c r="R2227" t="e">
        <v>#DIV/0!</v>
      </c>
      <c r="S2227">
        <v>1</v>
      </c>
      <c r="T2227">
        <v>0.7</v>
      </c>
    </row>
    <row r="2228" spans="1:20" x14ac:dyDescent="0.25">
      <c r="A2228" s="177" t="s">
        <v>12569</v>
      </c>
      <c r="B2228" t="s">
        <v>12570</v>
      </c>
      <c r="C2228" t="s">
        <v>202</v>
      </c>
      <c r="D2228" s="20" t="s">
        <v>1026</v>
      </c>
      <c r="E2228" s="26">
        <v>42217</v>
      </c>
      <c r="F2228">
        <v>8</v>
      </c>
      <c r="G2228">
        <v>7</v>
      </c>
      <c r="H2228">
        <v>1.1428571428571428</v>
      </c>
      <c r="I2228">
        <v>96</v>
      </c>
      <c r="J2228">
        <v>90</v>
      </c>
      <c r="K2228">
        <v>1.0666666666666667</v>
      </c>
      <c r="L2228">
        <v>100</v>
      </c>
      <c r="M2228">
        <v>0.9</v>
      </c>
      <c r="N2228">
        <v>95</v>
      </c>
      <c r="P2228">
        <v>1</v>
      </c>
      <c r="Q2228">
        <v>1</v>
      </c>
      <c r="R2228">
        <v>1</v>
      </c>
      <c r="S2228">
        <v>1</v>
      </c>
      <c r="T2228" t="e">
        <v>#DIV/0!</v>
      </c>
    </row>
    <row r="2229" spans="1:20" x14ac:dyDescent="0.25">
      <c r="A2229" s="177" t="s">
        <v>9734</v>
      </c>
      <c r="B2229" t="s">
        <v>9735</v>
      </c>
      <c r="C2229" t="s">
        <v>224</v>
      </c>
      <c r="D2229" s="20" t="s">
        <v>1026</v>
      </c>
      <c r="E2229" s="26">
        <v>42217</v>
      </c>
      <c r="F2229">
        <v>3</v>
      </c>
      <c r="G2229">
        <v>3</v>
      </c>
      <c r="H2229">
        <v>1</v>
      </c>
      <c r="I2229">
        <v>42</v>
      </c>
      <c r="J2229">
        <v>50</v>
      </c>
      <c r="K2229">
        <v>0.84</v>
      </c>
      <c r="L2229">
        <v>50</v>
      </c>
      <c r="M2229">
        <v>1</v>
      </c>
      <c r="N2229">
        <v>42</v>
      </c>
      <c r="P2229">
        <v>0</v>
      </c>
      <c r="Q2229">
        <v>0</v>
      </c>
      <c r="R2229" t="e">
        <v>#DIV/0!</v>
      </c>
      <c r="S2229">
        <v>0</v>
      </c>
      <c r="T2229" t="e">
        <v>#DIV/0!</v>
      </c>
    </row>
    <row r="2230" spans="1:20" x14ac:dyDescent="0.25">
      <c r="A2230" s="177" t="s">
        <v>9623</v>
      </c>
      <c r="B2230" t="s">
        <v>9624</v>
      </c>
      <c r="C2230" t="s">
        <v>339</v>
      </c>
      <c r="D2230" s="20" t="s">
        <v>1026</v>
      </c>
      <c r="E2230" s="26">
        <v>42217</v>
      </c>
      <c r="F2230">
        <v>1</v>
      </c>
      <c r="G2230">
        <v>1</v>
      </c>
      <c r="H2230">
        <v>1</v>
      </c>
      <c r="I2230">
        <v>3</v>
      </c>
      <c r="J2230">
        <v>10</v>
      </c>
      <c r="K2230">
        <v>0.3</v>
      </c>
      <c r="L2230">
        <v>10</v>
      </c>
      <c r="M2230">
        <v>1</v>
      </c>
      <c r="N2230">
        <v>3</v>
      </c>
      <c r="P2230">
        <v>0</v>
      </c>
      <c r="Q2230">
        <v>0</v>
      </c>
      <c r="R2230" t="e">
        <v>#DIV/0!</v>
      </c>
      <c r="S2230">
        <v>0</v>
      </c>
      <c r="T2230">
        <v>0.73958333333333326</v>
      </c>
    </row>
    <row r="2231" spans="1:20" x14ac:dyDescent="0.25">
      <c r="A2231" s="177" t="s">
        <v>7827</v>
      </c>
      <c r="B2231" t="s">
        <v>7828</v>
      </c>
      <c r="C2231" t="s">
        <v>226</v>
      </c>
      <c r="D2231" s="20" t="s">
        <v>1026</v>
      </c>
      <c r="E2231" s="26">
        <v>42217</v>
      </c>
      <c r="F2231">
        <v>4</v>
      </c>
      <c r="G2231">
        <v>5</v>
      </c>
      <c r="H2231">
        <v>0.8</v>
      </c>
      <c r="I2231">
        <v>27</v>
      </c>
      <c r="J2231">
        <v>20</v>
      </c>
      <c r="K2231">
        <v>1.35</v>
      </c>
      <c r="L2231">
        <v>50</v>
      </c>
      <c r="M2231">
        <v>0.4</v>
      </c>
      <c r="N2231">
        <v>27</v>
      </c>
      <c r="P2231">
        <v>0</v>
      </c>
      <c r="Q2231">
        <v>0</v>
      </c>
      <c r="R2231" t="e">
        <v>#DIV/0!</v>
      </c>
      <c r="S2231">
        <v>0</v>
      </c>
      <c r="T2231" t="e">
        <v>#DIV/0!</v>
      </c>
    </row>
    <row r="2232" spans="1:20" x14ac:dyDescent="0.25">
      <c r="A2232" s="177" t="s">
        <v>6897</v>
      </c>
      <c r="B2232" t="s">
        <v>6898</v>
      </c>
      <c r="C2232" t="s">
        <v>231</v>
      </c>
      <c r="D2232" s="20" t="s">
        <v>1026</v>
      </c>
      <c r="E2232" s="26">
        <v>42217</v>
      </c>
      <c r="F2232">
        <v>10</v>
      </c>
      <c r="G2232">
        <v>8</v>
      </c>
      <c r="H2232">
        <v>1.25</v>
      </c>
      <c r="I2232">
        <v>89</v>
      </c>
      <c r="J2232">
        <v>95</v>
      </c>
      <c r="K2232">
        <v>0.93684210526315792</v>
      </c>
      <c r="L2232">
        <v>103</v>
      </c>
      <c r="M2232">
        <v>0.92233009708737868</v>
      </c>
      <c r="N2232">
        <v>89</v>
      </c>
      <c r="P2232">
        <v>0</v>
      </c>
      <c r="Q2232">
        <v>0</v>
      </c>
      <c r="R2232" t="e">
        <v>#DIV/0!</v>
      </c>
      <c r="S2232">
        <v>0</v>
      </c>
      <c r="T2232" t="e">
        <v>#DIV/0!</v>
      </c>
    </row>
    <row r="2233" spans="1:20" x14ac:dyDescent="0.25">
      <c r="A2233" s="177" t="s">
        <v>5948</v>
      </c>
      <c r="B2233" t="s">
        <v>5949</v>
      </c>
      <c r="C2233" t="s">
        <v>216</v>
      </c>
      <c r="D2233" s="20" t="s">
        <v>1026</v>
      </c>
      <c r="E2233" s="26">
        <v>42217</v>
      </c>
      <c r="F2233">
        <v>8</v>
      </c>
      <c r="G2233">
        <v>7</v>
      </c>
      <c r="H2233">
        <v>1.1428571428571428</v>
      </c>
      <c r="I2233">
        <v>65</v>
      </c>
      <c r="J2233">
        <v>90</v>
      </c>
      <c r="K2233">
        <v>0.72222222222222221</v>
      </c>
      <c r="L2233">
        <v>90</v>
      </c>
      <c r="M2233">
        <v>1</v>
      </c>
      <c r="N2233">
        <v>56</v>
      </c>
      <c r="P2233">
        <v>1</v>
      </c>
      <c r="Q2233">
        <v>3</v>
      </c>
      <c r="R2233">
        <v>0.33333333333333331</v>
      </c>
      <c r="S2233">
        <v>9</v>
      </c>
      <c r="T2233">
        <v>1</v>
      </c>
    </row>
    <row r="2234" spans="1:20" x14ac:dyDescent="0.25">
      <c r="A2234" s="177" t="s">
        <v>4555</v>
      </c>
      <c r="B2234" t="s">
        <v>4556</v>
      </c>
      <c r="C2234" t="s">
        <v>233</v>
      </c>
      <c r="D2234" s="20" t="s">
        <v>1026</v>
      </c>
      <c r="E2234" s="26">
        <v>42217</v>
      </c>
      <c r="F2234">
        <v>3</v>
      </c>
      <c r="G2234">
        <v>7</v>
      </c>
      <c r="H2234">
        <v>0.42857142857142855</v>
      </c>
      <c r="I2234">
        <v>17</v>
      </c>
      <c r="J2234">
        <v>30</v>
      </c>
      <c r="K2234">
        <v>0.56666666666666665</v>
      </c>
      <c r="L2234">
        <v>70</v>
      </c>
      <c r="M2234">
        <v>0.42857142857142855</v>
      </c>
      <c r="N2234">
        <v>17</v>
      </c>
      <c r="P2234">
        <v>0</v>
      </c>
      <c r="Q2234">
        <v>0</v>
      </c>
      <c r="R2234" t="e">
        <v>#DIV/0!</v>
      </c>
      <c r="S2234">
        <v>0</v>
      </c>
      <c r="T2234">
        <v>0.95</v>
      </c>
    </row>
    <row r="2235" spans="1:20" x14ac:dyDescent="0.25">
      <c r="A2235" s="177" t="s">
        <v>3965</v>
      </c>
      <c r="B2235" t="s">
        <v>3966</v>
      </c>
      <c r="C2235" t="s">
        <v>219</v>
      </c>
      <c r="D2235" s="20" t="s">
        <v>1026</v>
      </c>
      <c r="E2235" s="26">
        <v>42217</v>
      </c>
      <c r="F2235">
        <v>3</v>
      </c>
      <c r="G2235">
        <v>3</v>
      </c>
      <c r="H2235">
        <v>1</v>
      </c>
      <c r="I2235">
        <v>12</v>
      </c>
      <c r="J2235">
        <v>30</v>
      </c>
      <c r="K2235">
        <v>0.4</v>
      </c>
      <c r="L2235">
        <v>30</v>
      </c>
      <c r="M2235">
        <v>1</v>
      </c>
      <c r="N2235">
        <v>12</v>
      </c>
      <c r="P2235">
        <v>0</v>
      </c>
      <c r="Q2235">
        <v>0</v>
      </c>
      <c r="R2235" t="e">
        <v>#DIV/0!</v>
      </c>
      <c r="S2235">
        <v>0</v>
      </c>
      <c r="T2235">
        <v>1.1000000000000001</v>
      </c>
    </row>
    <row r="2236" spans="1:20" x14ac:dyDescent="0.25">
      <c r="A2236" s="177" t="s">
        <v>3694</v>
      </c>
      <c r="B2236" t="s">
        <v>3695</v>
      </c>
      <c r="C2236" t="s">
        <v>340</v>
      </c>
      <c r="D2236" s="20" t="s">
        <v>1026</v>
      </c>
      <c r="E2236" s="26">
        <v>42217</v>
      </c>
      <c r="F2236">
        <v>3</v>
      </c>
      <c r="G2236">
        <v>3</v>
      </c>
      <c r="H2236">
        <v>1</v>
      </c>
      <c r="I2236">
        <v>22</v>
      </c>
      <c r="J2236">
        <v>30</v>
      </c>
      <c r="K2236">
        <v>0.73333333333333328</v>
      </c>
      <c r="L2236">
        <v>30</v>
      </c>
      <c r="M2236">
        <v>1</v>
      </c>
      <c r="N2236">
        <v>22</v>
      </c>
      <c r="P2236">
        <v>2</v>
      </c>
      <c r="Q2236">
        <v>2</v>
      </c>
      <c r="R2236">
        <v>1</v>
      </c>
      <c r="S2236">
        <v>0</v>
      </c>
      <c r="T2236">
        <v>0.75357894736842101</v>
      </c>
    </row>
    <row r="2237" spans="1:20" x14ac:dyDescent="0.25">
      <c r="A2237" s="177" t="s">
        <v>7640</v>
      </c>
      <c r="B2237" t="s">
        <v>7641</v>
      </c>
      <c r="C2237" s="20" t="s">
        <v>901</v>
      </c>
      <c r="D2237" s="20" t="s">
        <v>1026</v>
      </c>
      <c r="E2237" s="26">
        <v>42217</v>
      </c>
      <c r="F2237">
        <v>3</v>
      </c>
      <c r="G2237">
        <v>4</v>
      </c>
      <c r="H2237">
        <v>0.75</v>
      </c>
      <c r="I2237">
        <v>12</v>
      </c>
      <c r="J2237">
        <v>9</v>
      </c>
      <c r="K2237">
        <v>1.3333333333333333</v>
      </c>
      <c r="L2237">
        <v>14</v>
      </c>
      <c r="M2237">
        <v>0.6428571428571429</v>
      </c>
      <c r="N2237">
        <v>10</v>
      </c>
      <c r="P2237">
        <v>1</v>
      </c>
      <c r="Q2237">
        <v>4</v>
      </c>
      <c r="R2237">
        <v>0.25</v>
      </c>
      <c r="S2237">
        <v>2</v>
      </c>
      <c r="T2237">
        <v>0.55555555555555558</v>
      </c>
    </row>
    <row r="2238" spans="1:20" x14ac:dyDescent="0.25">
      <c r="A2238" s="177" t="s">
        <v>5520</v>
      </c>
      <c r="B2238" t="s">
        <v>5521</v>
      </c>
      <c r="C2238" s="20" t="s">
        <v>903</v>
      </c>
      <c r="D2238" s="20" t="s">
        <v>1026</v>
      </c>
      <c r="E2238" s="26">
        <v>42217</v>
      </c>
      <c r="F2238">
        <v>12</v>
      </c>
      <c r="G2238">
        <v>10</v>
      </c>
      <c r="H2238">
        <v>1.2</v>
      </c>
      <c r="I2238">
        <v>44</v>
      </c>
      <c r="J2238">
        <v>50</v>
      </c>
      <c r="K2238">
        <v>0.88</v>
      </c>
      <c r="L2238">
        <v>50</v>
      </c>
      <c r="M2238">
        <v>1</v>
      </c>
      <c r="N2238">
        <v>42</v>
      </c>
      <c r="P2238">
        <v>0</v>
      </c>
      <c r="Q2238">
        <v>1</v>
      </c>
      <c r="R2238">
        <v>0</v>
      </c>
      <c r="S2238">
        <v>2</v>
      </c>
      <c r="T2238">
        <v>0</v>
      </c>
    </row>
    <row r="2239" spans="1:20" x14ac:dyDescent="0.25">
      <c r="A2239" s="177" t="s">
        <v>11647</v>
      </c>
      <c r="B2239" t="s">
        <v>11648</v>
      </c>
      <c r="C2239" t="s">
        <v>199</v>
      </c>
      <c r="D2239" s="20" t="s">
        <v>1028</v>
      </c>
      <c r="E2239" s="26">
        <v>42217</v>
      </c>
      <c r="F2239">
        <v>15</v>
      </c>
      <c r="G2239">
        <v>12</v>
      </c>
      <c r="H2239">
        <v>1.25</v>
      </c>
      <c r="I2239">
        <v>109</v>
      </c>
      <c r="J2239">
        <v>115</v>
      </c>
      <c r="K2239">
        <v>0.94782608695652171</v>
      </c>
      <c r="L2239">
        <v>125</v>
      </c>
      <c r="M2239">
        <v>0.92</v>
      </c>
      <c r="N2239">
        <v>105</v>
      </c>
      <c r="P2239">
        <v>1</v>
      </c>
      <c r="Q2239">
        <v>1</v>
      </c>
      <c r="R2239">
        <v>1</v>
      </c>
      <c r="S2239">
        <v>4</v>
      </c>
      <c r="T2239" t="e">
        <v>#DIV/0!</v>
      </c>
    </row>
    <row r="2240" spans="1:20" x14ac:dyDescent="0.25">
      <c r="A2240" s="177" t="s">
        <v>10931</v>
      </c>
      <c r="B2240" t="s">
        <v>10932</v>
      </c>
      <c r="C2240" t="s">
        <v>227</v>
      </c>
      <c r="D2240" s="20" t="s">
        <v>1028</v>
      </c>
      <c r="E2240" s="26">
        <v>42217</v>
      </c>
      <c r="F2240">
        <v>0</v>
      </c>
      <c r="G2240">
        <v>0</v>
      </c>
      <c r="H2240" t="e">
        <v>#DIV/0!</v>
      </c>
      <c r="I2240">
        <v>0</v>
      </c>
      <c r="J2240">
        <v>0</v>
      </c>
      <c r="K2240" t="e">
        <v>#DIV/0!</v>
      </c>
      <c r="L2240">
        <v>0</v>
      </c>
      <c r="M2240" t="e">
        <v>#DIV/0!</v>
      </c>
      <c r="N2240">
        <v>0</v>
      </c>
      <c r="P2240">
        <v>0</v>
      </c>
      <c r="Q2240">
        <v>0</v>
      </c>
      <c r="R2240" t="e">
        <v>#DIV/0!</v>
      </c>
      <c r="S2240">
        <v>0</v>
      </c>
      <c r="T2240" t="e">
        <v>#DIV/0!</v>
      </c>
    </row>
    <row r="2241" spans="1:20" x14ac:dyDescent="0.25">
      <c r="A2241" s="177" t="s">
        <v>9639</v>
      </c>
      <c r="B2241" t="s">
        <v>9640</v>
      </c>
      <c r="C2241" t="s">
        <v>341</v>
      </c>
      <c r="D2241" s="20" t="s">
        <v>1028</v>
      </c>
      <c r="E2241" s="26">
        <v>42217</v>
      </c>
      <c r="F2241">
        <v>1</v>
      </c>
      <c r="G2241">
        <v>1</v>
      </c>
      <c r="H2241">
        <v>1</v>
      </c>
      <c r="I2241">
        <v>3</v>
      </c>
      <c r="J2241">
        <v>10</v>
      </c>
      <c r="K2241">
        <v>0.3</v>
      </c>
      <c r="L2241">
        <v>10</v>
      </c>
      <c r="M2241">
        <v>1</v>
      </c>
      <c r="N2241">
        <v>3</v>
      </c>
      <c r="P2241">
        <v>0</v>
      </c>
      <c r="Q2241">
        <v>0</v>
      </c>
      <c r="R2241" t="e">
        <v>#DIV/0!</v>
      </c>
      <c r="S2241">
        <v>0</v>
      </c>
      <c r="T2241" t="e">
        <v>#DIV/0!</v>
      </c>
    </row>
    <row r="2242" spans="1:20" x14ac:dyDescent="0.25">
      <c r="A2242" s="177" t="s">
        <v>9168</v>
      </c>
      <c r="B2242" t="s">
        <v>9169</v>
      </c>
      <c r="C2242" t="s">
        <v>207</v>
      </c>
      <c r="D2242" s="20" t="s">
        <v>1028</v>
      </c>
      <c r="E2242" s="26">
        <v>42217</v>
      </c>
      <c r="F2242">
        <v>12</v>
      </c>
      <c r="G2242">
        <v>12</v>
      </c>
      <c r="H2242">
        <v>1</v>
      </c>
      <c r="I2242">
        <v>56</v>
      </c>
      <c r="J2242">
        <v>73</v>
      </c>
      <c r="K2242">
        <v>0.76712328767123283</v>
      </c>
      <c r="L2242">
        <v>73</v>
      </c>
      <c r="M2242">
        <v>1</v>
      </c>
      <c r="N2242">
        <v>52</v>
      </c>
      <c r="P2242">
        <v>9</v>
      </c>
      <c r="Q2242">
        <v>14</v>
      </c>
      <c r="R2242">
        <v>0.6428571428571429</v>
      </c>
      <c r="S2242">
        <v>4</v>
      </c>
      <c r="T2242" t="e">
        <v>#DIV/0!</v>
      </c>
    </row>
    <row r="2243" spans="1:20" x14ac:dyDescent="0.25">
      <c r="A2243" s="177" t="s">
        <v>8329</v>
      </c>
      <c r="B2243" t="s">
        <v>8330</v>
      </c>
      <c r="C2243" t="s">
        <v>212</v>
      </c>
      <c r="D2243" s="20" t="s">
        <v>1028</v>
      </c>
      <c r="E2243" s="26">
        <v>42217</v>
      </c>
      <c r="F2243">
        <v>2</v>
      </c>
      <c r="G2243">
        <v>3</v>
      </c>
      <c r="H2243">
        <v>0.66666666666666663</v>
      </c>
      <c r="I2243">
        <v>14</v>
      </c>
      <c r="J2243">
        <v>12</v>
      </c>
      <c r="K2243">
        <v>1.1666666666666667</v>
      </c>
      <c r="L2243">
        <v>20</v>
      </c>
      <c r="M2243">
        <v>0.6</v>
      </c>
      <c r="N2243">
        <v>13</v>
      </c>
      <c r="P2243">
        <v>0</v>
      </c>
      <c r="Q2243">
        <v>1</v>
      </c>
      <c r="R2243">
        <v>0</v>
      </c>
      <c r="S2243">
        <v>1</v>
      </c>
      <c r="T2243" t="e">
        <v>#DIV/0!</v>
      </c>
    </row>
    <row r="2244" spans="1:20" x14ac:dyDescent="0.25">
      <c r="A2244" s="177" t="s">
        <v>4905</v>
      </c>
      <c r="B2244" t="s">
        <v>4906</v>
      </c>
      <c r="C2244" t="s">
        <v>230</v>
      </c>
      <c r="D2244" s="20" t="s">
        <v>1028</v>
      </c>
      <c r="E2244" s="26">
        <v>42217</v>
      </c>
      <c r="F2244">
        <v>1</v>
      </c>
      <c r="G2244">
        <v>2</v>
      </c>
      <c r="H2244">
        <v>0.5</v>
      </c>
      <c r="I2244">
        <v>0</v>
      </c>
      <c r="J2244">
        <v>0</v>
      </c>
      <c r="K2244" t="e">
        <v>#DIV/0!</v>
      </c>
      <c r="L2244">
        <v>0</v>
      </c>
      <c r="M2244" t="e">
        <v>#DIV/0!</v>
      </c>
      <c r="N2244">
        <v>0</v>
      </c>
      <c r="P2244">
        <v>0</v>
      </c>
      <c r="Q2244">
        <v>0</v>
      </c>
      <c r="R2244" t="e">
        <v>#DIV/0!</v>
      </c>
      <c r="S2244">
        <v>0</v>
      </c>
    </row>
    <row r="2245" spans="1:20" x14ac:dyDescent="0.25">
      <c r="A2245" s="177" t="s">
        <v>11649</v>
      </c>
      <c r="B2245" t="s">
        <v>11650</v>
      </c>
      <c r="C2245" t="s">
        <v>198</v>
      </c>
      <c r="D2245" s="20" t="s">
        <v>1028</v>
      </c>
      <c r="E2245" s="26">
        <v>42217</v>
      </c>
      <c r="F2245">
        <v>2</v>
      </c>
      <c r="G2245">
        <v>5</v>
      </c>
      <c r="H2245">
        <v>0.4</v>
      </c>
      <c r="I2245">
        <v>1</v>
      </c>
      <c r="J2245">
        <v>15</v>
      </c>
      <c r="K2245">
        <v>6.6666666666666666E-2</v>
      </c>
      <c r="L2245">
        <v>15</v>
      </c>
      <c r="M2245">
        <v>1</v>
      </c>
      <c r="N2245">
        <v>0</v>
      </c>
      <c r="P2245">
        <v>0</v>
      </c>
      <c r="Q2245">
        <v>0</v>
      </c>
      <c r="R2245" t="e">
        <v>#DIV/0!</v>
      </c>
      <c r="S2245">
        <v>1</v>
      </c>
      <c r="T2245">
        <v>0.7068965517241379</v>
      </c>
    </row>
    <row r="2246" spans="1:20" x14ac:dyDescent="0.25">
      <c r="A2246" s="177" t="s">
        <v>10756</v>
      </c>
      <c r="B2246" t="s">
        <v>10757</v>
      </c>
      <c r="C2246" t="s">
        <v>203</v>
      </c>
      <c r="D2246" s="20" t="s">
        <v>1028</v>
      </c>
      <c r="E2246" s="26">
        <v>42217</v>
      </c>
      <c r="F2246">
        <v>12</v>
      </c>
      <c r="G2246">
        <v>9</v>
      </c>
      <c r="H2246">
        <v>1.3333333333333333</v>
      </c>
      <c r="I2246">
        <v>16</v>
      </c>
      <c r="J2246">
        <v>40</v>
      </c>
      <c r="K2246">
        <v>0.4</v>
      </c>
      <c r="L2246">
        <v>45</v>
      </c>
      <c r="M2246">
        <v>0.88888888888888884</v>
      </c>
      <c r="N2246">
        <v>12</v>
      </c>
      <c r="P2246">
        <v>2</v>
      </c>
      <c r="Q2246">
        <v>3</v>
      </c>
      <c r="R2246">
        <v>0.66666666666666663</v>
      </c>
      <c r="S2246">
        <v>4</v>
      </c>
      <c r="T2246">
        <v>0.95416666666666661</v>
      </c>
    </row>
    <row r="2247" spans="1:20" x14ac:dyDescent="0.25">
      <c r="A2247" s="177" t="s">
        <v>6298</v>
      </c>
      <c r="B2247" t="s">
        <v>6299</v>
      </c>
      <c r="C2247" t="s">
        <v>214</v>
      </c>
      <c r="D2247" s="20" t="s">
        <v>1028</v>
      </c>
      <c r="E2247" s="26">
        <v>42217</v>
      </c>
      <c r="F2247">
        <v>15</v>
      </c>
      <c r="G2247">
        <v>13</v>
      </c>
      <c r="H2247">
        <v>1.1538461538461537</v>
      </c>
      <c r="I2247">
        <v>104</v>
      </c>
      <c r="J2247">
        <v>144</v>
      </c>
      <c r="K2247">
        <v>0.72222222222222221</v>
      </c>
      <c r="L2247">
        <v>144</v>
      </c>
      <c r="M2247">
        <v>1</v>
      </c>
      <c r="N2247">
        <v>81</v>
      </c>
      <c r="P2247">
        <v>8</v>
      </c>
      <c r="Q2247">
        <v>11</v>
      </c>
      <c r="R2247">
        <v>0.72727272727272729</v>
      </c>
      <c r="S2247">
        <v>23</v>
      </c>
      <c r="T2247">
        <v>0.74015789473684201</v>
      </c>
    </row>
    <row r="2248" spans="1:20" x14ac:dyDescent="0.25">
      <c r="A2248" s="177" t="s">
        <v>3598</v>
      </c>
      <c r="B2248" t="s">
        <v>3599</v>
      </c>
      <c r="C2248" t="s">
        <v>220</v>
      </c>
      <c r="D2248" s="20" t="s">
        <v>1028</v>
      </c>
      <c r="E2248" s="26">
        <v>42217</v>
      </c>
      <c r="F2248">
        <v>17</v>
      </c>
      <c r="G2248">
        <v>16</v>
      </c>
      <c r="H2248">
        <v>1.0625</v>
      </c>
      <c r="I2248">
        <v>31</v>
      </c>
      <c r="J2248">
        <v>44</v>
      </c>
      <c r="K2248">
        <v>0.70454545454545459</v>
      </c>
      <c r="L2248">
        <v>48</v>
      </c>
      <c r="M2248">
        <v>0.91666666666666663</v>
      </c>
      <c r="N2248">
        <v>23</v>
      </c>
      <c r="P2248">
        <v>5</v>
      </c>
      <c r="Q2248">
        <v>7</v>
      </c>
      <c r="R2248">
        <v>0.7142857142857143</v>
      </c>
      <c r="S2248">
        <v>8</v>
      </c>
      <c r="T2248">
        <v>0.76700000000000002</v>
      </c>
    </row>
    <row r="2249" spans="1:20" x14ac:dyDescent="0.25">
      <c r="A2249" s="177" t="s">
        <v>6722</v>
      </c>
      <c r="B2249" t="s">
        <v>6723</v>
      </c>
      <c r="C2249" t="s">
        <v>317</v>
      </c>
      <c r="D2249" s="20" t="s">
        <v>1028</v>
      </c>
      <c r="E2249" s="26">
        <v>42217</v>
      </c>
      <c r="F2249">
        <v>9</v>
      </c>
      <c r="G2249">
        <v>9</v>
      </c>
      <c r="H2249">
        <v>1</v>
      </c>
      <c r="I2249">
        <v>18</v>
      </c>
      <c r="J2249">
        <v>26</v>
      </c>
      <c r="K2249">
        <v>0.69230769230769229</v>
      </c>
      <c r="L2249">
        <v>26</v>
      </c>
      <c r="M2249">
        <v>1</v>
      </c>
      <c r="N2249">
        <v>17</v>
      </c>
      <c r="P2249">
        <v>3</v>
      </c>
      <c r="Q2249">
        <v>7</v>
      </c>
      <c r="R2249">
        <v>0.42857142857142855</v>
      </c>
      <c r="S2249">
        <v>1</v>
      </c>
      <c r="T2249">
        <v>0.98</v>
      </c>
    </row>
    <row r="2250" spans="1:20" x14ac:dyDescent="0.25">
      <c r="A2250" s="177" t="s">
        <v>4380</v>
      </c>
      <c r="B2250" t="s">
        <v>4381</v>
      </c>
      <c r="C2250" t="s">
        <v>217</v>
      </c>
      <c r="D2250" s="20" t="s">
        <v>1028</v>
      </c>
      <c r="E2250" s="26">
        <v>42217</v>
      </c>
      <c r="F2250">
        <v>4</v>
      </c>
      <c r="G2250">
        <v>7</v>
      </c>
      <c r="H2250">
        <v>0.5714285714285714</v>
      </c>
      <c r="I2250">
        <v>14</v>
      </c>
      <c r="J2250">
        <v>50</v>
      </c>
      <c r="K2250">
        <v>0.28000000000000003</v>
      </c>
      <c r="L2250">
        <v>50</v>
      </c>
      <c r="M2250">
        <v>1</v>
      </c>
      <c r="N2250">
        <v>13</v>
      </c>
      <c r="P2250">
        <v>0</v>
      </c>
      <c r="Q2250">
        <v>0</v>
      </c>
      <c r="R2250" t="e">
        <v>#DIV/0!</v>
      </c>
      <c r="S2250">
        <v>1</v>
      </c>
      <c r="T2250">
        <v>0.48055555555555557</v>
      </c>
    </row>
    <row r="2251" spans="1:20" x14ac:dyDescent="0.25">
      <c r="A2251" s="177" t="s">
        <v>9909</v>
      </c>
      <c r="B2251" t="s">
        <v>9910</v>
      </c>
      <c r="C2251" t="s">
        <v>223</v>
      </c>
      <c r="D2251" s="20" t="s">
        <v>1028</v>
      </c>
      <c r="E2251" s="26">
        <v>42217</v>
      </c>
      <c r="F2251">
        <v>3</v>
      </c>
      <c r="G2251">
        <v>3</v>
      </c>
      <c r="H2251">
        <v>1</v>
      </c>
      <c r="I2251">
        <v>42</v>
      </c>
      <c r="J2251">
        <v>50</v>
      </c>
      <c r="K2251">
        <v>0.84</v>
      </c>
      <c r="L2251">
        <v>50</v>
      </c>
      <c r="M2251">
        <v>1</v>
      </c>
      <c r="N2251">
        <v>42</v>
      </c>
      <c r="P2251">
        <v>0</v>
      </c>
      <c r="Q2251">
        <v>0</v>
      </c>
      <c r="R2251" t="e">
        <v>#DIV/0!</v>
      </c>
      <c r="S2251">
        <v>0</v>
      </c>
    </row>
    <row r="2252" spans="1:20" x14ac:dyDescent="0.25">
      <c r="A2252" s="177" t="s">
        <v>8028</v>
      </c>
      <c r="B2252" t="s">
        <v>8029</v>
      </c>
      <c r="C2252" t="s">
        <v>225</v>
      </c>
      <c r="D2252" s="20" t="s">
        <v>1028</v>
      </c>
      <c r="E2252" s="26">
        <v>42217</v>
      </c>
      <c r="F2252">
        <v>4</v>
      </c>
      <c r="G2252">
        <v>5</v>
      </c>
      <c r="H2252">
        <v>0.8</v>
      </c>
      <c r="I2252">
        <v>27</v>
      </c>
      <c r="J2252">
        <v>20</v>
      </c>
      <c r="K2252">
        <v>1.35</v>
      </c>
      <c r="L2252">
        <v>50</v>
      </c>
      <c r="M2252">
        <v>0.4</v>
      </c>
      <c r="N2252">
        <v>27</v>
      </c>
      <c r="P2252">
        <v>0</v>
      </c>
      <c r="Q2252">
        <v>0</v>
      </c>
      <c r="R2252" t="e">
        <v>#DIV/0!</v>
      </c>
      <c r="S2252">
        <v>0</v>
      </c>
    </row>
    <row r="2253" spans="1:20" x14ac:dyDescent="0.25">
      <c r="A2253" s="177" t="s">
        <v>7088</v>
      </c>
      <c r="B2253" t="s">
        <v>7089</v>
      </c>
      <c r="C2253" t="s">
        <v>232</v>
      </c>
      <c r="D2253" s="20" t="s">
        <v>1028</v>
      </c>
      <c r="E2253" s="26">
        <v>42217</v>
      </c>
      <c r="F2253">
        <v>10</v>
      </c>
      <c r="G2253">
        <v>8</v>
      </c>
      <c r="H2253">
        <v>1.25</v>
      </c>
      <c r="I2253">
        <v>89</v>
      </c>
      <c r="J2253">
        <v>95</v>
      </c>
      <c r="K2253">
        <v>0.93684210526315792</v>
      </c>
      <c r="L2253">
        <v>103</v>
      </c>
      <c r="M2253">
        <v>0.92233009708737868</v>
      </c>
      <c r="N2253">
        <v>89</v>
      </c>
      <c r="P2253">
        <v>0</v>
      </c>
      <c r="Q2253">
        <v>0</v>
      </c>
      <c r="R2253" t="e">
        <v>#DIV/0!</v>
      </c>
      <c r="S2253">
        <v>0</v>
      </c>
      <c r="T2253">
        <v>0.77146277811386688</v>
      </c>
    </row>
    <row r="2254" spans="1:20" x14ac:dyDescent="0.25">
      <c r="A2254" s="177" t="s">
        <v>4730</v>
      </c>
      <c r="B2254" t="s">
        <v>4731</v>
      </c>
      <c r="C2254" t="s">
        <v>234</v>
      </c>
      <c r="D2254" s="20" t="s">
        <v>1028</v>
      </c>
      <c r="E2254" s="26">
        <v>42217</v>
      </c>
      <c r="F2254">
        <v>3</v>
      </c>
      <c r="G2254">
        <v>7</v>
      </c>
      <c r="H2254">
        <v>0.42857142857142855</v>
      </c>
      <c r="I2254">
        <v>17</v>
      </c>
      <c r="J2254">
        <v>30</v>
      </c>
      <c r="K2254">
        <v>0.56666666666666665</v>
      </c>
      <c r="L2254">
        <v>70</v>
      </c>
      <c r="M2254">
        <v>0.42857142857142855</v>
      </c>
      <c r="N2254">
        <v>17</v>
      </c>
      <c r="P2254">
        <v>0</v>
      </c>
      <c r="Q2254">
        <v>0</v>
      </c>
      <c r="R2254" t="e">
        <v>#DIV/0!</v>
      </c>
      <c r="S2254">
        <v>0</v>
      </c>
    </row>
    <row r="2255" spans="1:20" x14ac:dyDescent="0.25">
      <c r="A2255" s="177" t="s">
        <v>3790</v>
      </c>
      <c r="B2255" t="s">
        <v>3791</v>
      </c>
      <c r="C2255" t="s">
        <v>342</v>
      </c>
      <c r="D2255" s="20" t="s">
        <v>1028</v>
      </c>
      <c r="E2255" s="26">
        <v>42217</v>
      </c>
      <c r="F2255">
        <v>3</v>
      </c>
      <c r="G2255">
        <v>3</v>
      </c>
      <c r="H2255">
        <v>1</v>
      </c>
      <c r="I2255">
        <v>22</v>
      </c>
      <c r="J2255">
        <v>30</v>
      </c>
      <c r="K2255">
        <v>0.73333333333333328</v>
      </c>
      <c r="L2255">
        <v>30</v>
      </c>
      <c r="M2255">
        <v>1</v>
      </c>
      <c r="N2255">
        <v>22</v>
      </c>
      <c r="P2255">
        <v>2</v>
      </c>
      <c r="Q2255">
        <v>2</v>
      </c>
      <c r="R2255">
        <v>1</v>
      </c>
      <c r="S2255">
        <v>0</v>
      </c>
    </row>
    <row r="2256" spans="1:20" x14ac:dyDescent="0.25">
      <c r="A2256" s="177" t="s">
        <v>3073</v>
      </c>
      <c r="B2256" t="s">
        <v>3074</v>
      </c>
      <c r="C2256" t="s">
        <v>242</v>
      </c>
      <c r="D2256" s="20" t="s">
        <v>1026</v>
      </c>
      <c r="E2256" s="26">
        <v>42217</v>
      </c>
      <c r="F2256">
        <v>6</v>
      </c>
      <c r="G2256">
        <v>8</v>
      </c>
      <c r="H2256">
        <v>0.75</v>
      </c>
      <c r="I2256">
        <v>32</v>
      </c>
      <c r="J2256">
        <v>40</v>
      </c>
      <c r="K2256">
        <v>0.8</v>
      </c>
      <c r="L2256">
        <v>48</v>
      </c>
      <c r="M2256">
        <v>0.83333333333333337</v>
      </c>
      <c r="N2256">
        <v>31</v>
      </c>
      <c r="P2256">
        <v>1</v>
      </c>
      <c r="Q2256">
        <v>6</v>
      </c>
      <c r="R2256">
        <v>0.16666666666666666</v>
      </c>
      <c r="S2256">
        <v>1</v>
      </c>
    </row>
    <row r="2257" spans="1:20" x14ac:dyDescent="0.25">
      <c r="A2257" s="177" t="s">
        <v>2898</v>
      </c>
      <c r="B2257" t="s">
        <v>2899</v>
      </c>
      <c r="C2257" s="20" t="s">
        <v>2754</v>
      </c>
      <c r="D2257" s="20" t="s">
        <v>1026</v>
      </c>
      <c r="E2257" s="26">
        <v>42217</v>
      </c>
      <c r="F2257">
        <v>7</v>
      </c>
      <c r="G2257">
        <v>10</v>
      </c>
      <c r="H2257">
        <v>0.7</v>
      </c>
      <c r="I2257">
        <v>30</v>
      </c>
      <c r="J2257">
        <v>40</v>
      </c>
      <c r="K2257">
        <v>0.75</v>
      </c>
      <c r="L2257">
        <v>40</v>
      </c>
      <c r="M2257">
        <v>1</v>
      </c>
      <c r="N2257">
        <v>28</v>
      </c>
      <c r="P2257">
        <v>0</v>
      </c>
      <c r="Q2257">
        <v>0</v>
      </c>
      <c r="R2257" t="e">
        <v>#DIV/0!</v>
      </c>
      <c r="S2257">
        <v>2</v>
      </c>
      <c r="T2257">
        <v>0.37037037037037035</v>
      </c>
    </row>
    <row r="2258" spans="1:20" x14ac:dyDescent="0.25">
      <c r="A2258" s="177" t="s">
        <v>2653</v>
      </c>
      <c r="B2258" t="s">
        <v>2654</v>
      </c>
      <c r="C2258" t="s">
        <v>237</v>
      </c>
      <c r="D2258" s="20" t="s">
        <v>1026</v>
      </c>
      <c r="E2258" s="26">
        <v>42217</v>
      </c>
      <c r="F2258">
        <v>17</v>
      </c>
      <c r="G2258">
        <v>15</v>
      </c>
      <c r="H2258">
        <v>1.1333333333333333</v>
      </c>
      <c r="I2258">
        <v>78</v>
      </c>
      <c r="J2258">
        <v>129</v>
      </c>
      <c r="K2258">
        <v>0.60465116279069764</v>
      </c>
      <c r="L2258">
        <v>134</v>
      </c>
      <c r="M2258">
        <v>0.96268656716417911</v>
      </c>
      <c r="N2258">
        <v>58</v>
      </c>
      <c r="O2258">
        <v>0.95416666666666661</v>
      </c>
      <c r="P2258">
        <v>17</v>
      </c>
      <c r="Q2258">
        <v>20</v>
      </c>
      <c r="R2258">
        <v>0.85</v>
      </c>
      <c r="S2258">
        <v>20</v>
      </c>
      <c r="T2258">
        <v>1</v>
      </c>
    </row>
    <row r="2259" spans="1:20" x14ac:dyDescent="0.25">
      <c r="A2259" s="177" t="s">
        <v>2478</v>
      </c>
      <c r="B2259" t="s">
        <v>2479</v>
      </c>
      <c r="C2259" t="s">
        <v>238</v>
      </c>
      <c r="D2259" s="20" t="s">
        <v>1026</v>
      </c>
      <c r="E2259" s="26">
        <v>42217</v>
      </c>
      <c r="F2259">
        <v>11</v>
      </c>
      <c r="G2259">
        <v>12</v>
      </c>
      <c r="H2259">
        <v>0.91666666666666663</v>
      </c>
      <c r="I2259">
        <v>25</v>
      </c>
      <c r="J2259">
        <v>36</v>
      </c>
      <c r="K2259">
        <v>0.69444444444444442</v>
      </c>
      <c r="L2259">
        <v>40</v>
      </c>
      <c r="M2259">
        <v>0.9</v>
      </c>
      <c r="N2259">
        <v>18</v>
      </c>
      <c r="O2259">
        <v>0.74015789473684201</v>
      </c>
      <c r="P2259">
        <v>5</v>
      </c>
      <c r="Q2259">
        <v>7</v>
      </c>
      <c r="R2259">
        <v>0.7142857142857143</v>
      </c>
      <c r="S2259">
        <v>7</v>
      </c>
      <c r="T2259">
        <v>0.92500000000000004</v>
      </c>
    </row>
    <row r="2260" spans="1:20" x14ac:dyDescent="0.25">
      <c r="A2260" s="177" t="s">
        <v>2305</v>
      </c>
      <c r="B2260" t="s">
        <v>2306</v>
      </c>
      <c r="C2260" t="s">
        <v>239</v>
      </c>
      <c r="D2260" s="20" t="s">
        <v>1026</v>
      </c>
      <c r="E2260" s="26">
        <v>42217</v>
      </c>
      <c r="F2260">
        <v>6</v>
      </c>
      <c r="G2260">
        <v>4</v>
      </c>
      <c r="H2260">
        <v>1.5</v>
      </c>
      <c r="I2260">
        <v>6</v>
      </c>
      <c r="J2260">
        <v>8</v>
      </c>
      <c r="K2260">
        <v>0.75</v>
      </c>
      <c r="L2260">
        <v>8</v>
      </c>
      <c r="M2260">
        <v>1</v>
      </c>
      <c r="N2260">
        <v>5</v>
      </c>
      <c r="O2260">
        <v>0.76700000000000002</v>
      </c>
      <c r="P2260">
        <v>0</v>
      </c>
      <c r="Q2260">
        <v>0</v>
      </c>
      <c r="R2260" t="e">
        <v>#DIV/0!</v>
      </c>
      <c r="S2260">
        <v>1</v>
      </c>
      <c r="T2260">
        <v>1.05</v>
      </c>
    </row>
    <row r="2261" spans="1:20" x14ac:dyDescent="0.25">
      <c r="A2261" s="177" t="s">
        <v>2130</v>
      </c>
      <c r="B2261" t="s">
        <v>2131</v>
      </c>
      <c r="C2261" s="20" t="s">
        <v>2018</v>
      </c>
      <c r="D2261" s="20" t="s">
        <v>1026</v>
      </c>
      <c r="E2261" s="26">
        <v>42217</v>
      </c>
      <c r="F2261">
        <v>10</v>
      </c>
      <c r="G2261">
        <v>9</v>
      </c>
      <c r="H2261">
        <v>1.1111111111111112</v>
      </c>
      <c r="I2261">
        <v>27</v>
      </c>
      <c r="J2261">
        <v>34</v>
      </c>
      <c r="K2261">
        <v>0.79411764705882348</v>
      </c>
      <c r="L2261">
        <v>39</v>
      </c>
      <c r="M2261">
        <v>0.87179487179487181</v>
      </c>
      <c r="N2261">
        <v>24</v>
      </c>
      <c r="P2261">
        <v>1</v>
      </c>
      <c r="Q2261">
        <v>5</v>
      </c>
      <c r="R2261">
        <v>0.2</v>
      </c>
      <c r="S2261">
        <v>3</v>
      </c>
      <c r="T2261">
        <v>1</v>
      </c>
    </row>
    <row r="2262" spans="1:20" x14ac:dyDescent="0.25">
      <c r="A2262" s="177" t="s">
        <v>1882</v>
      </c>
      <c r="B2262" t="s">
        <v>1883</v>
      </c>
      <c r="C2262" t="s">
        <v>240</v>
      </c>
      <c r="D2262" s="20" t="s">
        <v>1026</v>
      </c>
      <c r="E2262" s="26">
        <v>42217</v>
      </c>
      <c r="F2262">
        <v>28</v>
      </c>
      <c r="G2262">
        <v>27</v>
      </c>
      <c r="H2262">
        <v>1.037037037037037</v>
      </c>
      <c r="I2262">
        <v>48</v>
      </c>
      <c r="J2262">
        <v>81</v>
      </c>
      <c r="K2262">
        <v>0.59259259259259256</v>
      </c>
      <c r="L2262">
        <v>81</v>
      </c>
      <c r="M2262">
        <v>1</v>
      </c>
      <c r="N2262">
        <v>41</v>
      </c>
      <c r="P2262">
        <v>3</v>
      </c>
      <c r="Q2262">
        <v>7</v>
      </c>
      <c r="R2262">
        <v>0.42857142857142855</v>
      </c>
      <c r="S2262">
        <v>7</v>
      </c>
      <c r="T2262">
        <v>0.78755000000000008</v>
      </c>
    </row>
    <row r="2263" spans="1:20" x14ac:dyDescent="0.25">
      <c r="A2263" s="177" t="s">
        <v>1707</v>
      </c>
      <c r="B2263" t="s">
        <v>1708</v>
      </c>
      <c r="C2263" t="s">
        <v>241</v>
      </c>
      <c r="D2263" s="20" t="s">
        <v>1026</v>
      </c>
      <c r="E2263" s="26">
        <v>42217</v>
      </c>
      <c r="F2263">
        <v>43</v>
      </c>
      <c r="G2263">
        <v>44</v>
      </c>
      <c r="H2263">
        <v>0.97727272727272729</v>
      </c>
      <c r="I2263">
        <v>373</v>
      </c>
      <c r="J2263">
        <v>445</v>
      </c>
      <c r="K2263">
        <v>0.83820224719101122</v>
      </c>
      <c r="L2263">
        <v>533</v>
      </c>
      <c r="M2263">
        <v>0.83489681050656661</v>
      </c>
      <c r="N2263">
        <v>363</v>
      </c>
      <c r="P2263">
        <v>4</v>
      </c>
      <c r="Q2263">
        <v>6</v>
      </c>
      <c r="R2263">
        <v>0.66666666666666663</v>
      </c>
      <c r="S2263">
        <v>10</v>
      </c>
      <c r="T2263">
        <v>0.82199999999999995</v>
      </c>
    </row>
    <row r="2264" spans="1:20" x14ac:dyDescent="0.25">
      <c r="A2264" s="177" t="s">
        <v>1532</v>
      </c>
      <c r="B2264" t="s">
        <v>1533</v>
      </c>
      <c r="C2264" t="s">
        <v>318</v>
      </c>
      <c r="D2264" s="20" t="s">
        <v>1026</v>
      </c>
      <c r="E2264" s="26">
        <v>42217</v>
      </c>
      <c r="F2264">
        <v>0</v>
      </c>
      <c r="G2264">
        <v>0</v>
      </c>
      <c r="H2264" t="e">
        <v>#DIV/0!</v>
      </c>
      <c r="I2264">
        <v>0</v>
      </c>
      <c r="J2264">
        <v>0</v>
      </c>
      <c r="K2264" t="e">
        <v>#DIV/0!</v>
      </c>
      <c r="L2264">
        <v>0</v>
      </c>
      <c r="M2264" t="e">
        <v>#DIV/0!</v>
      </c>
      <c r="N2264">
        <v>0</v>
      </c>
      <c r="P2264">
        <v>0</v>
      </c>
      <c r="Q2264">
        <v>0</v>
      </c>
      <c r="R2264" t="e">
        <v>#DIV/0!</v>
      </c>
      <c r="S2264">
        <v>0</v>
      </c>
      <c r="T2264">
        <v>1.06</v>
      </c>
    </row>
    <row r="2265" spans="1:20" x14ac:dyDescent="0.25">
      <c r="A2265" s="177" t="s">
        <v>1129</v>
      </c>
      <c r="B2265" t="s">
        <v>1215</v>
      </c>
      <c r="C2265" t="s">
        <v>235</v>
      </c>
      <c r="D2265" s="20" t="s">
        <v>1028</v>
      </c>
      <c r="E2265" s="26">
        <v>42217</v>
      </c>
      <c r="F2265">
        <v>128</v>
      </c>
      <c r="G2265">
        <v>129</v>
      </c>
      <c r="H2265">
        <v>0.99224806201550386</v>
      </c>
      <c r="I2265">
        <v>619</v>
      </c>
      <c r="J2265">
        <v>813</v>
      </c>
      <c r="K2265">
        <v>0.76137761377613777</v>
      </c>
      <c r="L2265">
        <v>923</v>
      </c>
      <c r="M2265">
        <v>0.88082340195016251</v>
      </c>
      <c r="N2265">
        <v>568</v>
      </c>
      <c r="P2265">
        <v>31</v>
      </c>
      <c r="Q2265">
        <v>51</v>
      </c>
      <c r="R2265">
        <v>0.60784313725490191</v>
      </c>
      <c r="S2265">
        <v>51</v>
      </c>
      <c r="T2265">
        <v>0.9</v>
      </c>
    </row>
    <row r="2266" spans="1:20" x14ac:dyDescent="0.25">
      <c r="A2266" s="177" t="s">
        <v>9345</v>
      </c>
      <c r="B2266" t="s">
        <v>9346</v>
      </c>
      <c r="C2266" t="s">
        <v>211</v>
      </c>
      <c r="D2266" s="20" t="s">
        <v>1026</v>
      </c>
      <c r="E2266" s="26">
        <v>42248</v>
      </c>
      <c r="F2266">
        <v>4</v>
      </c>
      <c r="G2266">
        <v>4</v>
      </c>
      <c r="H2266">
        <v>1</v>
      </c>
      <c r="I2266">
        <v>26</v>
      </c>
      <c r="J2266">
        <v>24</v>
      </c>
      <c r="K2266">
        <v>1.0833333333333333</v>
      </c>
      <c r="L2266">
        <v>24</v>
      </c>
      <c r="M2266">
        <v>1</v>
      </c>
      <c r="N2266">
        <v>15</v>
      </c>
      <c r="P2266">
        <v>0</v>
      </c>
      <c r="Q2266">
        <v>1</v>
      </c>
      <c r="R2266">
        <v>0</v>
      </c>
      <c r="S2266">
        <v>11</v>
      </c>
      <c r="T2266">
        <v>0.69230769230769229</v>
      </c>
    </row>
    <row r="2267" spans="1:20" x14ac:dyDescent="0.25">
      <c r="A2267" s="177" t="s">
        <v>8506</v>
      </c>
      <c r="B2267" t="s">
        <v>8507</v>
      </c>
      <c r="C2267" t="s">
        <v>213</v>
      </c>
      <c r="D2267" s="20" t="s">
        <v>1026</v>
      </c>
      <c r="E2267" s="26">
        <v>42248</v>
      </c>
      <c r="F2267">
        <v>2</v>
      </c>
      <c r="G2267">
        <v>3</v>
      </c>
      <c r="H2267">
        <v>0.66666666666666663</v>
      </c>
      <c r="I2267">
        <v>16</v>
      </c>
      <c r="J2267">
        <v>12</v>
      </c>
      <c r="K2267">
        <v>1.3333333333333333</v>
      </c>
      <c r="L2267">
        <v>20</v>
      </c>
      <c r="M2267">
        <v>0.6</v>
      </c>
      <c r="N2267">
        <v>12</v>
      </c>
      <c r="P2267">
        <v>0</v>
      </c>
      <c r="Q2267">
        <v>2</v>
      </c>
      <c r="R2267">
        <v>0</v>
      </c>
      <c r="S2267">
        <v>4</v>
      </c>
      <c r="T2267">
        <v>1</v>
      </c>
    </row>
    <row r="2268" spans="1:20" x14ac:dyDescent="0.25">
      <c r="A2268" s="177" t="s">
        <v>5082</v>
      </c>
      <c r="B2268" t="s">
        <v>5083</v>
      </c>
      <c r="C2268" t="s">
        <v>229</v>
      </c>
      <c r="D2268" s="20" t="s">
        <v>1026</v>
      </c>
      <c r="E2268" s="26">
        <v>42248</v>
      </c>
      <c r="F2268">
        <v>1</v>
      </c>
      <c r="G2268">
        <v>2</v>
      </c>
      <c r="H2268">
        <v>0.5</v>
      </c>
      <c r="I2268">
        <v>0</v>
      </c>
      <c r="J2268">
        <v>6</v>
      </c>
      <c r="K2268">
        <v>0</v>
      </c>
      <c r="L2268">
        <v>12</v>
      </c>
      <c r="M2268">
        <v>0.5</v>
      </c>
      <c r="N2268">
        <v>0</v>
      </c>
      <c r="P2268">
        <v>0</v>
      </c>
      <c r="Q2268">
        <v>0</v>
      </c>
      <c r="R2268" t="e">
        <v>#DIV/0!</v>
      </c>
      <c r="S2268">
        <v>0</v>
      </c>
      <c r="T2268">
        <v>0.66666666666666663</v>
      </c>
    </row>
    <row r="2269" spans="1:20" x14ac:dyDescent="0.25">
      <c r="A2269" s="177" t="s">
        <v>5706</v>
      </c>
      <c r="B2269" t="s">
        <v>5707</v>
      </c>
      <c r="C2269" s="20" t="s">
        <v>1073</v>
      </c>
      <c r="D2269" s="20" t="s">
        <v>1026</v>
      </c>
      <c r="E2269" s="26">
        <v>42248</v>
      </c>
      <c r="F2269">
        <v>5</v>
      </c>
      <c r="G2269">
        <v>5</v>
      </c>
      <c r="H2269">
        <v>1</v>
      </c>
      <c r="I2269">
        <v>33</v>
      </c>
      <c r="J2269">
        <v>25</v>
      </c>
      <c r="K2269">
        <v>1.32</v>
      </c>
      <c r="L2269">
        <v>25</v>
      </c>
      <c r="M2269">
        <v>1</v>
      </c>
      <c r="N2269">
        <v>29</v>
      </c>
      <c r="P2269">
        <v>5</v>
      </c>
      <c r="Q2269">
        <v>5</v>
      </c>
      <c r="R2269">
        <v>1</v>
      </c>
      <c r="S2269">
        <v>4</v>
      </c>
      <c r="T2269">
        <v>0.68421052631578949</v>
      </c>
    </row>
    <row r="2270" spans="1:20" x14ac:dyDescent="0.25">
      <c r="A2270" s="177" t="s">
        <v>12084</v>
      </c>
      <c r="B2270" t="s">
        <v>12085</v>
      </c>
      <c r="C2270" s="20" t="s">
        <v>1077</v>
      </c>
      <c r="D2270" s="20" t="s">
        <v>1028</v>
      </c>
      <c r="E2270" s="26">
        <v>42248</v>
      </c>
      <c r="F2270">
        <v>3</v>
      </c>
      <c r="G2270">
        <v>3</v>
      </c>
      <c r="H2270">
        <v>1</v>
      </c>
      <c r="I2270">
        <v>2</v>
      </c>
      <c r="J2270">
        <v>15</v>
      </c>
      <c r="K2270">
        <v>0.13333333333333333</v>
      </c>
      <c r="L2270">
        <v>15</v>
      </c>
      <c r="M2270">
        <v>1</v>
      </c>
      <c r="N2270">
        <v>1</v>
      </c>
      <c r="P2270">
        <v>0</v>
      </c>
      <c r="Q2270">
        <v>0</v>
      </c>
      <c r="R2270" t="e">
        <v>#DIV/0!</v>
      </c>
      <c r="S2270">
        <v>1</v>
      </c>
      <c r="T2270">
        <v>0</v>
      </c>
    </row>
    <row r="2271" spans="1:20" x14ac:dyDescent="0.25">
      <c r="A2271" s="177" t="s">
        <v>10583</v>
      </c>
      <c r="B2271" t="s">
        <v>10584</v>
      </c>
      <c r="C2271" t="s">
        <v>205</v>
      </c>
      <c r="D2271" s="20" t="s">
        <v>1026</v>
      </c>
      <c r="E2271" s="26">
        <v>42248</v>
      </c>
      <c r="F2271">
        <v>4</v>
      </c>
      <c r="G2271">
        <v>5</v>
      </c>
      <c r="H2271">
        <v>0.8</v>
      </c>
      <c r="I2271">
        <v>21</v>
      </c>
      <c r="J2271">
        <v>40</v>
      </c>
      <c r="K2271">
        <v>0.52500000000000002</v>
      </c>
      <c r="L2271">
        <v>45</v>
      </c>
      <c r="M2271">
        <v>0.88888888888888884</v>
      </c>
      <c r="N2271">
        <v>12</v>
      </c>
      <c r="O2271">
        <v>0.92500000000000004</v>
      </c>
      <c r="P2271">
        <v>2</v>
      </c>
      <c r="Q2271">
        <v>3</v>
      </c>
      <c r="R2271">
        <v>0.66666666666666663</v>
      </c>
      <c r="S2271">
        <v>9</v>
      </c>
    </row>
    <row r="2272" spans="1:20" x14ac:dyDescent="0.25">
      <c r="A2272" s="177" t="s">
        <v>8930</v>
      </c>
      <c r="B2272" t="s">
        <v>8931</v>
      </c>
      <c r="C2272" t="s">
        <v>210</v>
      </c>
      <c r="D2272" s="20" t="s">
        <v>1026</v>
      </c>
      <c r="E2272" s="26">
        <v>42248</v>
      </c>
      <c r="F2272">
        <v>5</v>
      </c>
      <c r="G2272">
        <v>5</v>
      </c>
      <c r="H2272">
        <v>1</v>
      </c>
      <c r="I2272">
        <v>24</v>
      </c>
      <c r="J2272">
        <v>35</v>
      </c>
      <c r="K2272">
        <v>0.68571428571428572</v>
      </c>
      <c r="L2272">
        <v>35</v>
      </c>
      <c r="M2272">
        <v>1</v>
      </c>
      <c r="N2272">
        <v>15</v>
      </c>
      <c r="O2272">
        <v>1.05</v>
      </c>
      <c r="P2272">
        <v>5</v>
      </c>
      <c r="Q2272">
        <v>6</v>
      </c>
      <c r="R2272">
        <v>0.83333333333333337</v>
      </c>
      <c r="S2272">
        <v>9</v>
      </c>
    </row>
    <row r="2273" spans="1:20" x14ac:dyDescent="0.25">
      <c r="A2273" s="177" t="s">
        <v>6125</v>
      </c>
      <c r="B2273" t="s">
        <v>6126</v>
      </c>
      <c r="C2273" t="s">
        <v>215</v>
      </c>
      <c r="D2273" s="20" t="s">
        <v>1026</v>
      </c>
      <c r="E2273" s="26">
        <v>42248</v>
      </c>
      <c r="F2273">
        <v>8</v>
      </c>
      <c r="G2273">
        <v>8</v>
      </c>
      <c r="H2273">
        <v>1</v>
      </c>
      <c r="I2273">
        <v>40</v>
      </c>
      <c r="J2273">
        <v>54</v>
      </c>
      <c r="K2273">
        <v>0.7407407407407407</v>
      </c>
      <c r="L2273">
        <v>54</v>
      </c>
      <c r="M2273">
        <v>1</v>
      </c>
      <c r="N2273">
        <v>28</v>
      </c>
      <c r="O2273">
        <v>1</v>
      </c>
      <c r="P2273">
        <v>5</v>
      </c>
      <c r="Q2273">
        <v>8</v>
      </c>
      <c r="R2273">
        <v>0.625</v>
      </c>
      <c r="S2273">
        <v>12</v>
      </c>
    </row>
    <row r="2274" spans="1:20" x14ac:dyDescent="0.25">
      <c r="A2274" s="177" t="s">
        <v>3425</v>
      </c>
      <c r="B2274" t="s">
        <v>3426</v>
      </c>
      <c r="C2274" t="s">
        <v>221</v>
      </c>
      <c r="D2274" s="20" t="s">
        <v>1026</v>
      </c>
      <c r="E2274" s="26">
        <v>42248</v>
      </c>
      <c r="F2274">
        <v>11</v>
      </c>
      <c r="G2274">
        <v>12</v>
      </c>
      <c r="H2274">
        <v>0.91666666666666663</v>
      </c>
      <c r="I2274">
        <v>13</v>
      </c>
      <c r="J2274">
        <v>36</v>
      </c>
      <c r="K2274">
        <v>0.3611111111111111</v>
      </c>
      <c r="L2274">
        <v>40</v>
      </c>
      <c r="M2274">
        <v>0.9</v>
      </c>
      <c r="N2274">
        <v>3</v>
      </c>
      <c r="O2274">
        <v>0.78755000000000008</v>
      </c>
      <c r="P2274">
        <v>8</v>
      </c>
      <c r="Q2274">
        <v>11</v>
      </c>
      <c r="R2274">
        <v>0.72727272727272729</v>
      </c>
      <c r="S2274">
        <v>10</v>
      </c>
    </row>
    <row r="2275" spans="1:20" x14ac:dyDescent="0.25">
      <c r="A2275" s="177" t="s">
        <v>3250</v>
      </c>
      <c r="B2275" t="s">
        <v>3251</v>
      </c>
      <c r="C2275" t="s">
        <v>222</v>
      </c>
      <c r="D2275" s="20" t="s">
        <v>1026</v>
      </c>
      <c r="E2275" s="26">
        <v>42248</v>
      </c>
      <c r="F2275">
        <v>4</v>
      </c>
      <c r="G2275">
        <v>4</v>
      </c>
      <c r="H2275">
        <v>1</v>
      </c>
      <c r="I2275">
        <v>6</v>
      </c>
      <c r="J2275">
        <v>8</v>
      </c>
      <c r="K2275">
        <v>0.75</v>
      </c>
      <c r="L2275">
        <v>8</v>
      </c>
      <c r="M2275">
        <v>1</v>
      </c>
      <c r="N2275">
        <v>6</v>
      </c>
      <c r="O2275">
        <v>0.82199999999999995</v>
      </c>
      <c r="P2275">
        <v>0</v>
      </c>
      <c r="Q2275">
        <v>0</v>
      </c>
      <c r="R2275" t="e">
        <v>#DIV/0!</v>
      </c>
      <c r="S2275">
        <v>0</v>
      </c>
    </row>
    <row r="2276" spans="1:20" x14ac:dyDescent="0.25">
      <c r="A2276" s="177" t="s">
        <v>7295</v>
      </c>
      <c r="B2276" t="s">
        <v>7296</v>
      </c>
      <c r="C2276" s="20" t="s">
        <v>1078</v>
      </c>
      <c r="D2276" s="20" t="s">
        <v>1026</v>
      </c>
      <c r="E2276" s="26">
        <v>42248</v>
      </c>
      <c r="F2276">
        <v>3</v>
      </c>
      <c r="G2276">
        <v>4</v>
      </c>
      <c r="H2276">
        <v>0.75</v>
      </c>
      <c r="I2276">
        <v>12</v>
      </c>
      <c r="J2276">
        <v>9</v>
      </c>
      <c r="K2276">
        <v>1.3333333333333333</v>
      </c>
      <c r="L2276">
        <v>14</v>
      </c>
      <c r="M2276">
        <v>0.6428571428571429</v>
      </c>
      <c r="N2276">
        <v>9</v>
      </c>
      <c r="P2276">
        <v>0</v>
      </c>
      <c r="Q2276">
        <v>0</v>
      </c>
      <c r="R2276" t="e">
        <v>#DIV/0!</v>
      </c>
      <c r="S2276">
        <v>3</v>
      </c>
    </row>
    <row r="2277" spans="1:20" x14ac:dyDescent="0.25">
      <c r="A2277" s="177" t="s">
        <v>5287</v>
      </c>
      <c r="B2277" t="s">
        <v>5288</v>
      </c>
      <c r="C2277" s="20" t="s">
        <v>1079</v>
      </c>
      <c r="D2277" s="20" t="s">
        <v>1026</v>
      </c>
      <c r="E2277" s="26">
        <v>42248</v>
      </c>
      <c r="F2277">
        <v>5</v>
      </c>
      <c r="G2277">
        <v>5</v>
      </c>
      <c r="H2277">
        <v>1</v>
      </c>
      <c r="I2277">
        <v>10</v>
      </c>
      <c r="J2277">
        <v>25</v>
      </c>
      <c r="K2277">
        <v>0.4</v>
      </c>
      <c r="L2277">
        <v>25</v>
      </c>
      <c r="M2277">
        <v>1</v>
      </c>
      <c r="N2277">
        <v>8</v>
      </c>
      <c r="P2277">
        <v>0</v>
      </c>
      <c r="Q2277">
        <v>4</v>
      </c>
      <c r="R2277">
        <v>0</v>
      </c>
      <c r="S2277">
        <v>2</v>
      </c>
    </row>
    <row r="2278" spans="1:20" x14ac:dyDescent="0.25">
      <c r="A2278" s="177" t="s">
        <v>12286</v>
      </c>
      <c r="B2278" t="s">
        <v>12287</v>
      </c>
      <c r="C2278" t="s">
        <v>200</v>
      </c>
      <c r="D2278" s="20" t="s">
        <v>1026</v>
      </c>
      <c r="E2278" s="26">
        <v>42248</v>
      </c>
      <c r="F2278">
        <v>5</v>
      </c>
      <c r="G2278">
        <v>5</v>
      </c>
      <c r="H2278">
        <v>1</v>
      </c>
      <c r="I2278">
        <v>17</v>
      </c>
      <c r="J2278">
        <v>25</v>
      </c>
      <c r="K2278">
        <v>0.68</v>
      </c>
      <c r="L2278">
        <v>25</v>
      </c>
      <c r="M2278">
        <v>1</v>
      </c>
      <c r="N2278">
        <v>14</v>
      </c>
      <c r="P2278">
        <v>1</v>
      </c>
      <c r="Q2278">
        <v>2</v>
      </c>
      <c r="R2278">
        <v>0.5</v>
      </c>
      <c r="S2278">
        <v>3</v>
      </c>
    </row>
    <row r="2279" spans="1:20" x14ac:dyDescent="0.25">
      <c r="A2279" s="177" t="s">
        <v>10407</v>
      </c>
      <c r="B2279" t="s">
        <v>10408</v>
      </c>
      <c r="C2279" t="s">
        <v>204</v>
      </c>
      <c r="D2279" s="20" t="s">
        <v>1026</v>
      </c>
      <c r="E2279" s="26">
        <v>42248</v>
      </c>
      <c r="F2279">
        <v>6</v>
      </c>
      <c r="G2279">
        <v>7</v>
      </c>
      <c r="H2279">
        <v>0.8571428571428571</v>
      </c>
      <c r="I2279">
        <v>4</v>
      </c>
      <c r="J2279">
        <v>27</v>
      </c>
      <c r="K2279">
        <v>0.14814814814814814</v>
      </c>
      <c r="L2279">
        <v>32</v>
      </c>
      <c r="M2279">
        <v>0.84375</v>
      </c>
      <c r="N2279">
        <v>0</v>
      </c>
      <c r="P2279">
        <v>0</v>
      </c>
      <c r="Q2279">
        <v>0</v>
      </c>
      <c r="R2279" t="e">
        <v>#DIV/0!</v>
      </c>
      <c r="S2279">
        <v>4</v>
      </c>
    </row>
    <row r="2280" spans="1:20" x14ac:dyDescent="0.25">
      <c r="A2280" s="177" t="s">
        <v>8755</v>
      </c>
      <c r="B2280" t="s">
        <v>8756</v>
      </c>
      <c r="C2280" t="s">
        <v>208</v>
      </c>
      <c r="D2280" s="20" t="s">
        <v>1026</v>
      </c>
      <c r="E2280" s="26">
        <v>42248</v>
      </c>
      <c r="F2280">
        <v>2</v>
      </c>
      <c r="G2280">
        <v>2</v>
      </c>
      <c r="H2280">
        <v>1</v>
      </c>
      <c r="I2280">
        <v>15</v>
      </c>
      <c r="J2280">
        <v>10</v>
      </c>
      <c r="K2280">
        <v>1.5</v>
      </c>
      <c r="L2280">
        <v>10</v>
      </c>
      <c r="M2280">
        <v>1</v>
      </c>
      <c r="N2280">
        <v>15</v>
      </c>
      <c r="P2280">
        <v>0</v>
      </c>
      <c r="Q2280">
        <v>0</v>
      </c>
      <c r="R2280" t="e">
        <v>#DIV/0!</v>
      </c>
      <c r="S2280">
        <v>0</v>
      </c>
      <c r="T2280">
        <v>1.06</v>
      </c>
    </row>
    <row r="2281" spans="1:20" x14ac:dyDescent="0.25">
      <c r="A2281" s="177" t="s">
        <v>6549</v>
      </c>
      <c r="B2281" t="s">
        <v>6550</v>
      </c>
      <c r="C2281" t="s">
        <v>316</v>
      </c>
      <c r="D2281" s="20" t="s">
        <v>1026</v>
      </c>
      <c r="E2281" s="26">
        <v>42248</v>
      </c>
      <c r="F2281">
        <v>10</v>
      </c>
      <c r="G2281">
        <v>10</v>
      </c>
      <c r="H2281">
        <v>1</v>
      </c>
      <c r="I2281">
        <v>20</v>
      </c>
      <c r="J2281">
        <v>26</v>
      </c>
      <c r="K2281">
        <v>0.76923076923076927</v>
      </c>
      <c r="L2281">
        <v>26</v>
      </c>
      <c r="M2281">
        <v>1</v>
      </c>
      <c r="N2281">
        <v>17</v>
      </c>
      <c r="P2281">
        <v>4</v>
      </c>
      <c r="Q2281">
        <v>5</v>
      </c>
      <c r="R2281">
        <v>0.8</v>
      </c>
      <c r="S2281">
        <v>3</v>
      </c>
      <c r="T2281">
        <v>0.63518518518518519</v>
      </c>
    </row>
    <row r="2282" spans="1:20" x14ac:dyDescent="0.25">
      <c r="A2282" s="177" t="s">
        <v>4142</v>
      </c>
      <c r="B2282" t="s">
        <v>4143</v>
      </c>
      <c r="C2282" t="s">
        <v>218</v>
      </c>
      <c r="D2282" s="20" t="s">
        <v>1026</v>
      </c>
      <c r="E2282" s="26">
        <v>42248</v>
      </c>
      <c r="F2282">
        <v>4</v>
      </c>
      <c r="G2282">
        <v>4</v>
      </c>
      <c r="H2282">
        <v>1</v>
      </c>
      <c r="I2282">
        <v>2</v>
      </c>
      <c r="J2282">
        <v>20</v>
      </c>
      <c r="K2282">
        <v>0.1</v>
      </c>
      <c r="L2282">
        <v>20</v>
      </c>
      <c r="M2282">
        <v>1</v>
      </c>
      <c r="N2282">
        <v>2</v>
      </c>
      <c r="P2282">
        <v>0</v>
      </c>
      <c r="Q2282">
        <v>0</v>
      </c>
      <c r="R2282" t="e">
        <v>#DIV/0!</v>
      </c>
      <c r="S2282">
        <v>0</v>
      </c>
      <c r="T2282">
        <v>0.69230769230769229</v>
      </c>
    </row>
    <row r="2283" spans="1:20" x14ac:dyDescent="0.25">
      <c r="A2283" s="177" t="s">
        <v>12571</v>
      </c>
      <c r="B2283" t="s">
        <v>12572</v>
      </c>
      <c r="C2283" t="s">
        <v>202</v>
      </c>
      <c r="D2283" s="20" t="s">
        <v>1026</v>
      </c>
      <c r="E2283" s="26">
        <v>42248</v>
      </c>
      <c r="F2283">
        <v>10</v>
      </c>
      <c r="G2283">
        <v>11</v>
      </c>
      <c r="H2283">
        <v>0.90909090909090906</v>
      </c>
      <c r="I2283">
        <v>100</v>
      </c>
      <c r="J2283">
        <v>80</v>
      </c>
      <c r="K2283">
        <v>1.25</v>
      </c>
      <c r="L2283">
        <v>90</v>
      </c>
      <c r="M2283">
        <v>0.88888888888888884</v>
      </c>
      <c r="N2283">
        <v>100</v>
      </c>
      <c r="P2283">
        <v>0</v>
      </c>
      <c r="Q2283">
        <v>0</v>
      </c>
      <c r="R2283" t="e">
        <v>#DIV/0!</v>
      </c>
      <c r="S2283">
        <v>0</v>
      </c>
      <c r="T2283" t="e">
        <v>#DIV/0!</v>
      </c>
    </row>
    <row r="2284" spans="1:20" x14ac:dyDescent="0.25">
      <c r="A2284" s="177" t="s">
        <v>9736</v>
      </c>
      <c r="B2284" t="s">
        <v>9737</v>
      </c>
      <c r="C2284" t="s">
        <v>224</v>
      </c>
      <c r="D2284" s="20" t="s">
        <v>1026</v>
      </c>
      <c r="E2284" s="26">
        <v>42248</v>
      </c>
      <c r="F2284">
        <v>6</v>
      </c>
      <c r="G2284">
        <v>6</v>
      </c>
      <c r="H2284">
        <v>1</v>
      </c>
      <c r="I2284">
        <v>49</v>
      </c>
      <c r="J2284">
        <v>50</v>
      </c>
      <c r="K2284">
        <v>0.98</v>
      </c>
      <c r="L2284">
        <v>50</v>
      </c>
      <c r="M2284">
        <v>1</v>
      </c>
      <c r="N2284">
        <v>49</v>
      </c>
      <c r="P2284">
        <v>0</v>
      </c>
      <c r="Q2284">
        <v>0</v>
      </c>
      <c r="R2284" t="e">
        <v>#DIV/0!</v>
      </c>
      <c r="S2284">
        <v>0</v>
      </c>
      <c r="T2284" t="e">
        <v>#DIV/0!</v>
      </c>
    </row>
    <row r="2285" spans="1:20" x14ac:dyDescent="0.25">
      <c r="A2285" s="177" t="s">
        <v>9625</v>
      </c>
      <c r="B2285" t="s">
        <v>9626</v>
      </c>
      <c r="C2285" t="s">
        <v>339</v>
      </c>
      <c r="D2285" s="20" t="s">
        <v>1026</v>
      </c>
      <c r="E2285" s="26">
        <v>42248</v>
      </c>
      <c r="F2285">
        <v>1</v>
      </c>
      <c r="G2285">
        <v>1</v>
      </c>
      <c r="H2285">
        <v>1</v>
      </c>
      <c r="I2285">
        <v>3</v>
      </c>
      <c r="J2285">
        <v>10</v>
      </c>
      <c r="K2285">
        <v>0.3</v>
      </c>
      <c r="L2285">
        <v>10</v>
      </c>
      <c r="M2285">
        <v>1</v>
      </c>
      <c r="N2285">
        <v>3</v>
      </c>
      <c r="P2285">
        <v>0</v>
      </c>
      <c r="Q2285">
        <v>0</v>
      </c>
      <c r="R2285" t="e">
        <v>#DIV/0!</v>
      </c>
      <c r="S2285">
        <v>1</v>
      </c>
      <c r="T2285">
        <v>0.85833333333333339</v>
      </c>
    </row>
    <row r="2286" spans="1:20" x14ac:dyDescent="0.25">
      <c r="A2286" s="177" t="s">
        <v>7829</v>
      </c>
      <c r="B2286" t="s">
        <v>7830</v>
      </c>
      <c r="C2286" t="s">
        <v>226</v>
      </c>
      <c r="D2286" s="20" t="s">
        <v>1026</v>
      </c>
      <c r="E2286" s="26">
        <v>42248</v>
      </c>
      <c r="F2286">
        <v>3</v>
      </c>
      <c r="G2286">
        <v>6</v>
      </c>
      <c r="H2286">
        <v>0.5</v>
      </c>
      <c r="I2286">
        <v>39</v>
      </c>
      <c r="J2286">
        <v>20</v>
      </c>
      <c r="K2286">
        <v>1.95</v>
      </c>
      <c r="L2286">
        <v>50</v>
      </c>
      <c r="M2286">
        <v>0.4</v>
      </c>
      <c r="N2286">
        <v>37</v>
      </c>
      <c r="P2286">
        <v>0</v>
      </c>
      <c r="Q2286">
        <v>0</v>
      </c>
      <c r="R2286" t="e">
        <v>#DIV/0!</v>
      </c>
      <c r="S2286">
        <v>2</v>
      </c>
      <c r="T2286" t="e">
        <v>#DIV/0!</v>
      </c>
    </row>
    <row r="2287" spans="1:20" x14ac:dyDescent="0.25">
      <c r="A2287" s="177" t="s">
        <v>6899</v>
      </c>
      <c r="B2287" t="s">
        <v>6900</v>
      </c>
      <c r="C2287" t="s">
        <v>231</v>
      </c>
      <c r="D2287" s="20" t="s">
        <v>1026</v>
      </c>
      <c r="E2287" s="26">
        <v>42248</v>
      </c>
      <c r="F2287">
        <v>13</v>
      </c>
      <c r="G2287">
        <v>14</v>
      </c>
      <c r="H2287">
        <v>0.9285714285714286</v>
      </c>
      <c r="I2287">
        <v>86</v>
      </c>
      <c r="J2287">
        <v>95</v>
      </c>
      <c r="K2287">
        <v>0.90526315789473688</v>
      </c>
      <c r="L2287">
        <v>103</v>
      </c>
      <c r="M2287">
        <v>0.92233009708737868</v>
      </c>
      <c r="N2287">
        <v>86</v>
      </c>
      <c r="P2287">
        <v>0</v>
      </c>
      <c r="Q2287">
        <v>0</v>
      </c>
      <c r="R2287" t="e">
        <v>#DIV/0!</v>
      </c>
      <c r="S2287">
        <v>0</v>
      </c>
      <c r="T2287" t="e">
        <v>#DIV/0!</v>
      </c>
    </row>
    <row r="2288" spans="1:20" x14ac:dyDescent="0.25">
      <c r="A2288" s="177" t="s">
        <v>5950</v>
      </c>
      <c r="B2288" t="s">
        <v>5951</v>
      </c>
      <c r="C2288" t="s">
        <v>216</v>
      </c>
      <c r="D2288" s="20" t="s">
        <v>1026</v>
      </c>
      <c r="E2288" s="26">
        <v>42248</v>
      </c>
      <c r="F2288">
        <v>10</v>
      </c>
      <c r="G2288">
        <v>10</v>
      </c>
      <c r="H2288">
        <v>1</v>
      </c>
      <c r="I2288">
        <v>69</v>
      </c>
      <c r="J2288">
        <v>90</v>
      </c>
      <c r="K2288">
        <v>0.76666666666666672</v>
      </c>
      <c r="L2288">
        <v>90</v>
      </c>
      <c r="M2288">
        <v>1</v>
      </c>
      <c r="N2288">
        <v>60</v>
      </c>
      <c r="P2288">
        <v>7</v>
      </c>
      <c r="Q2288">
        <v>11</v>
      </c>
      <c r="R2288">
        <v>0.63636363636363635</v>
      </c>
      <c r="S2288">
        <v>9</v>
      </c>
      <c r="T2288">
        <v>1</v>
      </c>
    </row>
    <row r="2289" spans="1:20" x14ac:dyDescent="0.25">
      <c r="A2289" s="177" t="s">
        <v>4557</v>
      </c>
      <c r="B2289" t="s">
        <v>4558</v>
      </c>
      <c r="C2289" t="s">
        <v>233</v>
      </c>
      <c r="D2289" s="20" t="s">
        <v>1026</v>
      </c>
      <c r="E2289" s="26">
        <v>42248</v>
      </c>
      <c r="F2289">
        <v>0</v>
      </c>
      <c r="G2289">
        <v>0</v>
      </c>
      <c r="H2289" t="e">
        <v>#DIV/0!</v>
      </c>
      <c r="I2289">
        <v>0</v>
      </c>
      <c r="J2289">
        <v>0</v>
      </c>
      <c r="K2289" t="e">
        <v>#DIV/0!</v>
      </c>
      <c r="L2289">
        <v>0</v>
      </c>
      <c r="M2289" t="e">
        <v>#DIV/0!</v>
      </c>
      <c r="N2289">
        <v>0</v>
      </c>
      <c r="P2289">
        <v>0</v>
      </c>
      <c r="Q2289">
        <v>0</v>
      </c>
      <c r="R2289" t="e">
        <v>#DIV/0!</v>
      </c>
      <c r="S2289">
        <v>0</v>
      </c>
      <c r="T2289">
        <v>0.96250000000000002</v>
      </c>
    </row>
    <row r="2290" spans="1:20" x14ac:dyDescent="0.25">
      <c r="A2290" s="177" t="s">
        <v>3967</v>
      </c>
      <c r="B2290" t="s">
        <v>3968</v>
      </c>
      <c r="C2290" t="s">
        <v>219</v>
      </c>
      <c r="D2290" s="20" t="s">
        <v>1026</v>
      </c>
      <c r="E2290" s="26">
        <v>42248</v>
      </c>
      <c r="F2290">
        <v>5</v>
      </c>
      <c r="G2290">
        <v>5</v>
      </c>
      <c r="H2290">
        <v>1</v>
      </c>
      <c r="I2290">
        <v>15</v>
      </c>
      <c r="J2290">
        <v>40</v>
      </c>
      <c r="K2290">
        <v>0.375</v>
      </c>
      <c r="L2290">
        <v>40</v>
      </c>
      <c r="M2290">
        <v>1</v>
      </c>
      <c r="N2290">
        <v>15</v>
      </c>
      <c r="P2290">
        <v>0</v>
      </c>
      <c r="Q2290">
        <v>0</v>
      </c>
      <c r="R2290" t="e">
        <v>#DIV/0!</v>
      </c>
      <c r="S2290">
        <v>0</v>
      </c>
      <c r="T2290">
        <v>1</v>
      </c>
    </row>
    <row r="2291" spans="1:20" x14ac:dyDescent="0.25">
      <c r="A2291" s="177" t="s">
        <v>3696</v>
      </c>
      <c r="B2291" t="s">
        <v>3697</v>
      </c>
      <c r="C2291" t="s">
        <v>340</v>
      </c>
      <c r="D2291" s="20" t="s">
        <v>1026</v>
      </c>
      <c r="E2291" s="26">
        <v>42248</v>
      </c>
      <c r="F2291">
        <v>4</v>
      </c>
      <c r="G2291">
        <v>4</v>
      </c>
      <c r="H2291">
        <v>1</v>
      </c>
      <c r="I2291">
        <v>21</v>
      </c>
      <c r="J2291">
        <v>40</v>
      </c>
      <c r="K2291">
        <v>0.52500000000000002</v>
      </c>
      <c r="L2291">
        <v>40</v>
      </c>
      <c r="M2291">
        <v>1</v>
      </c>
      <c r="N2291">
        <v>21</v>
      </c>
      <c r="P2291">
        <v>0</v>
      </c>
      <c r="Q2291">
        <v>0</v>
      </c>
      <c r="R2291" t="e">
        <v>#DIV/0!</v>
      </c>
      <c r="S2291">
        <v>0</v>
      </c>
      <c r="T2291">
        <v>0.80477500000000002</v>
      </c>
    </row>
    <row r="2292" spans="1:20" x14ac:dyDescent="0.25">
      <c r="A2292" s="177" t="s">
        <v>7642</v>
      </c>
      <c r="B2292" t="s">
        <v>7643</v>
      </c>
      <c r="C2292" s="20" t="s">
        <v>901</v>
      </c>
      <c r="D2292" s="20" t="s">
        <v>1026</v>
      </c>
      <c r="E2292" s="26">
        <v>42248</v>
      </c>
      <c r="F2292">
        <v>3</v>
      </c>
      <c r="G2292">
        <v>4</v>
      </c>
      <c r="H2292">
        <v>0.75</v>
      </c>
      <c r="I2292">
        <v>12</v>
      </c>
      <c r="J2292">
        <v>9</v>
      </c>
      <c r="K2292">
        <v>1.3333333333333333</v>
      </c>
      <c r="L2292">
        <v>14</v>
      </c>
      <c r="M2292">
        <v>0.6428571428571429</v>
      </c>
      <c r="N2292">
        <v>9</v>
      </c>
      <c r="P2292">
        <v>0</v>
      </c>
      <c r="Q2292">
        <v>0</v>
      </c>
      <c r="R2292" t="e">
        <v>#DIV/0!</v>
      </c>
      <c r="S2292">
        <v>3</v>
      </c>
      <c r="T2292">
        <v>0.68421052631578949</v>
      </c>
    </row>
    <row r="2293" spans="1:20" x14ac:dyDescent="0.25">
      <c r="A2293" s="177" t="s">
        <v>5522</v>
      </c>
      <c r="B2293" t="s">
        <v>5523</v>
      </c>
      <c r="C2293" s="20" t="s">
        <v>903</v>
      </c>
      <c r="D2293" s="20" t="s">
        <v>1026</v>
      </c>
      <c r="E2293" s="26">
        <v>42248</v>
      </c>
      <c r="F2293">
        <v>10</v>
      </c>
      <c r="G2293">
        <v>10</v>
      </c>
      <c r="H2293">
        <v>1</v>
      </c>
      <c r="I2293">
        <v>43</v>
      </c>
      <c r="J2293">
        <v>50</v>
      </c>
      <c r="K2293">
        <v>0.86</v>
      </c>
      <c r="L2293">
        <v>50</v>
      </c>
      <c r="M2293">
        <v>1</v>
      </c>
      <c r="N2293">
        <v>37</v>
      </c>
      <c r="P2293">
        <v>5</v>
      </c>
      <c r="Q2293">
        <v>9</v>
      </c>
      <c r="R2293">
        <v>0.55555555555555558</v>
      </c>
      <c r="S2293">
        <v>6</v>
      </c>
      <c r="T2293">
        <v>0</v>
      </c>
    </row>
    <row r="2294" spans="1:20" x14ac:dyDescent="0.25">
      <c r="A2294" s="177" t="s">
        <v>11651</v>
      </c>
      <c r="B2294" t="s">
        <v>11652</v>
      </c>
      <c r="C2294" t="s">
        <v>199</v>
      </c>
      <c r="D2294" s="20" t="s">
        <v>1028</v>
      </c>
      <c r="E2294" s="26">
        <v>42248</v>
      </c>
      <c r="F2294">
        <v>15</v>
      </c>
      <c r="G2294">
        <v>16</v>
      </c>
      <c r="H2294">
        <v>0.9375</v>
      </c>
      <c r="I2294">
        <v>117</v>
      </c>
      <c r="J2294">
        <v>105</v>
      </c>
      <c r="K2294">
        <v>1.1142857142857143</v>
      </c>
      <c r="L2294">
        <v>115</v>
      </c>
      <c r="M2294">
        <v>0.91304347826086951</v>
      </c>
      <c r="N2294">
        <v>114</v>
      </c>
      <c r="P2294">
        <v>1</v>
      </c>
      <c r="Q2294">
        <v>2</v>
      </c>
      <c r="R2294">
        <v>0.5</v>
      </c>
      <c r="S2294">
        <v>3</v>
      </c>
      <c r="T2294" t="e">
        <v>#DIV/0!</v>
      </c>
    </row>
    <row r="2295" spans="1:20" x14ac:dyDescent="0.25">
      <c r="A2295" s="177" t="s">
        <v>10933</v>
      </c>
      <c r="B2295" t="s">
        <v>10934</v>
      </c>
      <c r="C2295" t="s">
        <v>227</v>
      </c>
      <c r="D2295" s="20" t="s">
        <v>1028</v>
      </c>
      <c r="E2295" s="26">
        <v>42248</v>
      </c>
      <c r="F2295">
        <v>0</v>
      </c>
      <c r="G2295">
        <v>0</v>
      </c>
      <c r="H2295" t="e">
        <v>#DIV/0!</v>
      </c>
      <c r="I2295">
        <v>0</v>
      </c>
      <c r="J2295">
        <v>0</v>
      </c>
      <c r="K2295" t="e">
        <v>#DIV/0!</v>
      </c>
      <c r="L2295">
        <v>0</v>
      </c>
      <c r="M2295" t="e">
        <v>#DIV/0!</v>
      </c>
      <c r="N2295">
        <v>0</v>
      </c>
      <c r="P2295">
        <v>0</v>
      </c>
      <c r="Q2295">
        <v>0</v>
      </c>
      <c r="R2295" t="e">
        <v>#DIV/0!</v>
      </c>
      <c r="S2295">
        <v>0</v>
      </c>
      <c r="T2295" t="e">
        <v>#DIV/0!</v>
      </c>
    </row>
    <row r="2296" spans="1:20" x14ac:dyDescent="0.25">
      <c r="A2296" s="177" t="s">
        <v>9641</v>
      </c>
      <c r="B2296" t="s">
        <v>9642</v>
      </c>
      <c r="C2296" t="s">
        <v>341</v>
      </c>
      <c r="D2296" s="20" t="s">
        <v>1028</v>
      </c>
      <c r="E2296" s="26">
        <v>42248</v>
      </c>
      <c r="F2296">
        <v>1</v>
      </c>
      <c r="G2296">
        <v>1</v>
      </c>
      <c r="H2296">
        <v>1</v>
      </c>
      <c r="I2296">
        <v>3</v>
      </c>
      <c r="J2296">
        <v>10</v>
      </c>
      <c r="K2296">
        <v>0.3</v>
      </c>
      <c r="L2296">
        <v>10</v>
      </c>
      <c r="M2296">
        <v>1</v>
      </c>
      <c r="N2296">
        <v>3</v>
      </c>
      <c r="P2296">
        <v>0</v>
      </c>
      <c r="Q2296">
        <v>0</v>
      </c>
      <c r="R2296" t="e">
        <v>#DIV/0!</v>
      </c>
      <c r="S2296">
        <v>0</v>
      </c>
      <c r="T2296" t="e">
        <v>#DIV/0!</v>
      </c>
    </row>
    <row r="2297" spans="1:20" x14ac:dyDescent="0.25">
      <c r="A2297" s="177" t="s">
        <v>9170</v>
      </c>
      <c r="B2297" t="s">
        <v>9171</v>
      </c>
      <c r="C2297" t="s">
        <v>207</v>
      </c>
      <c r="D2297" s="20" t="s">
        <v>1028</v>
      </c>
      <c r="E2297" s="26">
        <v>42248</v>
      </c>
      <c r="F2297">
        <v>11</v>
      </c>
      <c r="G2297">
        <v>11</v>
      </c>
      <c r="H2297">
        <v>1</v>
      </c>
      <c r="I2297">
        <v>65</v>
      </c>
      <c r="J2297">
        <v>69</v>
      </c>
      <c r="K2297">
        <v>0.94202898550724634</v>
      </c>
      <c r="L2297">
        <v>69</v>
      </c>
      <c r="M2297">
        <v>1</v>
      </c>
      <c r="N2297">
        <v>45</v>
      </c>
      <c r="P2297">
        <v>5</v>
      </c>
      <c r="Q2297">
        <v>7</v>
      </c>
      <c r="R2297">
        <v>0.7142857142857143</v>
      </c>
      <c r="S2297">
        <v>20</v>
      </c>
      <c r="T2297" t="e">
        <v>#DIV/0!</v>
      </c>
    </row>
    <row r="2298" spans="1:20" x14ac:dyDescent="0.25">
      <c r="A2298" s="177" t="s">
        <v>8331</v>
      </c>
      <c r="B2298" t="s">
        <v>8332</v>
      </c>
      <c r="C2298" t="s">
        <v>212</v>
      </c>
      <c r="D2298" s="20" t="s">
        <v>1028</v>
      </c>
      <c r="E2298" s="26">
        <v>42248</v>
      </c>
      <c r="F2298">
        <v>2</v>
      </c>
      <c r="G2298">
        <v>3</v>
      </c>
      <c r="H2298">
        <v>0.66666666666666663</v>
      </c>
      <c r="I2298">
        <v>16</v>
      </c>
      <c r="J2298">
        <v>12</v>
      </c>
      <c r="K2298">
        <v>1.3333333333333333</v>
      </c>
      <c r="L2298">
        <v>20</v>
      </c>
      <c r="M2298">
        <v>0.6</v>
      </c>
      <c r="N2298">
        <v>12</v>
      </c>
      <c r="P2298">
        <v>0</v>
      </c>
      <c r="Q2298">
        <v>2</v>
      </c>
      <c r="R2298">
        <v>0</v>
      </c>
      <c r="S2298">
        <v>4</v>
      </c>
      <c r="T2298" t="e">
        <v>#DIV/0!</v>
      </c>
    </row>
    <row r="2299" spans="1:20" x14ac:dyDescent="0.25">
      <c r="A2299" s="177" t="s">
        <v>4907</v>
      </c>
      <c r="B2299" t="s">
        <v>4908</v>
      </c>
      <c r="C2299" t="s">
        <v>230</v>
      </c>
      <c r="D2299" s="20" t="s">
        <v>1028</v>
      </c>
      <c r="E2299" s="26">
        <v>42248</v>
      </c>
      <c r="F2299">
        <v>1</v>
      </c>
      <c r="G2299">
        <v>2</v>
      </c>
      <c r="H2299">
        <v>0.5</v>
      </c>
      <c r="I2299">
        <v>0</v>
      </c>
      <c r="J2299">
        <v>6</v>
      </c>
      <c r="K2299">
        <v>0</v>
      </c>
      <c r="L2299">
        <v>12</v>
      </c>
      <c r="M2299">
        <v>0.5</v>
      </c>
      <c r="N2299">
        <v>0</v>
      </c>
      <c r="P2299">
        <v>0</v>
      </c>
      <c r="Q2299">
        <v>0</v>
      </c>
      <c r="R2299" t="e">
        <v>#DIV/0!</v>
      </c>
      <c r="S2299">
        <v>0</v>
      </c>
    </row>
    <row r="2300" spans="1:20" x14ac:dyDescent="0.25">
      <c r="A2300" s="177" t="s">
        <v>11653</v>
      </c>
      <c r="B2300" t="s">
        <v>11654</v>
      </c>
      <c r="C2300" t="s">
        <v>198</v>
      </c>
      <c r="D2300" s="20" t="s">
        <v>1028</v>
      </c>
      <c r="E2300" s="26">
        <v>42248</v>
      </c>
      <c r="F2300">
        <v>3</v>
      </c>
      <c r="G2300">
        <v>3</v>
      </c>
      <c r="H2300">
        <v>1</v>
      </c>
      <c r="I2300">
        <v>2</v>
      </c>
      <c r="J2300">
        <v>15</v>
      </c>
      <c r="K2300">
        <v>0.13333333333333333</v>
      </c>
      <c r="L2300">
        <v>15</v>
      </c>
      <c r="M2300">
        <v>1</v>
      </c>
      <c r="N2300">
        <v>1</v>
      </c>
      <c r="P2300">
        <v>0</v>
      </c>
      <c r="Q2300">
        <v>0</v>
      </c>
      <c r="R2300" t="e">
        <v>#DIV/0!</v>
      </c>
      <c r="S2300">
        <v>1</v>
      </c>
      <c r="T2300">
        <v>0.68518518518518512</v>
      </c>
    </row>
    <row r="2301" spans="1:20" x14ac:dyDescent="0.25">
      <c r="A2301" s="177" t="s">
        <v>10758</v>
      </c>
      <c r="B2301" t="s">
        <v>10759</v>
      </c>
      <c r="C2301" t="s">
        <v>203</v>
      </c>
      <c r="D2301" s="20" t="s">
        <v>1028</v>
      </c>
      <c r="E2301" s="26">
        <v>42248</v>
      </c>
      <c r="F2301">
        <v>10</v>
      </c>
      <c r="G2301">
        <v>12</v>
      </c>
      <c r="H2301">
        <v>0.83333333333333337</v>
      </c>
      <c r="I2301">
        <v>25</v>
      </c>
      <c r="J2301">
        <v>67</v>
      </c>
      <c r="K2301">
        <v>0.37313432835820898</v>
      </c>
      <c r="L2301">
        <v>77</v>
      </c>
      <c r="M2301">
        <v>0.87012987012987009</v>
      </c>
      <c r="N2301">
        <v>12</v>
      </c>
      <c r="P2301">
        <v>2</v>
      </c>
      <c r="Q2301">
        <v>3</v>
      </c>
      <c r="R2301">
        <v>0.66666666666666663</v>
      </c>
      <c r="S2301">
        <v>13</v>
      </c>
      <c r="T2301">
        <v>0.9916666666666667</v>
      </c>
    </row>
    <row r="2302" spans="1:20" x14ac:dyDescent="0.25">
      <c r="A2302" s="177" t="s">
        <v>6300</v>
      </c>
      <c r="B2302" t="s">
        <v>6301</v>
      </c>
      <c r="C2302" t="s">
        <v>214</v>
      </c>
      <c r="D2302" s="20" t="s">
        <v>1028</v>
      </c>
      <c r="E2302" s="26">
        <v>42248</v>
      </c>
      <c r="F2302">
        <v>18</v>
      </c>
      <c r="G2302">
        <v>18</v>
      </c>
      <c r="H2302">
        <v>1</v>
      </c>
      <c r="I2302">
        <v>109</v>
      </c>
      <c r="J2302">
        <v>144</v>
      </c>
      <c r="K2302">
        <v>0.75694444444444442</v>
      </c>
      <c r="L2302">
        <v>144</v>
      </c>
      <c r="M2302">
        <v>1</v>
      </c>
      <c r="N2302">
        <v>88</v>
      </c>
      <c r="P2302">
        <v>12</v>
      </c>
      <c r="Q2302">
        <v>19</v>
      </c>
      <c r="R2302">
        <v>0.63157894736842102</v>
      </c>
      <c r="S2302">
        <v>21</v>
      </c>
      <c r="T2302">
        <v>0.78755000000000008</v>
      </c>
    </row>
    <row r="2303" spans="1:20" x14ac:dyDescent="0.25">
      <c r="A2303" s="177" t="s">
        <v>3600</v>
      </c>
      <c r="B2303" t="s">
        <v>3601</v>
      </c>
      <c r="C2303" t="s">
        <v>220</v>
      </c>
      <c r="D2303" s="20" t="s">
        <v>1028</v>
      </c>
      <c r="E2303" s="26">
        <v>42248</v>
      </c>
      <c r="F2303">
        <v>15</v>
      </c>
      <c r="G2303">
        <v>16</v>
      </c>
      <c r="H2303">
        <v>0.9375</v>
      </c>
      <c r="I2303">
        <v>19</v>
      </c>
      <c r="J2303">
        <v>44</v>
      </c>
      <c r="K2303">
        <v>0.43181818181818182</v>
      </c>
      <c r="L2303">
        <v>48</v>
      </c>
      <c r="M2303">
        <v>0.91666666666666663</v>
      </c>
      <c r="N2303">
        <v>9</v>
      </c>
      <c r="P2303">
        <v>8</v>
      </c>
      <c r="Q2303">
        <v>11</v>
      </c>
      <c r="R2303">
        <v>0.72727272727272729</v>
      </c>
      <c r="S2303">
        <v>10</v>
      </c>
      <c r="T2303">
        <v>0.82199999999999995</v>
      </c>
    </row>
    <row r="2304" spans="1:20" x14ac:dyDescent="0.25">
      <c r="A2304" s="177" t="s">
        <v>6724</v>
      </c>
      <c r="B2304" t="s">
        <v>6725</v>
      </c>
      <c r="C2304" t="s">
        <v>317</v>
      </c>
      <c r="D2304" s="20" t="s">
        <v>1028</v>
      </c>
      <c r="E2304" s="26">
        <v>42248</v>
      </c>
      <c r="F2304">
        <v>10</v>
      </c>
      <c r="G2304">
        <v>10</v>
      </c>
      <c r="H2304">
        <v>1</v>
      </c>
      <c r="I2304">
        <v>20</v>
      </c>
      <c r="J2304">
        <v>26</v>
      </c>
      <c r="K2304">
        <v>0.76923076923076927</v>
      </c>
      <c r="L2304">
        <v>26</v>
      </c>
      <c r="M2304">
        <v>1</v>
      </c>
      <c r="N2304">
        <v>17</v>
      </c>
      <c r="P2304">
        <v>4</v>
      </c>
      <c r="Q2304">
        <v>5</v>
      </c>
      <c r="R2304">
        <v>0.8</v>
      </c>
      <c r="S2304">
        <v>3</v>
      </c>
      <c r="T2304">
        <v>0.98</v>
      </c>
    </row>
    <row r="2305" spans="1:20" x14ac:dyDescent="0.25">
      <c r="A2305" s="177" t="s">
        <v>4382</v>
      </c>
      <c r="B2305" t="s">
        <v>4383</v>
      </c>
      <c r="C2305" t="s">
        <v>217</v>
      </c>
      <c r="D2305" s="20" t="s">
        <v>1028</v>
      </c>
      <c r="E2305" s="26">
        <v>42248</v>
      </c>
      <c r="F2305">
        <v>9</v>
      </c>
      <c r="G2305">
        <v>9</v>
      </c>
      <c r="H2305">
        <v>1</v>
      </c>
      <c r="I2305">
        <v>17</v>
      </c>
      <c r="J2305">
        <v>60</v>
      </c>
      <c r="K2305">
        <v>0.28333333333333333</v>
      </c>
      <c r="L2305">
        <v>60</v>
      </c>
      <c r="M2305">
        <v>1</v>
      </c>
      <c r="N2305">
        <v>17</v>
      </c>
      <c r="P2305">
        <v>0</v>
      </c>
      <c r="Q2305">
        <v>0</v>
      </c>
      <c r="R2305" t="e">
        <v>#DIV/0!</v>
      </c>
      <c r="S2305">
        <v>0</v>
      </c>
      <c r="T2305">
        <v>0.60863697705802966</v>
      </c>
    </row>
    <row r="2306" spans="1:20" x14ac:dyDescent="0.25">
      <c r="A2306" s="177" t="s">
        <v>9911</v>
      </c>
      <c r="B2306" t="s">
        <v>9912</v>
      </c>
      <c r="C2306" t="s">
        <v>223</v>
      </c>
      <c r="D2306" s="20" t="s">
        <v>1028</v>
      </c>
      <c r="E2306" s="26">
        <v>42248</v>
      </c>
      <c r="F2306">
        <v>6</v>
      </c>
      <c r="G2306">
        <v>6</v>
      </c>
      <c r="H2306">
        <v>1</v>
      </c>
      <c r="I2306">
        <v>49</v>
      </c>
      <c r="J2306">
        <v>50</v>
      </c>
      <c r="K2306">
        <v>0.98</v>
      </c>
      <c r="L2306">
        <v>50</v>
      </c>
      <c r="M2306">
        <v>1</v>
      </c>
      <c r="N2306">
        <v>49</v>
      </c>
      <c r="P2306">
        <v>0</v>
      </c>
      <c r="Q2306">
        <v>0</v>
      </c>
      <c r="R2306" t="e">
        <v>#DIV/0!</v>
      </c>
      <c r="S2306">
        <v>0</v>
      </c>
    </row>
    <row r="2307" spans="1:20" x14ac:dyDescent="0.25">
      <c r="A2307" s="177" t="s">
        <v>8030</v>
      </c>
      <c r="B2307" t="s">
        <v>8031</v>
      </c>
      <c r="C2307" t="s">
        <v>225</v>
      </c>
      <c r="D2307" s="20" t="s">
        <v>1028</v>
      </c>
      <c r="E2307" s="26">
        <v>42248</v>
      </c>
      <c r="F2307">
        <v>3</v>
      </c>
      <c r="G2307">
        <v>6</v>
      </c>
      <c r="H2307">
        <v>0.5</v>
      </c>
      <c r="I2307">
        <v>39</v>
      </c>
      <c r="J2307">
        <v>20</v>
      </c>
      <c r="K2307">
        <v>1.95</v>
      </c>
      <c r="L2307">
        <v>50</v>
      </c>
      <c r="M2307">
        <v>0.4</v>
      </c>
      <c r="N2307">
        <v>37</v>
      </c>
      <c r="P2307">
        <v>0</v>
      </c>
      <c r="Q2307">
        <v>0</v>
      </c>
      <c r="R2307" t="e">
        <v>#DIV/0!</v>
      </c>
      <c r="S2307">
        <v>2</v>
      </c>
    </row>
    <row r="2308" spans="1:20" x14ac:dyDescent="0.25">
      <c r="A2308" s="177" t="s">
        <v>7090</v>
      </c>
      <c r="B2308" t="s">
        <v>7091</v>
      </c>
      <c r="C2308" t="s">
        <v>232</v>
      </c>
      <c r="D2308" s="20" t="s">
        <v>1028</v>
      </c>
      <c r="E2308" s="26">
        <v>42248</v>
      </c>
      <c r="F2308">
        <v>13</v>
      </c>
      <c r="G2308">
        <v>14</v>
      </c>
      <c r="H2308">
        <v>0.9285714285714286</v>
      </c>
      <c r="I2308">
        <v>86</v>
      </c>
      <c r="J2308">
        <v>95</v>
      </c>
      <c r="K2308">
        <v>0.90526315789473688</v>
      </c>
      <c r="L2308">
        <v>103</v>
      </c>
      <c r="M2308">
        <v>0.92233009708737868</v>
      </c>
      <c r="N2308">
        <v>86</v>
      </c>
      <c r="P2308">
        <v>0</v>
      </c>
      <c r="Q2308">
        <v>0</v>
      </c>
      <c r="R2308" t="e">
        <v>#DIV/0!</v>
      </c>
      <c r="S2308">
        <v>0</v>
      </c>
      <c r="T2308">
        <v>0.81250647148498023</v>
      </c>
    </row>
    <row r="2309" spans="1:20" x14ac:dyDescent="0.25">
      <c r="A2309" s="177" t="s">
        <v>4732</v>
      </c>
      <c r="B2309" t="s">
        <v>4733</v>
      </c>
      <c r="C2309" t="s">
        <v>234</v>
      </c>
      <c r="D2309" s="20" t="s">
        <v>1028</v>
      </c>
      <c r="E2309" s="26">
        <v>42248</v>
      </c>
      <c r="F2309">
        <v>0</v>
      </c>
      <c r="G2309">
        <v>0</v>
      </c>
      <c r="H2309" t="e">
        <v>#DIV/0!</v>
      </c>
      <c r="I2309">
        <v>0</v>
      </c>
      <c r="J2309">
        <v>0</v>
      </c>
      <c r="K2309" t="e">
        <v>#DIV/0!</v>
      </c>
      <c r="L2309">
        <v>0</v>
      </c>
      <c r="M2309" t="e">
        <v>#DIV/0!</v>
      </c>
      <c r="N2309">
        <v>0</v>
      </c>
      <c r="P2309">
        <v>0</v>
      </c>
      <c r="Q2309">
        <v>0</v>
      </c>
      <c r="R2309" t="e">
        <v>#DIV/0!</v>
      </c>
      <c r="S2309">
        <v>0</v>
      </c>
    </row>
    <row r="2310" spans="1:20" x14ac:dyDescent="0.25">
      <c r="A2310" s="177" t="s">
        <v>3792</v>
      </c>
      <c r="B2310" t="s">
        <v>3793</v>
      </c>
      <c r="C2310" t="s">
        <v>342</v>
      </c>
      <c r="D2310" s="20" t="s">
        <v>1028</v>
      </c>
      <c r="E2310" s="26">
        <v>42248</v>
      </c>
      <c r="F2310">
        <v>4</v>
      </c>
      <c r="G2310">
        <v>4</v>
      </c>
      <c r="H2310">
        <v>1</v>
      </c>
      <c r="I2310">
        <v>21</v>
      </c>
      <c r="J2310">
        <v>40</v>
      </c>
      <c r="K2310">
        <v>0.52500000000000002</v>
      </c>
      <c r="L2310">
        <v>40</v>
      </c>
      <c r="M2310">
        <v>1</v>
      </c>
      <c r="N2310">
        <v>21</v>
      </c>
      <c r="P2310">
        <v>0</v>
      </c>
      <c r="Q2310">
        <v>0</v>
      </c>
      <c r="R2310" t="e">
        <v>#DIV/0!</v>
      </c>
      <c r="S2310">
        <v>0</v>
      </c>
    </row>
    <row r="2311" spans="1:20" x14ac:dyDescent="0.25">
      <c r="A2311" s="177" t="s">
        <v>3075</v>
      </c>
      <c r="B2311" t="s">
        <v>3076</v>
      </c>
      <c r="C2311" t="s">
        <v>242</v>
      </c>
      <c r="D2311" s="20" t="s">
        <v>1026</v>
      </c>
      <c r="E2311" s="26">
        <v>42248</v>
      </c>
      <c r="F2311">
        <v>7</v>
      </c>
      <c r="G2311">
        <v>9</v>
      </c>
      <c r="H2311">
        <v>0.77777777777777779</v>
      </c>
      <c r="I2311">
        <v>42</v>
      </c>
      <c r="J2311">
        <v>42</v>
      </c>
      <c r="K2311">
        <v>1</v>
      </c>
      <c r="L2311">
        <v>56</v>
      </c>
      <c r="M2311">
        <v>0.75</v>
      </c>
      <c r="N2311">
        <v>27</v>
      </c>
      <c r="P2311">
        <v>0</v>
      </c>
      <c r="Q2311">
        <v>3</v>
      </c>
      <c r="R2311">
        <v>0</v>
      </c>
      <c r="S2311">
        <v>15</v>
      </c>
    </row>
    <row r="2312" spans="1:20" x14ac:dyDescent="0.25">
      <c r="A2312" s="177" t="s">
        <v>2900</v>
      </c>
      <c r="B2312" t="s">
        <v>2901</v>
      </c>
      <c r="C2312" s="20" t="s">
        <v>2754</v>
      </c>
      <c r="D2312" s="20" t="s">
        <v>1026</v>
      </c>
      <c r="E2312" s="26">
        <v>42248</v>
      </c>
      <c r="F2312">
        <v>8</v>
      </c>
      <c r="G2312">
        <v>8</v>
      </c>
      <c r="H2312">
        <v>1</v>
      </c>
      <c r="I2312">
        <v>35</v>
      </c>
      <c r="J2312">
        <v>40</v>
      </c>
      <c r="K2312">
        <v>0.875</v>
      </c>
      <c r="L2312">
        <v>40</v>
      </c>
      <c r="M2312">
        <v>1</v>
      </c>
      <c r="N2312">
        <v>30</v>
      </c>
      <c r="P2312">
        <v>5</v>
      </c>
      <c r="Q2312">
        <v>5</v>
      </c>
      <c r="R2312">
        <v>1</v>
      </c>
      <c r="S2312">
        <v>5</v>
      </c>
      <c r="T2312">
        <v>0.6071428571428571</v>
      </c>
    </row>
    <row r="2313" spans="1:20" x14ac:dyDescent="0.25">
      <c r="A2313" s="177" t="s">
        <v>2655</v>
      </c>
      <c r="B2313" t="s">
        <v>2656</v>
      </c>
      <c r="C2313" t="s">
        <v>237</v>
      </c>
      <c r="D2313" s="20" t="s">
        <v>1026</v>
      </c>
      <c r="E2313" s="26">
        <v>42248</v>
      </c>
      <c r="F2313">
        <v>17</v>
      </c>
      <c r="G2313">
        <v>18</v>
      </c>
      <c r="H2313">
        <v>0.94444444444444442</v>
      </c>
      <c r="I2313">
        <v>85</v>
      </c>
      <c r="J2313">
        <v>129</v>
      </c>
      <c r="K2313">
        <v>0.65891472868217049</v>
      </c>
      <c r="L2313">
        <v>134</v>
      </c>
      <c r="M2313">
        <v>0.96268656716417911</v>
      </c>
      <c r="N2313">
        <v>55</v>
      </c>
      <c r="O2313">
        <v>0.9916666666666667</v>
      </c>
      <c r="P2313">
        <v>12</v>
      </c>
      <c r="Q2313">
        <v>17</v>
      </c>
      <c r="R2313">
        <v>0.70588235294117652</v>
      </c>
      <c r="S2313">
        <v>30</v>
      </c>
      <c r="T2313">
        <v>1</v>
      </c>
    </row>
    <row r="2314" spans="1:20" x14ac:dyDescent="0.25">
      <c r="A2314" s="177" t="s">
        <v>2480</v>
      </c>
      <c r="B2314" t="s">
        <v>2481</v>
      </c>
      <c r="C2314" t="s">
        <v>238</v>
      </c>
      <c r="D2314" s="20" t="s">
        <v>1026</v>
      </c>
      <c r="E2314" s="26">
        <v>42248</v>
      </c>
      <c r="F2314">
        <v>11</v>
      </c>
      <c r="G2314">
        <v>12</v>
      </c>
      <c r="H2314">
        <v>0.91666666666666663</v>
      </c>
      <c r="I2314">
        <v>13</v>
      </c>
      <c r="J2314">
        <v>36</v>
      </c>
      <c r="K2314">
        <v>0.3611111111111111</v>
      </c>
      <c r="L2314">
        <v>40</v>
      </c>
      <c r="M2314">
        <v>0.9</v>
      </c>
      <c r="N2314">
        <v>3</v>
      </c>
      <c r="O2314">
        <v>0.78755000000000008</v>
      </c>
      <c r="P2314">
        <v>8</v>
      </c>
      <c r="Q2314">
        <v>11</v>
      </c>
      <c r="R2314">
        <v>0.72727272727272729</v>
      </c>
      <c r="S2314">
        <v>10</v>
      </c>
      <c r="T2314">
        <v>0.67500000000000004</v>
      </c>
    </row>
    <row r="2315" spans="1:20" x14ac:dyDescent="0.25">
      <c r="A2315" s="177" t="s">
        <v>2307</v>
      </c>
      <c r="B2315" t="s">
        <v>2308</v>
      </c>
      <c r="C2315" t="s">
        <v>239</v>
      </c>
      <c r="D2315" s="20" t="s">
        <v>1026</v>
      </c>
      <c r="E2315" s="26">
        <v>42248</v>
      </c>
      <c r="F2315">
        <v>4</v>
      </c>
      <c r="G2315">
        <v>4</v>
      </c>
      <c r="H2315">
        <v>1</v>
      </c>
      <c r="I2315">
        <v>6</v>
      </c>
      <c r="J2315">
        <v>8</v>
      </c>
      <c r="K2315">
        <v>0.75</v>
      </c>
      <c r="L2315">
        <v>8</v>
      </c>
      <c r="M2315">
        <v>1</v>
      </c>
      <c r="N2315">
        <v>6</v>
      </c>
      <c r="O2315">
        <v>0.82199999999999995</v>
      </c>
      <c r="P2315">
        <v>0</v>
      </c>
      <c r="Q2315">
        <v>0</v>
      </c>
      <c r="R2315" t="e">
        <v>#DIV/0!</v>
      </c>
      <c r="S2315">
        <v>0</v>
      </c>
      <c r="T2315">
        <v>0.7</v>
      </c>
    </row>
    <row r="2316" spans="1:20" x14ac:dyDescent="0.25">
      <c r="A2316" s="177" t="s">
        <v>2132</v>
      </c>
      <c r="B2316" t="s">
        <v>2133</v>
      </c>
      <c r="C2316" s="20" t="s">
        <v>2018</v>
      </c>
      <c r="D2316" s="20" t="s">
        <v>1026</v>
      </c>
      <c r="E2316" s="26">
        <v>42248</v>
      </c>
      <c r="F2316">
        <v>8</v>
      </c>
      <c r="G2316">
        <v>9</v>
      </c>
      <c r="H2316">
        <v>0.88888888888888884</v>
      </c>
      <c r="I2316">
        <v>22</v>
      </c>
      <c r="J2316">
        <v>34</v>
      </c>
      <c r="K2316">
        <v>0.6470588235294118</v>
      </c>
      <c r="L2316">
        <v>39</v>
      </c>
      <c r="M2316">
        <v>0.87179487179487181</v>
      </c>
      <c r="N2316">
        <v>17</v>
      </c>
      <c r="P2316">
        <v>0</v>
      </c>
      <c r="Q2316">
        <v>4</v>
      </c>
      <c r="R2316">
        <v>0</v>
      </c>
      <c r="S2316">
        <v>5</v>
      </c>
      <c r="T2316">
        <v>0.97499999999999998</v>
      </c>
    </row>
    <row r="2317" spans="1:20" x14ac:dyDescent="0.25">
      <c r="A2317" s="177" t="s">
        <v>1884</v>
      </c>
      <c r="B2317" t="s">
        <v>1885</v>
      </c>
      <c r="C2317" t="s">
        <v>240</v>
      </c>
      <c r="D2317" s="20" t="s">
        <v>1026</v>
      </c>
      <c r="E2317" s="26">
        <v>42248</v>
      </c>
      <c r="F2317">
        <v>27</v>
      </c>
      <c r="G2317">
        <v>28</v>
      </c>
      <c r="H2317">
        <v>0.9642857142857143</v>
      </c>
      <c r="I2317">
        <v>58</v>
      </c>
      <c r="J2317">
        <v>108</v>
      </c>
      <c r="K2317">
        <v>0.53703703703703709</v>
      </c>
      <c r="L2317">
        <v>113</v>
      </c>
      <c r="M2317">
        <v>0.95575221238938057</v>
      </c>
      <c r="N2317">
        <v>48</v>
      </c>
      <c r="P2317">
        <v>5</v>
      </c>
      <c r="Q2317">
        <v>7</v>
      </c>
      <c r="R2317">
        <v>0.7142857142857143</v>
      </c>
      <c r="S2317">
        <v>10</v>
      </c>
      <c r="T2317">
        <v>0.80210526315789477</v>
      </c>
    </row>
    <row r="2318" spans="1:20" x14ac:dyDescent="0.25">
      <c r="A2318" s="177" t="s">
        <v>1709</v>
      </c>
      <c r="B2318" t="s">
        <v>1710</v>
      </c>
      <c r="C2318" t="s">
        <v>241</v>
      </c>
      <c r="D2318" s="20" t="s">
        <v>1026</v>
      </c>
      <c r="E2318" s="26">
        <v>42248</v>
      </c>
      <c r="F2318">
        <v>52</v>
      </c>
      <c r="G2318">
        <v>57</v>
      </c>
      <c r="H2318">
        <v>0.91228070175438591</v>
      </c>
      <c r="I2318">
        <v>382</v>
      </c>
      <c r="J2318">
        <v>425</v>
      </c>
      <c r="K2318">
        <v>0.89882352941176469</v>
      </c>
      <c r="L2318">
        <v>473</v>
      </c>
      <c r="M2318">
        <v>0.89852008456659616</v>
      </c>
      <c r="N2318">
        <v>370</v>
      </c>
      <c r="P2318">
        <v>7</v>
      </c>
      <c r="Q2318">
        <v>11</v>
      </c>
      <c r="R2318">
        <v>0.63636363636363635</v>
      </c>
      <c r="S2318">
        <v>12</v>
      </c>
      <c r="T2318">
        <v>0.86899999999999999</v>
      </c>
    </row>
    <row r="2319" spans="1:20" x14ac:dyDescent="0.25">
      <c r="A2319" s="177" t="s">
        <v>1534</v>
      </c>
      <c r="B2319" t="s">
        <v>1535</v>
      </c>
      <c r="C2319" t="s">
        <v>318</v>
      </c>
      <c r="D2319" s="20" t="s">
        <v>1026</v>
      </c>
      <c r="E2319" s="26">
        <v>42248</v>
      </c>
      <c r="F2319">
        <v>0</v>
      </c>
      <c r="G2319">
        <v>0</v>
      </c>
      <c r="H2319" t="e">
        <v>#DIV/0!</v>
      </c>
      <c r="I2319">
        <v>0</v>
      </c>
      <c r="J2319">
        <v>0</v>
      </c>
      <c r="K2319" t="e">
        <v>#DIV/0!</v>
      </c>
      <c r="L2319">
        <v>0</v>
      </c>
      <c r="M2319" t="e">
        <v>#DIV/0!</v>
      </c>
      <c r="N2319">
        <v>0</v>
      </c>
      <c r="P2319">
        <v>0</v>
      </c>
      <c r="Q2319">
        <v>0</v>
      </c>
      <c r="R2319" t="e">
        <v>#DIV/0!</v>
      </c>
      <c r="S2319">
        <v>0</v>
      </c>
      <c r="T2319">
        <v>1.06</v>
      </c>
    </row>
    <row r="2320" spans="1:20" x14ac:dyDescent="0.25">
      <c r="A2320" s="177" t="s">
        <v>1130</v>
      </c>
      <c r="B2320" t="s">
        <v>1216</v>
      </c>
      <c r="C2320" t="s">
        <v>235</v>
      </c>
      <c r="D2320" s="20" t="s">
        <v>1028</v>
      </c>
      <c r="E2320" s="26">
        <v>42248</v>
      </c>
      <c r="F2320">
        <v>134</v>
      </c>
      <c r="G2320">
        <v>145</v>
      </c>
      <c r="H2320">
        <v>0.92413793103448272</v>
      </c>
      <c r="I2320">
        <v>643</v>
      </c>
      <c r="J2320">
        <v>822</v>
      </c>
      <c r="K2320">
        <v>0.78223844282238442</v>
      </c>
      <c r="L2320">
        <v>903</v>
      </c>
      <c r="M2320">
        <v>0.9102990033222591</v>
      </c>
      <c r="N2320">
        <v>556</v>
      </c>
      <c r="P2320">
        <v>37</v>
      </c>
      <c r="Q2320">
        <v>58</v>
      </c>
      <c r="R2320">
        <v>0.63793103448275867</v>
      </c>
      <c r="S2320">
        <v>87</v>
      </c>
      <c r="T2320">
        <v>0.9</v>
      </c>
    </row>
    <row r="2321" spans="1:20" x14ac:dyDescent="0.25">
      <c r="A2321" s="177" t="s">
        <v>9347</v>
      </c>
      <c r="B2321" t="s">
        <v>9348</v>
      </c>
      <c r="C2321" t="s">
        <v>211</v>
      </c>
      <c r="D2321" s="20" t="s">
        <v>1026</v>
      </c>
      <c r="E2321" s="26">
        <v>42278</v>
      </c>
      <c r="F2321">
        <v>3</v>
      </c>
      <c r="G2321">
        <v>3</v>
      </c>
      <c r="H2321">
        <v>1</v>
      </c>
      <c r="I2321">
        <v>30</v>
      </c>
      <c r="J2321">
        <v>24</v>
      </c>
      <c r="K2321">
        <v>1.25</v>
      </c>
      <c r="L2321">
        <v>24</v>
      </c>
      <c r="M2321">
        <v>1</v>
      </c>
      <c r="N2321">
        <v>24</v>
      </c>
      <c r="P2321">
        <v>0</v>
      </c>
      <c r="Q2321">
        <v>2</v>
      </c>
      <c r="R2321">
        <v>0</v>
      </c>
      <c r="S2321">
        <v>6</v>
      </c>
      <c r="T2321">
        <v>0.72727272727272729</v>
      </c>
    </row>
    <row r="2322" spans="1:20" x14ac:dyDescent="0.25">
      <c r="A2322" s="177" t="s">
        <v>8508</v>
      </c>
      <c r="B2322" t="s">
        <v>8509</v>
      </c>
      <c r="C2322" t="s">
        <v>213</v>
      </c>
      <c r="D2322" s="20" t="s">
        <v>1026</v>
      </c>
      <c r="E2322" s="26">
        <v>42278</v>
      </c>
      <c r="F2322">
        <v>2</v>
      </c>
      <c r="G2322">
        <v>3</v>
      </c>
      <c r="H2322">
        <v>0.66666666666666663</v>
      </c>
      <c r="I2322">
        <v>14</v>
      </c>
      <c r="J2322">
        <v>12</v>
      </c>
      <c r="K2322">
        <v>1.1666666666666667</v>
      </c>
      <c r="L2322">
        <v>20</v>
      </c>
      <c r="M2322">
        <v>0.6</v>
      </c>
      <c r="N2322">
        <v>13</v>
      </c>
      <c r="P2322">
        <v>0</v>
      </c>
      <c r="Q2322">
        <v>1</v>
      </c>
      <c r="R2322">
        <v>0</v>
      </c>
      <c r="S2322">
        <v>1</v>
      </c>
      <c r="T2322">
        <v>0.66666666666666663</v>
      </c>
    </row>
    <row r="2323" spans="1:20" x14ac:dyDescent="0.25">
      <c r="A2323" s="177" t="s">
        <v>5084</v>
      </c>
      <c r="B2323" t="s">
        <v>5085</v>
      </c>
      <c r="C2323" t="s">
        <v>229</v>
      </c>
      <c r="D2323" s="20" t="s">
        <v>1026</v>
      </c>
      <c r="E2323" s="26">
        <v>42278</v>
      </c>
      <c r="F2323">
        <v>1</v>
      </c>
      <c r="G2323">
        <v>2</v>
      </c>
      <c r="H2323">
        <v>0.5</v>
      </c>
      <c r="I2323">
        <v>0</v>
      </c>
      <c r="J2323">
        <v>6</v>
      </c>
      <c r="K2323">
        <v>0</v>
      </c>
      <c r="L2323">
        <v>12</v>
      </c>
      <c r="M2323">
        <v>0.5</v>
      </c>
      <c r="N2323">
        <v>0</v>
      </c>
      <c r="P2323">
        <v>0</v>
      </c>
      <c r="Q2323">
        <v>0</v>
      </c>
      <c r="R2323" t="e">
        <v>#DIV/0!</v>
      </c>
      <c r="S2323">
        <v>0</v>
      </c>
      <c r="T2323">
        <v>0.75</v>
      </c>
    </row>
    <row r="2324" spans="1:20" x14ac:dyDescent="0.25">
      <c r="A2324" s="177" t="s">
        <v>5708</v>
      </c>
      <c r="B2324" t="s">
        <v>5709</v>
      </c>
      <c r="C2324" s="20" t="s">
        <v>1073</v>
      </c>
      <c r="D2324" s="20" t="s">
        <v>1026</v>
      </c>
      <c r="E2324" s="26">
        <v>42278</v>
      </c>
      <c r="F2324">
        <v>5</v>
      </c>
      <c r="G2324">
        <v>5</v>
      </c>
      <c r="H2324">
        <v>1</v>
      </c>
      <c r="I2324">
        <v>33</v>
      </c>
      <c r="J2324">
        <v>25</v>
      </c>
      <c r="K2324">
        <v>1.32</v>
      </c>
      <c r="L2324">
        <v>25</v>
      </c>
      <c r="M2324">
        <v>1</v>
      </c>
      <c r="N2324">
        <v>29</v>
      </c>
      <c r="P2324">
        <v>0</v>
      </c>
      <c r="Q2324">
        <v>0</v>
      </c>
      <c r="R2324" t="e">
        <v>#DIV/0!</v>
      </c>
      <c r="S2324">
        <v>4</v>
      </c>
      <c r="T2324">
        <v>0.53333333333333333</v>
      </c>
    </row>
    <row r="2325" spans="1:20" x14ac:dyDescent="0.25">
      <c r="A2325" s="177" t="s">
        <v>12086</v>
      </c>
      <c r="B2325" t="s">
        <v>12087</v>
      </c>
      <c r="C2325" s="20" t="s">
        <v>1077</v>
      </c>
      <c r="D2325" s="20" t="s">
        <v>1028</v>
      </c>
      <c r="E2325" s="26">
        <v>42278</v>
      </c>
      <c r="F2325">
        <v>2</v>
      </c>
      <c r="G2325">
        <v>5</v>
      </c>
      <c r="H2325">
        <v>0.4</v>
      </c>
      <c r="I2325">
        <v>2</v>
      </c>
      <c r="J2325">
        <v>15</v>
      </c>
      <c r="K2325">
        <v>0.13333333333333333</v>
      </c>
      <c r="L2325">
        <v>15</v>
      </c>
      <c r="M2325">
        <v>1</v>
      </c>
      <c r="N2325">
        <v>2</v>
      </c>
      <c r="P2325">
        <v>0</v>
      </c>
      <c r="Q2325">
        <v>0</v>
      </c>
      <c r="R2325" t="e">
        <v>#DIV/0!</v>
      </c>
      <c r="S2325">
        <v>0</v>
      </c>
    </row>
    <row r="2326" spans="1:20" x14ac:dyDescent="0.25">
      <c r="A2326" s="177" t="s">
        <v>10585</v>
      </c>
      <c r="B2326" t="s">
        <v>10586</v>
      </c>
      <c r="C2326" t="s">
        <v>205</v>
      </c>
      <c r="D2326" s="20" t="s">
        <v>1026</v>
      </c>
      <c r="E2326" s="26">
        <v>42278</v>
      </c>
      <c r="F2326">
        <v>4</v>
      </c>
      <c r="G2326">
        <v>5</v>
      </c>
      <c r="H2326">
        <v>0.8</v>
      </c>
      <c r="I2326">
        <v>19</v>
      </c>
      <c r="J2326">
        <v>40</v>
      </c>
      <c r="K2326">
        <v>0.47499999999999998</v>
      </c>
      <c r="L2326">
        <v>45</v>
      </c>
      <c r="M2326">
        <v>0.88888888888888884</v>
      </c>
      <c r="N2326">
        <v>14</v>
      </c>
      <c r="O2326">
        <v>0.67500000000000004</v>
      </c>
      <c r="P2326">
        <v>3</v>
      </c>
      <c r="Q2326">
        <v>3</v>
      </c>
      <c r="R2326">
        <v>1</v>
      </c>
      <c r="S2326">
        <v>5</v>
      </c>
    </row>
    <row r="2327" spans="1:20" x14ac:dyDescent="0.25">
      <c r="A2327" s="177" t="s">
        <v>8932</v>
      </c>
      <c r="B2327" t="s">
        <v>8933</v>
      </c>
      <c r="C2327" t="s">
        <v>210</v>
      </c>
      <c r="D2327" s="20" t="s">
        <v>1026</v>
      </c>
      <c r="E2327" s="26">
        <v>42278</v>
      </c>
      <c r="F2327">
        <v>5</v>
      </c>
      <c r="G2327">
        <v>4</v>
      </c>
      <c r="H2327">
        <v>1.25</v>
      </c>
      <c r="I2327">
        <v>25</v>
      </c>
      <c r="J2327">
        <v>35</v>
      </c>
      <c r="K2327">
        <v>0.7142857142857143</v>
      </c>
      <c r="L2327">
        <v>35</v>
      </c>
      <c r="M2327">
        <v>1</v>
      </c>
      <c r="N2327">
        <v>21</v>
      </c>
      <c r="O2327">
        <v>0.7</v>
      </c>
      <c r="P2327">
        <v>2</v>
      </c>
      <c r="Q2327">
        <v>3</v>
      </c>
      <c r="R2327">
        <v>0.66666666666666663</v>
      </c>
      <c r="S2327">
        <v>4</v>
      </c>
    </row>
    <row r="2328" spans="1:20" x14ac:dyDescent="0.25">
      <c r="A2328" s="177" t="s">
        <v>6127</v>
      </c>
      <c r="B2328" t="s">
        <v>6128</v>
      </c>
      <c r="C2328" t="s">
        <v>215</v>
      </c>
      <c r="D2328" s="20" t="s">
        <v>1026</v>
      </c>
      <c r="E2328" s="26">
        <v>42278</v>
      </c>
      <c r="F2328">
        <v>6</v>
      </c>
      <c r="G2328">
        <v>6</v>
      </c>
      <c r="H2328">
        <v>1</v>
      </c>
      <c r="I2328">
        <v>36</v>
      </c>
      <c r="J2328">
        <v>47</v>
      </c>
      <c r="K2328">
        <v>0.76595744680851063</v>
      </c>
      <c r="L2328">
        <v>54</v>
      </c>
      <c r="M2328">
        <v>0.87037037037037035</v>
      </c>
      <c r="N2328">
        <v>29</v>
      </c>
      <c r="O2328">
        <v>0.97499999999999998</v>
      </c>
      <c r="P2328">
        <v>8</v>
      </c>
      <c r="Q2328">
        <v>11</v>
      </c>
      <c r="R2328">
        <v>0.72727272727272729</v>
      </c>
      <c r="S2328">
        <v>7</v>
      </c>
    </row>
    <row r="2329" spans="1:20" x14ac:dyDescent="0.25">
      <c r="A2329" s="177" t="s">
        <v>3427</v>
      </c>
      <c r="B2329" t="s">
        <v>3428</v>
      </c>
      <c r="C2329" t="s">
        <v>221</v>
      </c>
      <c r="D2329" s="20" t="s">
        <v>1026</v>
      </c>
      <c r="E2329" s="26">
        <v>42278</v>
      </c>
      <c r="F2329">
        <v>11</v>
      </c>
      <c r="G2329">
        <v>12</v>
      </c>
      <c r="H2329">
        <v>0.91666666666666663</v>
      </c>
      <c r="I2329">
        <v>21</v>
      </c>
      <c r="J2329">
        <v>36</v>
      </c>
      <c r="K2329">
        <v>0.58333333333333337</v>
      </c>
      <c r="L2329">
        <v>40</v>
      </c>
      <c r="M2329">
        <v>0.9</v>
      </c>
      <c r="N2329">
        <v>10</v>
      </c>
      <c r="O2329">
        <v>0.80210526315789477</v>
      </c>
      <c r="P2329">
        <v>5</v>
      </c>
      <c r="Q2329">
        <v>9</v>
      </c>
      <c r="R2329">
        <v>0.55555555555555558</v>
      </c>
      <c r="S2329">
        <v>11</v>
      </c>
    </row>
    <row r="2330" spans="1:20" x14ac:dyDescent="0.25">
      <c r="A2330" s="177" t="s">
        <v>3252</v>
      </c>
      <c r="B2330" t="s">
        <v>3253</v>
      </c>
      <c r="C2330" t="s">
        <v>222</v>
      </c>
      <c r="D2330" s="20" t="s">
        <v>1026</v>
      </c>
      <c r="E2330" s="26">
        <v>42278</v>
      </c>
      <c r="F2330">
        <v>4</v>
      </c>
      <c r="G2330">
        <v>4</v>
      </c>
      <c r="H2330">
        <v>1</v>
      </c>
      <c r="I2330">
        <v>4</v>
      </c>
      <c r="J2330">
        <v>8</v>
      </c>
      <c r="K2330">
        <v>0.5</v>
      </c>
      <c r="L2330">
        <v>8</v>
      </c>
      <c r="M2330">
        <v>1</v>
      </c>
      <c r="N2330">
        <v>4</v>
      </c>
      <c r="O2330">
        <v>0.86899999999999999</v>
      </c>
      <c r="P2330">
        <v>1</v>
      </c>
      <c r="Q2330">
        <v>2</v>
      </c>
      <c r="R2330">
        <v>0.5</v>
      </c>
      <c r="S2330">
        <v>0</v>
      </c>
    </row>
    <row r="2331" spans="1:20" x14ac:dyDescent="0.25">
      <c r="A2331" s="177" t="s">
        <v>7297</v>
      </c>
      <c r="B2331" t="s">
        <v>7298</v>
      </c>
      <c r="C2331" s="20" t="s">
        <v>1078</v>
      </c>
      <c r="D2331" s="20" t="s">
        <v>1026</v>
      </c>
      <c r="E2331" s="26">
        <v>42278</v>
      </c>
      <c r="F2331">
        <v>3</v>
      </c>
      <c r="G2331">
        <v>4</v>
      </c>
      <c r="H2331">
        <v>0.75</v>
      </c>
      <c r="I2331">
        <v>13</v>
      </c>
      <c r="J2331">
        <v>9</v>
      </c>
      <c r="K2331">
        <v>1.4444444444444444</v>
      </c>
      <c r="L2331">
        <v>14</v>
      </c>
      <c r="M2331">
        <v>0.6428571428571429</v>
      </c>
      <c r="N2331">
        <v>11</v>
      </c>
      <c r="P2331">
        <v>1</v>
      </c>
      <c r="Q2331">
        <v>3</v>
      </c>
      <c r="R2331">
        <v>0.33333333333333331</v>
      </c>
      <c r="S2331">
        <v>2</v>
      </c>
    </row>
    <row r="2332" spans="1:20" x14ac:dyDescent="0.25">
      <c r="A2332" s="177" t="s">
        <v>5289</v>
      </c>
      <c r="B2332" t="s">
        <v>5290</v>
      </c>
      <c r="C2332" s="20" t="s">
        <v>1079</v>
      </c>
      <c r="D2332" s="20" t="s">
        <v>1026</v>
      </c>
      <c r="E2332" s="26">
        <v>42278</v>
      </c>
      <c r="F2332">
        <v>5</v>
      </c>
      <c r="G2332">
        <v>5</v>
      </c>
      <c r="H2332">
        <v>1</v>
      </c>
      <c r="I2332">
        <v>13</v>
      </c>
      <c r="J2332">
        <v>25</v>
      </c>
      <c r="K2332">
        <v>0.52</v>
      </c>
      <c r="L2332">
        <v>25</v>
      </c>
      <c r="M2332">
        <v>1</v>
      </c>
      <c r="N2332">
        <v>12</v>
      </c>
      <c r="P2332">
        <v>0</v>
      </c>
      <c r="Q2332">
        <v>0</v>
      </c>
      <c r="R2332" t="e">
        <v>#DIV/0!</v>
      </c>
      <c r="S2332">
        <v>1</v>
      </c>
    </row>
    <row r="2333" spans="1:20" x14ac:dyDescent="0.25">
      <c r="A2333" s="177" t="s">
        <v>12288</v>
      </c>
      <c r="B2333" t="s">
        <v>12289</v>
      </c>
      <c r="C2333" t="s">
        <v>200</v>
      </c>
      <c r="D2333" s="20" t="s">
        <v>1026</v>
      </c>
      <c r="E2333" s="26">
        <v>42278</v>
      </c>
      <c r="F2333">
        <v>6</v>
      </c>
      <c r="G2333">
        <v>5</v>
      </c>
      <c r="H2333">
        <v>1.2</v>
      </c>
      <c r="I2333">
        <v>11</v>
      </c>
      <c r="J2333">
        <v>25</v>
      </c>
      <c r="K2333">
        <v>0.44</v>
      </c>
      <c r="L2333">
        <v>25</v>
      </c>
      <c r="M2333">
        <v>1</v>
      </c>
      <c r="N2333">
        <v>11</v>
      </c>
      <c r="P2333">
        <v>0</v>
      </c>
      <c r="Q2333">
        <v>0</v>
      </c>
      <c r="R2333" t="e">
        <v>#DIV/0!</v>
      </c>
      <c r="S2333">
        <v>0</v>
      </c>
    </row>
    <row r="2334" spans="1:20" x14ac:dyDescent="0.25">
      <c r="A2334" s="177" t="s">
        <v>10409</v>
      </c>
      <c r="B2334" t="s">
        <v>10410</v>
      </c>
      <c r="C2334" t="s">
        <v>204</v>
      </c>
      <c r="D2334" s="20" t="s">
        <v>1026</v>
      </c>
      <c r="E2334" s="26">
        <v>42278</v>
      </c>
      <c r="F2334">
        <v>2</v>
      </c>
      <c r="G2334">
        <v>4</v>
      </c>
      <c r="H2334">
        <v>0.5</v>
      </c>
      <c r="I2334">
        <v>6</v>
      </c>
      <c r="J2334">
        <v>27</v>
      </c>
      <c r="K2334">
        <v>0.22222222222222221</v>
      </c>
      <c r="L2334">
        <v>32</v>
      </c>
      <c r="M2334">
        <v>0.84375</v>
      </c>
      <c r="N2334">
        <v>4</v>
      </c>
      <c r="P2334">
        <v>0</v>
      </c>
      <c r="Q2334">
        <v>0</v>
      </c>
      <c r="R2334" t="e">
        <v>#DIV/0!</v>
      </c>
      <c r="S2334">
        <v>2</v>
      </c>
    </row>
    <row r="2335" spans="1:20" x14ac:dyDescent="0.25">
      <c r="A2335" s="177" t="s">
        <v>8757</v>
      </c>
      <c r="B2335" t="s">
        <v>8758</v>
      </c>
      <c r="C2335" t="s">
        <v>208</v>
      </c>
      <c r="D2335" s="20" t="s">
        <v>1026</v>
      </c>
      <c r="E2335" s="26">
        <v>42278</v>
      </c>
      <c r="F2335">
        <v>3</v>
      </c>
      <c r="G2335">
        <v>5</v>
      </c>
      <c r="H2335">
        <v>0.6</v>
      </c>
      <c r="I2335">
        <v>15</v>
      </c>
      <c r="J2335">
        <v>10</v>
      </c>
      <c r="K2335">
        <v>1.5</v>
      </c>
      <c r="L2335">
        <v>10</v>
      </c>
      <c r="M2335">
        <v>1</v>
      </c>
      <c r="N2335">
        <v>14</v>
      </c>
      <c r="P2335">
        <v>0</v>
      </c>
      <c r="Q2335">
        <v>0</v>
      </c>
      <c r="R2335" t="e">
        <v>#DIV/0!</v>
      </c>
      <c r="S2335">
        <v>1</v>
      </c>
    </row>
    <row r="2336" spans="1:20" x14ac:dyDescent="0.25">
      <c r="A2336" s="177" t="s">
        <v>6551</v>
      </c>
      <c r="B2336" t="s">
        <v>6552</v>
      </c>
      <c r="C2336" t="s">
        <v>316</v>
      </c>
      <c r="D2336" s="20" t="s">
        <v>1026</v>
      </c>
      <c r="E2336" s="26">
        <v>42278</v>
      </c>
      <c r="F2336">
        <v>10</v>
      </c>
      <c r="G2336">
        <v>9</v>
      </c>
      <c r="H2336">
        <v>1.1111111111111112</v>
      </c>
      <c r="I2336">
        <v>21</v>
      </c>
      <c r="J2336">
        <v>26</v>
      </c>
      <c r="K2336">
        <v>0.80769230769230771</v>
      </c>
      <c r="L2336">
        <v>26</v>
      </c>
      <c r="M2336">
        <v>1</v>
      </c>
      <c r="N2336">
        <v>20</v>
      </c>
      <c r="P2336">
        <v>2</v>
      </c>
      <c r="Q2336">
        <v>2</v>
      </c>
      <c r="R2336">
        <v>1</v>
      </c>
      <c r="S2336">
        <v>1</v>
      </c>
      <c r="T2336">
        <v>1.06</v>
      </c>
    </row>
    <row r="2337" spans="1:20" x14ac:dyDescent="0.25">
      <c r="A2337" s="177" t="s">
        <v>4144</v>
      </c>
      <c r="B2337" t="s">
        <v>4145</v>
      </c>
      <c r="C2337" t="s">
        <v>218</v>
      </c>
      <c r="D2337" s="20" t="s">
        <v>1026</v>
      </c>
      <c r="E2337" s="26">
        <v>42278</v>
      </c>
      <c r="F2337">
        <v>0</v>
      </c>
      <c r="G2337">
        <v>4</v>
      </c>
      <c r="H2337">
        <v>0</v>
      </c>
      <c r="I2337">
        <v>2</v>
      </c>
      <c r="J2337">
        <v>20</v>
      </c>
      <c r="K2337">
        <v>0.1</v>
      </c>
      <c r="L2337">
        <v>20</v>
      </c>
      <c r="M2337">
        <v>1</v>
      </c>
      <c r="N2337">
        <v>2</v>
      </c>
      <c r="P2337">
        <v>0</v>
      </c>
      <c r="Q2337">
        <v>0</v>
      </c>
      <c r="R2337" t="e">
        <v>#DIV/0!</v>
      </c>
      <c r="S2337">
        <v>0</v>
      </c>
      <c r="T2337">
        <v>0.75357142857142856</v>
      </c>
    </row>
    <row r="2338" spans="1:20" x14ac:dyDescent="0.25">
      <c r="A2338" s="177" t="s">
        <v>12573</v>
      </c>
      <c r="B2338" t="s">
        <v>12574</v>
      </c>
      <c r="C2338" t="s">
        <v>202</v>
      </c>
      <c r="D2338" s="20" t="s">
        <v>1026</v>
      </c>
      <c r="E2338" s="26">
        <v>42278</v>
      </c>
      <c r="F2338">
        <v>8</v>
      </c>
      <c r="G2338">
        <v>7</v>
      </c>
      <c r="H2338">
        <v>1.1428571428571428</v>
      </c>
      <c r="I2338">
        <v>100</v>
      </c>
      <c r="J2338">
        <v>80</v>
      </c>
      <c r="K2338">
        <v>1.25</v>
      </c>
      <c r="L2338">
        <v>90</v>
      </c>
      <c r="M2338">
        <v>0.88888888888888884</v>
      </c>
      <c r="N2338">
        <v>100</v>
      </c>
      <c r="P2338">
        <v>0</v>
      </c>
      <c r="Q2338">
        <v>0</v>
      </c>
      <c r="R2338" t="e">
        <v>#DIV/0!</v>
      </c>
      <c r="S2338">
        <v>0</v>
      </c>
      <c r="T2338">
        <v>0.72727272727272729</v>
      </c>
    </row>
    <row r="2339" spans="1:20" x14ac:dyDescent="0.25">
      <c r="A2339" s="177" t="s">
        <v>9738</v>
      </c>
      <c r="B2339" t="s">
        <v>9739</v>
      </c>
      <c r="C2339" t="s">
        <v>224</v>
      </c>
      <c r="D2339" s="20" t="s">
        <v>1026</v>
      </c>
      <c r="E2339" s="26">
        <v>42278</v>
      </c>
      <c r="F2339">
        <v>2</v>
      </c>
      <c r="G2339">
        <v>3</v>
      </c>
      <c r="H2339">
        <v>0.66666666666666663</v>
      </c>
      <c r="I2339">
        <v>50</v>
      </c>
      <c r="J2339">
        <v>50</v>
      </c>
      <c r="K2339">
        <v>1</v>
      </c>
      <c r="L2339">
        <v>50</v>
      </c>
      <c r="M2339">
        <v>1</v>
      </c>
      <c r="N2339">
        <v>50</v>
      </c>
      <c r="P2339">
        <v>0</v>
      </c>
      <c r="Q2339">
        <v>0</v>
      </c>
      <c r="R2339" t="e">
        <v>#DIV/0!</v>
      </c>
      <c r="S2339">
        <v>0</v>
      </c>
    </row>
    <row r="2340" spans="1:20" x14ac:dyDescent="0.25">
      <c r="A2340" s="177" t="s">
        <v>9627</v>
      </c>
      <c r="B2340" t="s">
        <v>9628</v>
      </c>
      <c r="C2340" t="s">
        <v>339</v>
      </c>
      <c r="D2340" s="20" t="s">
        <v>1026</v>
      </c>
      <c r="E2340" s="26">
        <v>42278</v>
      </c>
      <c r="F2340">
        <v>1</v>
      </c>
      <c r="G2340">
        <v>1</v>
      </c>
      <c r="H2340">
        <v>1</v>
      </c>
      <c r="I2340">
        <v>4</v>
      </c>
      <c r="J2340">
        <v>10</v>
      </c>
      <c r="K2340">
        <v>0.4</v>
      </c>
      <c r="L2340">
        <v>10</v>
      </c>
      <c r="M2340">
        <v>1</v>
      </c>
      <c r="N2340">
        <v>4</v>
      </c>
      <c r="P2340">
        <v>0</v>
      </c>
      <c r="Q2340">
        <v>0</v>
      </c>
      <c r="R2340" t="e">
        <v>#DIV/0!</v>
      </c>
      <c r="S2340">
        <v>0</v>
      </c>
    </row>
    <row r="2341" spans="1:20" x14ac:dyDescent="0.25">
      <c r="A2341" s="177" t="s">
        <v>9439</v>
      </c>
      <c r="B2341" t="s">
        <v>9440</v>
      </c>
      <c r="C2341" t="s">
        <v>345</v>
      </c>
      <c r="D2341" s="20" t="s">
        <v>1026</v>
      </c>
      <c r="E2341" s="26">
        <v>42278</v>
      </c>
      <c r="F2341">
        <v>3</v>
      </c>
      <c r="G2341">
        <v>3</v>
      </c>
      <c r="H2341">
        <v>1</v>
      </c>
      <c r="I2341">
        <v>3</v>
      </c>
      <c r="J2341">
        <v>30</v>
      </c>
      <c r="K2341">
        <v>0.1</v>
      </c>
      <c r="L2341">
        <v>30</v>
      </c>
      <c r="M2341">
        <v>1</v>
      </c>
      <c r="N2341">
        <v>2</v>
      </c>
      <c r="P2341">
        <v>1</v>
      </c>
      <c r="Q2341">
        <v>1</v>
      </c>
      <c r="R2341">
        <v>1</v>
      </c>
      <c r="S2341">
        <v>1</v>
      </c>
    </row>
    <row r="2342" spans="1:20" x14ac:dyDescent="0.25">
      <c r="A2342" s="177" t="s">
        <v>7831</v>
      </c>
      <c r="B2342" t="s">
        <v>7832</v>
      </c>
      <c r="C2342" t="s">
        <v>226</v>
      </c>
      <c r="D2342" s="20" t="s">
        <v>1026</v>
      </c>
      <c r="E2342" s="26">
        <v>42278</v>
      </c>
      <c r="F2342">
        <v>3</v>
      </c>
      <c r="G2342">
        <v>5</v>
      </c>
      <c r="H2342">
        <v>0.6</v>
      </c>
      <c r="I2342">
        <v>37</v>
      </c>
      <c r="J2342">
        <v>20</v>
      </c>
      <c r="K2342">
        <v>1.85</v>
      </c>
      <c r="L2342">
        <v>50</v>
      </c>
      <c r="M2342">
        <v>0.4</v>
      </c>
      <c r="N2342">
        <v>37</v>
      </c>
      <c r="P2342">
        <v>0</v>
      </c>
      <c r="Q2342">
        <v>0</v>
      </c>
      <c r="R2342" t="e">
        <v>#DIV/0!</v>
      </c>
      <c r="S2342">
        <v>0</v>
      </c>
      <c r="T2342">
        <v>0.72499999999999998</v>
      </c>
    </row>
    <row r="2343" spans="1:20" x14ac:dyDescent="0.25">
      <c r="A2343" s="177" t="s">
        <v>6901</v>
      </c>
      <c r="B2343" t="s">
        <v>6902</v>
      </c>
      <c r="C2343" t="s">
        <v>231</v>
      </c>
      <c r="D2343" s="20" t="s">
        <v>1026</v>
      </c>
      <c r="E2343" s="26">
        <v>42278</v>
      </c>
      <c r="F2343">
        <v>12</v>
      </c>
      <c r="G2343">
        <v>8</v>
      </c>
      <c r="H2343">
        <v>1.5</v>
      </c>
      <c r="I2343">
        <v>82</v>
      </c>
      <c r="J2343">
        <v>87</v>
      </c>
      <c r="K2343">
        <v>0.94252873563218387</v>
      </c>
      <c r="L2343">
        <v>95</v>
      </c>
      <c r="M2343">
        <v>0.91578947368421049</v>
      </c>
      <c r="N2343">
        <v>78</v>
      </c>
      <c r="P2343">
        <v>0</v>
      </c>
      <c r="Q2343">
        <v>0</v>
      </c>
      <c r="R2343" t="e">
        <v>#DIV/0!</v>
      </c>
      <c r="S2343">
        <v>4</v>
      </c>
    </row>
    <row r="2344" spans="1:20" x14ac:dyDescent="0.25">
      <c r="A2344" s="177" t="s">
        <v>5952</v>
      </c>
      <c r="B2344" t="s">
        <v>5953</v>
      </c>
      <c r="C2344" t="s">
        <v>216</v>
      </c>
      <c r="D2344" s="20" t="s">
        <v>1026</v>
      </c>
      <c r="E2344" s="26">
        <v>42278</v>
      </c>
      <c r="F2344">
        <v>8</v>
      </c>
      <c r="G2344">
        <v>7</v>
      </c>
      <c r="H2344">
        <v>1.1428571428571428</v>
      </c>
      <c r="I2344">
        <v>59</v>
      </c>
      <c r="J2344">
        <v>100</v>
      </c>
      <c r="K2344">
        <v>0.59</v>
      </c>
      <c r="L2344">
        <v>100</v>
      </c>
      <c r="M2344">
        <v>1</v>
      </c>
      <c r="N2344">
        <v>52</v>
      </c>
      <c r="P2344">
        <v>7</v>
      </c>
      <c r="Q2344">
        <v>10</v>
      </c>
      <c r="R2344">
        <v>0.7</v>
      </c>
      <c r="S2344">
        <v>7</v>
      </c>
    </row>
    <row r="2345" spans="1:20" x14ac:dyDescent="0.25">
      <c r="A2345" s="177" t="s">
        <v>4559</v>
      </c>
      <c r="B2345" t="s">
        <v>4560</v>
      </c>
      <c r="C2345" t="s">
        <v>233</v>
      </c>
      <c r="D2345" s="20" t="s">
        <v>1026</v>
      </c>
      <c r="E2345" s="26">
        <v>42278</v>
      </c>
      <c r="F2345">
        <v>3</v>
      </c>
      <c r="G2345">
        <v>7</v>
      </c>
      <c r="H2345">
        <v>0.42857142857142855</v>
      </c>
      <c r="I2345">
        <v>0</v>
      </c>
      <c r="J2345">
        <v>0</v>
      </c>
      <c r="K2345" t="e">
        <v>#DIV/0!</v>
      </c>
      <c r="L2345">
        <v>0</v>
      </c>
      <c r="M2345" t="e">
        <v>#DIV/0!</v>
      </c>
      <c r="N2345">
        <v>0</v>
      </c>
      <c r="P2345">
        <v>0</v>
      </c>
      <c r="Q2345">
        <v>0</v>
      </c>
      <c r="R2345" t="e">
        <v>#DIV/0!</v>
      </c>
      <c r="S2345">
        <v>0</v>
      </c>
      <c r="T2345">
        <v>1</v>
      </c>
    </row>
    <row r="2346" spans="1:20" x14ac:dyDescent="0.25">
      <c r="A2346" s="177" t="s">
        <v>3969</v>
      </c>
      <c r="B2346" t="s">
        <v>3970</v>
      </c>
      <c r="C2346" t="s">
        <v>219</v>
      </c>
      <c r="D2346" s="20" t="s">
        <v>1026</v>
      </c>
      <c r="E2346" s="26">
        <v>42278</v>
      </c>
      <c r="F2346">
        <v>4</v>
      </c>
      <c r="G2346">
        <v>3</v>
      </c>
      <c r="H2346">
        <v>1.3333333333333333</v>
      </c>
      <c r="I2346">
        <v>15</v>
      </c>
      <c r="J2346">
        <v>40</v>
      </c>
      <c r="K2346">
        <v>0.375</v>
      </c>
      <c r="L2346">
        <v>40</v>
      </c>
      <c r="M2346">
        <v>1</v>
      </c>
      <c r="N2346">
        <v>15</v>
      </c>
      <c r="P2346">
        <v>0</v>
      </c>
      <c r="Q2346">
        <v>0</v>
      </c>
      <c r="R2346" t="e">
        <v>#DIV/0!</v>
      </c>
      <c r="S2346">
        <v>0</v>
      </c>
      <c r="T2346">
        <v>0.67083333333333339</v>
      </c>
    </row>
    <row r="2347" spans="1:20" x14ac:dyDescent="0.25">
      <c r="A2347" s="177" t="s">
        <v>3698</v>
      </c>
      <c r="B2347" t="s">
        <v>3699</v>
      </c>
      <c r="C2347" t="s">
        <v>340</v>
      </c>
      <c r="D2347" s="20" t="s">
        <v>1026</v>
      </c>
      <c r="E2347" s="26">
        <v>42278</v>
      </c>
      <c r="F2347">
        <v>4</v>
      </c>
      <c r="G2347">
        <v>4</v>
      </c>
      <c r="H2347">
        <v>1</v>
      </c>
      <c r="I2347">
        <v>23</v>
      </c>
      <c r="J2347">
        <v>40</v>
      </c>
      <c r="K2347">
        <v>0.57499999999999996</v>
      </c>
      <c r="L2347">
        <v>40</v>
      </c>
      <c r="M2347">
        <v>1</v>
      </c>
      <c r="N2347">
        <v>19</v>
      </c>
      <c r="P2347">
        <v>0</v>
      </c>
      <c r="Q2347">
        <v>0</v>
      </c>
      <c r="R2347" t="e">
        <v>#DIV/0!</v>
      </c>
      <c r="S2347">
        <v>4</v>
      </c>
      <c r="T2347">
        <v>0.97499999999999998</v>
      </c>
    </row>
    <row r="2348" spans="1:20" x14ac:dyDescent="0.25">
      <c r="A2348" s="177" t="s">
        <v>7644</v>
      </c>
      <c r="B2348" t="s">
        <v>7645</v>
      </c>
      <c r="C2348" s="20" t="s">
        <v>901</v>
      </c>
      <c r="D2348" s="20" t="s">
        <v>1026</v>
      </c>
      <c r="E2348" s="26">
        <v>42278</v>
      </c>
      <c r="F2348">
        <v>3</v>
      </c>
      <c r="G2348">
        <v>4</v>
      </c>
      <c r="H2348">
        <v>0.75</v>
      </c>
      <c r="I2348">
        <v>13</v>
      </c>
      <c r="J2348">
        <v>9</v>
      </c>
      <c r="K2348">
        <v>1.4444444444444444</v>
      </c>
      <c r="L2348">
        <v>14</v>
      </c>
      <c r="M2348">
        <v>0.6428571428571429</v>
      </c>
      <c r="N2348">
        <v>11</v>
      </c>
      <c r="P2348">
        <v>1</v>
      </c>
      <c r="Q2348">
        <v>3</v>
      </c>
      <c r="R2348">
        <v>0.33333333333333331</v>
      </c>
      <c r="S2348">
        <v>2</v>
      </c>
      <c r="T2348">
        <v>0.83555263157894744</v>
      </c>
    </row>
    <row r="2349" spans="1:20" x14ac:dyDescent="0.25">
      <c r="A2349" s="177" t="s">
        <v>5524</v>
      </c>
      <c r="B2349" t="s">
        <v>5525</v>
      </c>
      <c r="C2349" s="20" t="s">
        <v>903</v>
      </c>
      <c r="D2349" s="20" t="s">
        <v>1026</v>
      </c>
      <c r="E2349" s="26">
        <v>42278</v>
      </c>
      <c r="F2349">
        <v>10</v>
      </c>
      <c r="G2349">
        <v>10</v>
      </c>
      <c r="H2349">
        <v>1</v>
      </c>
      <c r="I2349">
        <v>46</v>
      </c>
      <c r="J2349">
        <v>50</v>
      </c>
      <c r="K2349">
        <v>0.92</v>
      </c>
      <c r="L2349">
        <v>50</v>
      </c>
      <c r="M2349">
        <v>1</v>
      </c>
      <c r="N2349">
        <v>41</v>
      </c>
      <c r="P2349">
        <v>0</v>
      </c>
      <c r="Q2349">
        <v>0</v>
      </c>
      <c r="R2349" t="e">
        <v>#DIV/0!</v>
      </c>
      <c r="S2349">
        <v>5</v>
      </c>
      <c r="T2349">
        <v>0.53333333333333333</v>
      </c>
    </row>
    <row r="2350" spans="1:20" x14ac:dyDescent="0.25">
      <c r="A2350" s="177" t="s">
        <v>11655</v>
      </c>
      <c r="B2350" t="s">
        <v>11656</v>
      </c>
      <c r="C2350" t="s">
        <v>199</v>
      </c>
      <c r="D2350" s="20" t="s">
        <v>1028</v>
      </c>
      <c r="E2350" s="26">
        <v>42278</v>
      </c>
      <c r="F2350">
        <v>14</v>
      </c>
      <c r="G2350">
        <v>12</v>
      </c>
      <c r="H2350">
        <v>1.1666666666666667</v>
      </c>
      <c r="I2350">
        <v>111</v>
      </c>
      <c r="J2350">
        <v>105</v>
      </c>
      <c r="K2350">
        <v>1.0571428571428572</v>
      </c>
      <c r="L2350">
        <v>115</v>
      </c>
      <c r="M2350">
        <v>0.91304347826086951</v>
      </c>
      <c r="N2350">
        <v>111</v>
      </c>
      <c r="P2350">
        <v>0</v>
      </c>
      <c r="Q2350">
        <v>0</v>
      </c>
      <c r="R2350" t="e">
        <v>#DIV/0!</v>
      </c>
      <c r="S2350">
        <v>0</v>
      </c>
    </row>
    <row r="2351" spans="1:20" x14ac:dyDescent="0.25">
      <c r="A2351" s="177" t="s">
        <v>10935</v>
      </c>
      <c r="B2351" t="s">
        <v>10936</v>
      </c>
      <c r="C2351" t="s">
        <v>227</v>
      </c>
      <c r="D2351" s="20" t="s">
        <v>1028</v>
      </c>
      <c r="E2351" s="26">
        <v>42278</v>
      </c>
      <c r="F2351">
        <v>0</v>
      </c>
      <c r="G2351">
        <v>0</v>
      </c>
      <c r="H2351" t="e">
        <v>#DIV/0!</v>
      </c>
      <c r="I2351">
        <v>0</v>
      </c>
      <c r="J2351">
        <v>0</v>
      </c>
      <c r="K2351" t="e">
        <v>#DIV/0!</v>
      </c>
      <c r="L2351">
        <v>0</v>
      </c>
      <c r="M2351" t="e">
        <v>#DIV/0!</v>
      </c>
      <c r="N2351">
        <v>0</v>
      </c>
      <c r="P2351">
        <v>0</v>
      </c>
      <c r="Q2351">
        <v>0</v>
      </c>
      <c r="R2351" t="e">
        <v>#DIV/0!</v>
      </c>
      <c r="S2351">
        <v>0</v>
      </c>
    </row>
    <row r="2352" spans="1:20" x14ac:dyDescent="0.25">
      <c r="A2352" s="177" t="s">
        <v>9643</v>
      </c>
      <c r="B2352" t="s">
        <v>9644</v>
      </c>
      <c r="C2352" t="s">
        <v>341</v>
      </c>
      <c r="D2352" s="20" t="s">
        <v>1028</v>
      </c>
      <c r="E2352" s="26">
        <v>42278</v>
      </c>
      <c r="F2352">
        <v>1</v>
      </c>
      <c r="G2352">
        <v>1</v>
      </c>
      <c r="H2352">
        <v>1</v>
      </c>
      <c r="I2352">
        <v>4</v>
      </c>
      <c r="J2352">
        <v>10</v>
      </c>
      <c r="K2352">
        <v>0.4</v>
      </c>
      <c r="L2352">
        <v>10</v>
      </c>
      <c r="M2352">
        <v>1</v>
      </c>
      <c r="N2352">
        <v>4</v>
      </c>
      <c r="P2352">
        <v>0</v>
      </c>
      <c r="Q2352">
        <v>0</v>
      </c>
      <c r="R2352" t="e">
        <v>#DIV/0!</v>
      </c>
      <c r="S2352">
        <v>0</v>
      </c>
    </row>
    <row r="2353" spans="1:20" x14ac:dyDescent="0.25">
      <c r="A2353" s="177" t="s">
        <v>9531</v>
      </c>
      <c r="B2353" t="s">
        <v>9532</v>
      </c>
      <c r="C2353" t="s">
        <v>346</v>
      </c>
      <c r="D2353" s="20" t="s">
        <v>1028</v>
      </c>
      <c r="E2353" s="26">
        <v>42278</v>
      </c>
      <c r="F2353">
        <v>3</v>
      </c>
      <c r="G2353">
        <v>3</v>
      </c>
      <c r="H2353">
        <v>1</v>
      </c>
      <c r="I2353">
        <v>3</v>
      </c>
      <c r="J2353">
        <v>30</v>
      </c>
      <c r="K2353">
        <v>0.1</v>
      </c>
      <c r="L2353">
        <v>30</v>
      </c>
      <c r="M2353">
        <v>1</v>
      </c>
      <c r="N2353">
        <v>2</v>
      </c>
      <c r="P2353">
        <v>1</v>
      </c>
      <c r="Q2353">
        <v>1</v>
      </c>
      <c r="R2353">
        <v>1</v>
      </c>
      <c r="S2353">
        <v>1</v>
      </c>
    </row>
    <row r="2354" spans="1:20" x14ac:dyDescent="0.25">
      <c r="A2354" s="177" t="s">
        <v>9172</v>
      </c>
      <c r="B2354" t="s">
        <v>9173</v>
      </c>
      <c r="C2354" t="s">
        <v>207</v>
      </c>
      <c r="D2354" s="20" t="s">
        <v>1028</v>
      </c>
      <c r="E2354" s="26">
        <v>42278</v>
      </c>
      <c r="F2354">
        <v>11</v>
      </c>
      <c r="G2354">
        <v>12</v>
      </c>
      <c r="H2354">
        <v>0.91666666666666663</v>
      </c>
      <c r="I2354">
        <v>70</v>
      </c>
      <c r="J2354">
        <v>69</v>
      </c>
      <c r="K2354">
        <v>1.0144927536231885</v>
      </c>
      <c r="L2354">
        <v>69</v>
      </c>
      <c r="M2354">
        <v>1</v>
      </c>
      <c r="N2354">
        <v>59</v>
      </c>
      <c r="P2354">
        <v>2</v>
      </c>
      <c r="Q2354">
        <v>5</v>
      </c>
      <c r="R2354">
        <v>0.4</v>
      </c>
      <c r="S2354">
        <v>11</v>
      </c>
    </row>
    <row r="2355" spans="1:20" x14ac:dyDescent="0.25">
      <c r="A2355" s="177" t="s">
        <v>8333</v>
      </c>
      <c r="B2355" t="s">
        <v>8334</v>
      </c>
      <c r="C2355" t="s">
        <v>212</v>
      </c>
      <c r="D2355" s="20" t="s">
        <v>1028</v>
      </c>
      <c r="E2355" s="26">
        <v>42278</v>
      </c>
      <c r="F2355">
        <v>2</v>
      </c>
      <c r="G2355">
        <v>3</v>
      </c>
      <c r="H2355">
        <v>0.66666666666666663</v>
      </c>
      <c r="I2355">
        <v>14</v>
      </c>
      <c r="J2355">
        <v>12</v>
      </c>
      <c r="K2355">
        <v>1.1666666666666667</v>
      </c>
      <c r="L2355">
        <v>20</v>
      </c>
      <c r="M2355">
        <v>0.6</v>
      </c>
      <c r="N2355">
        <v>13</v>
      </c>
      <c r="P2355">
        <v>0</v>
      </c>
      <c r="Q2355">
        <v>1</v>
      </c>
      <c r="R2355">
        <v>0</v>
      </c>
      <c r="S2355">
        <v>1</v>
      </c>
    </row>
    <row r="2356" spans="1:20" x14ac:dyDescent="0.25">
      <c r="A2356" s="177" t="s">
        <v>4909</v>
      </c>
      <c r="B2356" t="s">
        <v>4910</v>
      </c>
      <c r="C2356" t="s">
        <v>230</v>
      </c>
      <c r="D2356" s="20" t="s">
        <v>1028</v>
      </c>
      <c r="E2356" s="26">
        <v>42278</v>
      </c>
      <c r="F2356">
        <v>1</v>
      </c>
      <c r="G2356">
        <v>2</v>
      </c>
      <c r="H2356">
        <v>0.5</v>
      </c>
      <c r="I2356">
        <v>0</v>
      </c>
      <c r="J2356">
        <v>6</v>
      </c>
      <c r="K2356">
        <v>0</v>
      </c>
      <c r="L2356">
        <v>12</v>
      </c>
      <c r="M2356">
        <v>0.5</v>
      </c>
      <c r="N2356">
        <v>0</v>
      </c>
      <c r="P2356">
        <v>0</v>
      </c>
      <c r="Q2356">
        <v>0</v>
      </c>
      <c r="R2356" t="e">
        <v>#DIV/0!</v>
      </c>
      <c r="S2356">
        <v>0</v>
      </c>
    </row>
    <row r="2357" spans="1:20" x14ac:dyDescent="0.25">
      <c r="A2357" s="177" t="s">
        <v>11657</v>
      </c>
      <c r="B2357" t="s">
        <v>11658</v>
      </c>
      <c r="C2357" t="s">
        <v>198</v>
      </c>
      <c r="D2357" s="20" t="s">
        <v>1028</v>
      </c>
      <c r="E2357" s="26">
        <v>42278</v>
      </c>
      <c r="F2357">
        <v>2</v>
      </c>
      <c r="G2357">
        <v>5</v>
      </c>
      <c r="H2357">
        <v>0.4</v>
      </c>
      <c r="I2357">
        <v>2</v>
      </c>
      <c r="J2357">
        <v>15</v>
      </c>
      <c r="K2357">
        <v>0.13333333333333333</v>
      </c>
      <c r="L2357">
        <v>15</v>
      </c>
      <c r="M2357">
        <v>1</v>
      </c>
      <c r="N2357">
        <v>2</v>
      </c>
      <c r="P2357">
        <v>0</v>
      </c>
      <c r="Q2357">
        <v>0</v>
      </c>
      <c r="R2357" t="e">
        <v>#DIV/0!</v>
      </c>
      <c r="S2357">
        <v>0</v>
      </c>
      <c r="T2357">
        <v>0.8035714285714286</v>
      </c>
    </row>
    <row r="2358" spans="1:20" x14ac:dyDescent="0.25">
      <c r="A2358" s="177" t="s">
        <v>10760</v>
      </c>
      <c r="B2358" t="s">
        <v>10761</v>
      </c>
      <c r="C2358" t="s">
        <v>203</v>
      </c>
      <c r="D2358" s="20" t="s">
        <v>1028</v>
      </c>
      <c r="E2358" s="26">
        <v>42278</v>
      </c>
      <c r="F2358">
        <v>6</v>
      </c>
      <c r="G2358">
        <v>9</v>
      </c>
      <c r="H2358">
        <v>0.66666666666666663</v>
      </c>
      <c r="I2358">
        <v>25</v>
      </c>
      <c r="J2358">
        <v>67</v>
      </c>
      <c r="K2358">
        <v>0.37313432835820898</v>
      </c>
      <c r="L2358">
        <v>77</v>
      </c>
      <c r="M2358">
        <v>0.87012987012987009</v>
      </c>
      <c r="N2358">
        <v>18</v>
      </c>
      <c r="P2358">
        <v>3</v>
      </c>
      <c r="Q2358">
        <v>3</v>
      </c>
      <c r="R2358">
        <v>1</v>
      </c>
      <c r="S2358">
        <v>7</v>
      </c>
      <c r="T2358">
        <v>0.78333333333333333</v>
      </c>
    </row>
    <row r="2359" spans="1:20" x14ac:dyDescent="0.25">
      <c r="A2359" s="177" t="s">
        <v>6302</v>
      </c>
      <c r="B2359" t="s">
        <v>6303</v>
      </c>
      <c r="C2359" t="s">
        <v>214</v>
      </c>
      <c r="D2359" s="20" t="s">
        <v>1028</v>
      </c>
      <c r="E2359" s="26">
        <v>42278</v>
      </c>
      <c r="F2359">
        <v>14</v>
      </c>
      <c r="G2359">
        <v>13</v>
      </c>
      <c r="H2359">
        <v>1.0769230769230769</v>
      </c>
      <c r="I2359">
        <v>95</v>
      </c>
      <c r="J2359">
        <v>147</v>
      </c>
      <c r="K2359">
        <v>0.6462585034013606</v>
      </c>
      <c r="L2359">
        <v>154</v>
      </c>
      <c r="M2359">
        <v>0.95454545454545459</v>
      </c>
      <c r="N2359">
        <v>81</v>
      </c>
      <c r="P2359">
        <v>15</v>
      </c>
      <c r="Q2359">
        <v>21</v>
      </c>
      <c r="R2359">
        <v>0.7142857142857143</v>
      </c>
      <c r="S2359">
        <v>14</v>
      </c>
      <c r="T2359">
        <v>0.80210526315789477</v>
      </c>
    </row>
    <row r="2360" spans="1:20" x14ac:dyDescent="0.25">
      <c r="A2360" s="177" t="s">
        <v>3602</v>
      </c>
      <c r="B2360" t="s">
        <v>3603</v>
      </c>
      <c r="C2360" t="s">
        <v>220</v>
      </c>
      <c r="D2360" s="20" t="s">
        <v>1028</v>
      </c>
      <c r="E2360" s="26">
        <v>42278</v>
      </c>
      <c r="F2360">
        <v>15</v>
      </c>
      <c r="G2360">
        <v>16</v>
      </c>
      <c r="H2360">
        <v>0.9375</v>
      </c>
      <c r="I2360">
        <v>25</v>
      </c>
      <c r="J2360">
        <v>44</v>
      </c>
      <c r="K2360">
        <v>0.56818181818181823</v>
      </c>
      <c r="L2360">
        <v>48</v>
      </c>
      <c r="M2360">
        <v>0.91666666666666663</v>
      </c>
      <c r="N2360">
        <v>14</v>
      </c>
      <c r="P2360">
        <v>6</v>
      </c>
      <c r="Q2360">
        <v>11</v>
      </c>
      <c r="R2360">
        <v>0.54545454545454541</v>
      </c>
      <c r="S2360">
        <v>11</v>
      </c>
      <c r="T2360">
        <v>0.86899999999999999</v>
      </c>
    </row>
    <row r="2361" spans="1:20" x14ac:dyDescent="0.25">
      <c r="A2361" s="177" t="s">
        <v>6726</v>
      </c>
      <c r="B2361" t="s">
        <v>6727</v>
      </c>
      <c r="C2361" t="s">
        <v>317</v>
      </c>
      <c r="D2361" s="20" t="s">
        <v>1028</v>
      </c>
      <c r="E2361" s="26">
        <v>42278</v>
      </c>
      <c r="F2361">
        <v>10</v>
      </c>
      <c r="G2361">
        <v>9</v>
      </c>
      <c r="H2361">
        <v>1.1111111111111112</v>
      </c>
      <c r="I2361">
        <v>21</v>
      </c>
      <c r="J2361">
        <v>26</v>
      </c>
      <c r="K2361">
        <v>0.80769230769230771</v>
      </c>
      <c r="L2361">
        <v>26</v>
      </c>
      <c r="M2361">
        <v>1</v>
      </c>
      <c r="N2361">
        <v>20</v>
      </c>
      <c r="P2361">
        <v>2</v>
      </c>
      <c r="Q2361">
        <v>2</v>
      </c>
      <c r="R2361">
        <v>1</v>
      </c>
      <c r="S2361">
        <v>1</v>
      </c>
      <c r="T2361">
        <v>0.98</v>
      </c>
    </row>
    <row r="2362" spans="1:20" x14ac:dyDescent="0.25">
      <c r="A2362" s="177" t="s">
        <v>4384</v>
      </c>
      <c r="B2362" t="s">
        <v>4385</v>
      </c>
      <c r="C2362" t="s">
        <v>217</v>
      </c>
      <c r="D2362" s="20" t="s">
        <v>1028</v>
      </c>
      <c r="E2362" s="26">
        <v>42278</v>
      </c>
      <c r="F2362">
        <v>4</v>
      </c>
      <c r="G2362">
        <v>7</v>
      </c>
      <c r="H2362">
        <v>0.5714285714285714</v>
      </c>
      <c r="I2362">
        <v>17</v>
      </c>
      <c r="J2362">
        <v>60</v>
      </c>
      <c r="K2362">
        <v>0.28333333333333333</v>
      </c>
      <c r="L2362">
        <v>60</v>
      </c>
      <c r="M2362">
        <v>1</v>
      </c>
      <c r="N2362">
        <v>17</v>
      </c>
      <c r="P2362">
        <v>0</v>
      </c>
      <c r="Q2362">
        <v>0</v>
      </c>
      <c r="R2362" t="e">
        <v>#DIV/0!</v>
      </c>
      <c r="S2362">
        <v>0</v>
      </c>
      <c r="T2362">
        <v>0.66931818181818181</v>
      </c>
    </row>
    <row r="2363" spans="1:20" x14ac:dyDescent="0.25">
      <c r="A2363" s="177" t="s">
        <v>9913</v>
      </c>
      <c r="B2363" t="s">
        <v>9914</v>
      </c>
      <c r="C2363" t="s">
        <v>223</v>
      </c>
      <c r="D2363" s="20" t="s">
        <v>1028</v>
      </c>
      <c r="E2363" s="26">
        <v>42278</v>
      </c>
      <c r="F2363">
        <v>2</v>
      </c>
      <c r="G2363">
        <v>3</v>
      </c>
      <c r="H2363">
        <v>0.66666666666666663</v>
      </c>
      <c r="I2363">
        <v>50</v>
      </c>
      <c r="J2363">
        <v>50</v>
      </c>
      <c r="K2363">
        <v>1</v>
      </c>
      <c r="L2363">
        <v>50</v>
      </c>
      <c r="M2363">
        <v>1</v>
      </c>
      <c r="N2363">
        <v>50</v>
      </c>
      <c r="P2363">
        <v>0</v>
      </c>
      <c r="Q2363">
        <v>0</v>
      </c>
      <c r="R2363" t="e">
        <v>#DIV/0!</v>
      </c>
      <c r="S2363">
        <v>0</v>
      </c>
    </row>
    <row r="2364" spans="1:20" x14ac:dyDescent="0.25">
      <c r="A2364" s="177" t="s">
        <v>8032</v>
      </c>
      <c r="B2364" t="s">
        <v>8033</v>
      </c>
      <c r="C2364" t="s">
        <v>225</v>
      </c>
      <c r="D2364" s="20" t="s">
        <v>1028</v>
      </c>
      <c r="E2364" s="26">
        <v>42278</v>
      </c>
      <c r="F2364">
        <v>3</v>
      </c>
      <c r="G2364">
        <v>5</v>
      </c>
      <c r="H2364">
        <v>0.6</v>
      </c>
      <c r="I2364">
        <v>37</v>
      </c>
      <c r="J2364">
        <v>20</v>
      </c>
      <c r="K2364">
        <v>1.85</v>
      </c>
      <c r="L2364">
        <v>50</v>
      </c>
      <c r="M2364">
        <v>0.4</v>
      </c>
      <c r="N2364">
        <v>37</v>
      </c>
      <c r="P2364">
        <v>0</v>
      </c>
      <c r="Q2364">
        <v>0</v>
      </c>
      <c r="R2364" t="e">
        <v>#DIV/0!</v>
      </c>
      <c r="S2364">
        <v>0</v>
      </c>
    </row>
    <row r="2365" spans="1:20" x14ac:dyDescent="0.25">
      <c r="A2365" s="177" t="s">
        <v>7092</v>
      </c>
      <c r="B2365" t="s">
        <v>7093</v>
      </c>
      <c r="C2365" t="s">
        <v>232</v>
      </c>
      <c r="D2365" s="20" t="s">
        <v>1028</v>
      </c>
      <c r="E2365" s="26">
        <v>42278</v>
      </c>
      <c r="F2365">
        <v>12</v>
      </c>
      <c r="G2365">
        <v>8</v>
      </c>
      <c r="H2365">
        <v>1.5</v>
      </c>
      <c r="I2365">
        <v>82</v>
      </c>
      <c r="J2365">
        <v>87</v>
      </c>
      <c r="K2365">
        <v>0.94252873563218387</v>
      </c>
      <c r="L2365">
        <v>95</v>
      </c>
      <c r="M2365">
        <v>0.91578947368421049</v>
      </c>
      <c r="N2365">
        <v>78</v>
      </c>
      <c r="P2365">
        <v>0</v>
      </c>
      <c r="Q2365">
        <v>0</v>
      </c>
      <c r="R2365" t="e">
        <v>#DIV/0!</v>
      </c>
      <c r="S2365">
        <v>4</v>
      </c>
      <c r="T2365">
        <v>0.81788803448013969</v>
      </c>
    </row>
    <row r="2366" spans="1:20" x14ac:dyDescent="0.25">
      <c r="A2366" s="177" t="s">
        <v>4734</v>
      </c>
      <c r="B2366" t="s">
        <v>4735</v>
      </c>
      <c r="C2366" t="s">
        <v>234</v>
      </c>
      <c r="D2366" s="20" t="s">
        <v>1028</v>
      </c>
      <c r="E2366" s="26">
        <v>42278</v>
      </c>
      <c r="F2366">
        <v>3</v>
      </c>
      <c r="G2366">
        <v>7</v>
      </c>
      <c r="H2366">
        <v>0.42857142857142855</v>
      </c>
      <c r="I2366">
        <v>0</v>
      </c>
      <c r="J2366">
        <v>0</v>
      </c>
      <c r="K2366" t="e">
        <v>#DIV/0!</v>
      </c>
      <c r="L2366">
        <v>0</v>
      </c>
      <c r="M2366" t="e">
        <v>#DIV/0!</v>
      </c>
      <c r="N2366">
        <v>0</v>
      </c>
      <c r="P2366">
        <v>0</v>
      </c>
      <c r="Q2366">
        <v>0</v>
      </c>
      <c r="R2366" t="e">
        <v>#DIV/0!</v>
      </c>
      <c r="S2366">
        <v>0</v>
      </c>
    </row>
    <row r="2367" spans="1:20" x14ac:dyDescent="0.25">
      <c r="A2367" s="177" t="s">
        <v>3794</v>
      </c>
      <c r="B2367" t="s">
        <v>3795</v>
      </c>
      <c r="C2367" t="s">
        <v>342</v>
      </c>
      <c r="D2367" s="20" t="s">
        <v>1028</v>
      </c>
      <c r="E2367" s="26">
        <v>42278</v>
      </c>
      <c r="F2367">
        <v>4</v>
      </c>
      <c r="G2367">
        <v>4</v>
      </c>
      <c r="H2367">
        <v>1</v>
      </c>
      <c r="I2367">
        <v>23</v>
      </c>
      <c r="J2367">
        <v>40</v>
      </c>
      <c r="K2367">
        <v>0.57499999999999996</v>
      </c>
      <c r="L2367">
        <v>40</v>
      </c>
      <c r="M2367">
        <v>1</v>
      </c>
      <c r="N2367">
        <v>19</v>
      </c>
      <c r="P2367">
        <v>0</v>
      </c>
      <c r="Q2367">
        <v>0</v>
      </c>
      <c r="R2367" t="e">
        <v>#DIV/0!</v>
      </c>
      <c r="S2367">
        <v>4</v>
      </c>
    </row>
    <row r="2368" spans="1:20" x14ac:dyDescent="0.25">
      <c r="A2368" s="177" t="s">
        <v>3077</v>
      </c>
      <c r="B2368" t="s">
        <v>3078</v>
      </c>
      <c r="C2368" t="s">
        <v>242</v>
      </c>
      <c r="D2368" s="20" t="s">
        <v>1026</v>
      </c>
      <c r="E2368" s="26">
        <v>42278</v>
      </c>
      <c r="F2368">
        <v>6</v>
      </c>
      <c r="G2368">
        <v>8</v>
      </c>
      <c r="H2368">
        <v>0.75</v>
      </c>
      <c r="I2368">
        <v>44</v>
      </c>
      <c r="J2368">
        <v>42</v>
      </c>
      <c r="K2368">
        <v>1.0476190476190477</v>
      </c>
      <c r="L2368">
        <v>56</v>
      </c>
      <c r="M2368">
        <v>0.75</v>
      </c>
      <c r="N2368">
        <v>37</v>
      </c>
      <c r="P2368">
        <v>0</v>
      </c>
      <c r="Q2368">
        <v>3</v>
      </c>
      <c r="R2368">
        <v>0</v>
      </c>
      <c r="S2368">
        <v>7</v>
      </c>
    </row>
    <row r="2369" spans="1:20" x14ac:dyDescent="0.25">
      <c r="A2369" s="177" t="s">
        <v>2902</v>
      </c>
      <c r="B2369" t="s">
        <v>2903</v>
      </c>
      <c r="C2369" s="20" t="s">
        <v>2754</v>
      </c>
      <c r="D2369" s="20" t="s">
        <v>1026</v>
      </c>
      <c r="E2369" s="26">
        <v>42278</v>
      </c>
      <c r="F2369">
        <v>7</v>
      </c>
      <c r="G2369">
        <v>10</v>
      </c>
      <c r="H2369">
        <v>0.7</v>
      </c>
      <c r="I2369">
        <v>35</v>
      </c>
      <c r="J2369">
        <v>40</v>
      </c>
      <c r="K2369">
        <v>0.875</v>
      </c>
      <c r="L2369">
        <v>40</v>
      </c>
      <c r="M2369">
        <v>1</v>
      </c>
      <c r="N2369">
        <v>31</v>
      </c>
      <c r="P2369">
        <v>0</v>
      </c>
      <c r="Q2369">
        <v>0</v>
      </c>
      <c r="R2369" t="e">
        <v>#DIV/0!</v>
      </c>
      <c r="S2369">
        <v>4</v>
      </c>
      <c r="T2369">
        <v>0.5357142857142857</v>
      </c>
    </row>
    <row r="2370" spans="1:20" x14ac:dyDescent="0.25">
      <c r="A2370" s="177" t="s">
        <v>2657</v>
      </c>
      <c r="B2370" t="s">
        <v>2658</v>
      </c>
      <c r="C2370" t="s">
        <v>237</v>
      </c>
      <c r="D2370" s="20" t="s">
        <v>1026</v>
      </c>
      <c r="E2370" s="26">
        <v>42278</v>
      </c>
      <c r="F2370">
        <v>15</v>
      </c>
      <c r="G2370">
        <v>15</v>
      </c>
      <c r="H2370">
        <v>1</v>
      </c>
      <c r="I2370">
        <v>80</v>
      </c>
      <c r="J2370">
        <v>122</v>
      </c>
      <c r="K2370">
        <v>0.65573770491803274</v>
      </c>
      <c r="L2370">
        <v>134</v>
      </c>
      <c r="M2370">
        <v>0.91044776119402981</v>
      </c>
      <c r="N2370">
        <v>64</v>
      </c>
      <c r="O2370">
        <v>0.78333333333333333</v>
      </c>
      <c r="P2370">
        <v>13</v>
      </c>
      <c r="Q2370">
        <v>17</v>
      </c>
      <c r="R2370">
        <v>0.76470588235294112</v>
      </c>
      <c r="S2370">
        <v>16</v>
      </c>
      <c r="T2370">
        <v>1</v>
      </c>
    </row>
    <row r="2371" spans="1:20" x14ac:dyDescent="0.25">
      <c r="A2371" s="177" t="s">
        <v>2482</v>
      </c>
      <c r="B2371" t="s">
        <v>2483</v>
      </c>
      <c r="C2371" t="s">
        <v>238</v>
      </c>
      <c r="D2371" s="20" t="s">
        <v>1026</v>
      </c>
      <c r="E2371" s="26">
        <v>42278</v>
      </c>
      <c r="F2371">
        <v>11</v>
      </c>
      <c r="G2371">
        <v>12</v>
      </c>
      <c r="H2371">
        <v>0.91666666666666663</v>
      </c>
      <c r="I2371">
        <v>21</v>
      </c>
      <c r="J2371">
        <v>36</v>
      </c>
      <c r="K2371">
        <v>0.58333333333333337</v>
      </c>
      <c r="L2371">
        <v>40</v>
      </c>
      <c r="M2371">
        <v>0.9</v>
      </c>
      <c r="N2371">
        <v>10</v>
      </c>
      <c r="O2371">
        <v>0.80210526315789477</v>
      </c>
      <c r="P2371">
        <v>5</v>
      </c>
      <c r="Q2371">
        <v>9</v>
      </c>
      <c r="R2371">
        <v>0.55555555555555558</v>
      </c>
      <c r="S2371">
        <v>11</v>
      </c>
      <c r="T2371">
        <v>0.7</v>
      </c>
    </row>
    <row r="2372" spans="1:20" x14ac:dyDescent="0.25">
      <c r="A2372" s="177" t="s">
        <v>2309</v>
      </c>
      <c r="B2372" t="s">
        <v>2310</v>
      </c>
      <c r="C2372" t="s">
        <v>239</v>
      </c>
      <c r="D2372" s="20" t="s">
        <v>1026</v>
      </c>
      <c r="E2372" s="26">
        <v>42278</v>
      </c>
      <c r="F2372">
        <v>4</v>
      </c>
      <c r="G2372">
        <v>4</v>
      </c>
      <c r="H2372">
        <v>1</v>
      </c>
      <c r="I2372">
        <v>4</v>
      </c>
      <c r="J2372">
        <v>8</v>
      </c>
      <c r="K2372">
        <v>0.5</v>
      </c>
      <c r="L2372">
        <v>8</v>
      </c>
      <c r="M2372">
        <v>1</v>
      </c>
      <c r="N2372">
        <v>4</v>
      </c>
      <c r="O2372">
        <v>0.86899999999999999</v>
      </c>
      <c r="P2372">
        <v>1</v>
      </c>
      <c r="Q2372">
        <v>2</v>
      </c>
      <c r="R2372">
        <v>0.5</v>
      </c>
      <c r="S2372">
        <v>0</v>
      </c>
      <c r="T2372">
        <v>0.92500000000000004</v>
      </c>
    </row>
    <row r="2373" spans="1:20" x14ac:dyDescent="0.25">
      <c r="A2373" s="177" t="s">
        <v>2134</v>
      </c>
      <c r="B2373" t="s">
        <v>2135</v>
      </c>
      <c r="C2373" s="20" t="s">
        <v>2018</v>
      </c>
      <c r="D2373" s="20" t="s">
        <v>1026</v>
      </c>
      <c r="E2373" s="26">
        <v>42278</v>
      </c>
      <c r="F2373">
        <v>8</v>
      </c>
      <c r="G2373">
        <v>9</v>
      </c>
      <c r="H2373">
        <v>0.88888888888888884</v>
      </c>
      <c r="I2373">
        <v>26</v>
      </c>
      <c r="J2373">
        <v>34</v>
      </c>
      <c r="K2373">
        <v>0.76470588235294112</v>
      </c>
      <c r="L2373">
        <v>39</v>
      </c>
      <c r="M2373">
        <v>0.87179487179487181</v>
      </c>
      <c r="N2373">
        <v>23</v>
      </c>
      <c r="P2373">
        <v>1</v>
      </c>
      <c r="Q2373">
        <v>3</v>
      </c>
      <c r="R2373">
        <v>0.33333333333333331</v>
      </c>
      <c r="S2373">
        <v>3</v>
      </c>
      <c r="T2373">
        <v>0.97499999999999998</v>
      </c>
    </row>
    <row r="2374" spans="1:20" x14ac:dyDescent="0.25">
      <c r="A2374" s="177" t="s">
        <v>1886</v>
      </c>
      <c r="B2374" t="s">
        <v>1887</v>
      </c>
      <c r="C2374" t="s">
        <v>240</v>
      </c>
      <c r="D2374" s="20" t="s">
        <v>1026</v>
      </c>
      <c r="E2374" s="26">
        <v>42278</v>
      </c>
      <c r="F2374">
        <v>21</v>
      </c>
      <c r="G2374">
        <v>27</v>
      </c>
      <c r="H2374">
        <v>0.77777777777777779</v>
      </c>
      <c r="I2374">
        <v>55</v>
      </c>
      <c r="J2374">
        <v>108</v>
      </c>
      <c r="K2374">
        <v>0.5092592592592593</v>
      </c>
      <c r="L2374">
        <v>113</v>
      </c>
      <c r="M2374">
        <v>0.95575221238938057</v>
      </c>
      <c r="N2374">
        <v>51</v>
      </c>
      <c r="P2374">
        <v>2</v>
      </c>
      <c r="Q2374">
        <v>2</v>
      </c>
      <c r="R2374">
        <v>1</v>
      </c>
      <c r="S2374">
        <v>4</v>
      </c>
      <c r="T2374">
        <v>0.77949999999999997</v>
      </c>
    </row>
    <row r="2375" spans="1:20" x14ac:dyDescent="0.25">
      <c r="A2375" s="177" t="s">
        <v>1711</v>
      </c>
      <c r="B2375" t="s">
        <v>1712</v>
      </c>
      <c r="C2375" t="s">
        <v>241</v>
      </c>
      <c r="D2375" s="20" t="s">
        <v>1026</v>
      </c>
      <c r="E2375" s="26">
        <v>42278</v>
      </c>
      <c r="F2375">
        <v>48</v>
      </c>
      <c r="G2375">
        <v>48</v>
      </c>
      <c r="H2375">
        <v>1</v>
      </c>
      <c r="I2375">
        <v>373</v>
      </c>
      <c r="J2375">
        <v>457</v>
      </c>
      <c r="K2375">
        <v>0.8161925601750547</v>
      </c>
      <c r="L2375">
        <v>505</v>
      </c>
      <c r="M2375">
        <v>0.90495049504950498</v>
      </c>
      <c r="N2375">
        <v>357</v>
      </c>
      <c r="P2375">
        <v>8</v>
      </c>
      <c r="Q2375">
        <v>11</v>
      </c>
      <c r="R2375">
        <v>0.72727272727272729</v>
      </c>
      <c r="S2375">
        <v>16</v>
      </c>
      <c r="T2375">
        <v>0.83499999999999996</v>
      </c>
    </row>
    <row r="2376" spans="1:20" x14ac:dyDescent="0.25">
      <c r="A2376" s="177" t="s">
        <v>1536</v>
      </c>
      <c r="B2376" t="s">
        <v>1537</v>
      </c>
      <c r="C2376" t="s">
        <v>318</v>
      </c>
      <c r="D2376" s="20" t="s">
        <v>1026</v>
      </c>
      <c r="E2376" s="26">
        <v>42278</v>
      </c>
      <c r="F2376">
        <v>0</v>
      </c>
      <c r="G2376">
        <v>0</v>
      </c>
      <c r="H2376" t="e">
        <v>#DIV/0!</v>
      </c>
      <c r="I2376">
        <v>0</v>
      </c>
      <c r="J2376">
        <v>0</v>
      </c>
      <c r="K2376" t="e">
        <v>#DIV/0!</v>
      </c>
      <c r="L2376">
        <v>0</v>
      </c>
      <c r="M2376" t="e">
        <v>#DIV/0!</v>
      </c>
      <c r="N2376">
        <v>0</v>
      </c>
      <c r="P2376">
        <v>0</v>
      </c>
      <c r="Q2376">
        <v>0</v>
      </c>
      <c r="R2376" t="e">
        <v>#DIV/0!</v>
      </c>
      <c r="S2376">
        <v>0</v>
      </c>
      <c r="T2376">
        <v>1.06</v>
      </c>
    </row>
    <row r="2377" spans="1:20" x14ac:dyDescent="0.25">
      <c r="A2377" s="177" t="s">
        <v>1131</v>
      </c>
      <c r="B2377" t="s">
        <v>1217</v>
      </c>
      <c r="C2377" t="s">
        <v>235</v>
      </c>
      <c r="D2377" s="20" t="s">
        <v>1028</v>
      </c>
      <c r="E2377" s="26">
        <v>42278</v>
      </c>
      <c r="F2377">
        <v>120</v>
      </c>
      <c r="G2377">
        <v>133</v>
      </c>
      <c r="H2377">
        <v>0.90225563909774431</v>
      </c>
      <c r="I2377">
        <v>638</v>
      </c>
      <c r="J2377">
        <v>847</v>
      </c>
      <c r="K2377">
        <v>0.75324675324675328</v>
      </c>
      <c r="L2377">
        <v>935</v>
      </c>
      <c r="M2377">
        <v>0.90588235294117647</v>
      </c>
      <c r="N2377">
        <v>577</v>
      </c>
      <c r="P2377">
        <v>30</v>
      </c>
      <c r="Q2377">
        <v>47</v>
      </c>
      <c r="R2377">
        <v>0.63829787234042556</v>
      </c>
      <c r="S2377">
        <v>61</v>
      </c>
      <c r="T2377">
        <v>0.9</v>
      </c>
    </row>
    <row r="2378" spans="1:20" x14ac:dyDescent="0.25">
      <c r="A2378" s="177" t="s">
        <v>9349</v>
      </c>
      <c r="B2378" t="s">
        <v>9350</v>
      </c>
      <c r="C2378" t="s">
        <v>211</v>
      </c>
      <c r="D2378" s="20" t="s">
        <v>1026</v>
      </c>
      <c r="E2378" s="26">
        <v>42309</v>
      </c>
      <c r="F2378">
        <v>3</v>
      </c>
      <c r="G2378">
        <v>3</v>
      </c>
      <c r="H2378">
        <v>1</v>
      </c>
      <c r="I2378">
        <v>37</v>
      </c>
      <c r="J2378">
        <v>24</v>
      </c>
      <c r="K2378">
        <v>1.5416666666666667</v>
      </c>
      <c r="L2378">
        <v>24</v>
      </c>
      <c r="M2378">
        <v>1</v>
      </c>
      <c r="N2378">
        <v>28</v>
      </c>
      <c r="P2378">
        <v>0</v>
      </c>
      <c r="Q2378">
        <v>1</v>
      </c>
      <c r="R2378">
        <v>0</v>
      </c>
      <c r="S2378">
        <v>9</v>
      </c>
      <c r="T2378">
        <v>0.53846153846153844</v>
      </c>
    </row>
    <row r="2379" spans="1:20" x14ac:dyDescent="0.25">
      <c r="A2379" s="177" t="s">
        <v>8510</v>
      </c>
      <c r="B2379" t="s">
        <v>8511</v>
      </c>
      <c r="C2379" t="s">
        <v>213</v>
      </c>
      <c r="D2379" s="20" t="s">
        <v>1026</v>
      </c>
      <c r="E2379" s="26">
        <v>42309</v>
      </c>
      <c r="F2379">
        <v>2</v>
      </c>
      <c r="G2379">
        <v>3</v>
      </c>
      <c r="H2379">
        <v>0.66666666666666663</v>
      </c>
      <c r="I2379">
        <v>15</v>
      </c>
      <c r="J2379">
        <v>12</v>
      </c>
      <c r="K2379">
        <v>1.25</v>
      </c>
      <c r="L2379">
        <v>20</v>
      </c>
      <c r="M2379">
        <v>0.6</v>
      </c>
      <c r="N2379">
        <v>13</v>
      </c>
      <c r="P2379">
        <v>1</v>
      </c>
      <c r="Q2379">
        <v>1</v>
      </c>
      <c r="R2379">
        <v>1</v>
      </c>
      <c r="S2379">
        <v>2</v>
      </c>
      <c r="T2379">
        <v>0.83333333333333337</v>
      </c>
    </row>
    <row r="2380" spans="1:20" x14ac:dyDescent="0.25">
      <c r="A2380" s="177" t="s">
        <v>5086</v>
      </c>
      <c r="B2380" t="s">
        <v>5087</v>
      </c>
      <c r="C2380" t="s">
        <v>229</v>
      </c>
      <c r="D2380" s="20" t="s">
        <v>1026</v>
      </c>
      <c r="E2380" s="26">
        <v>42309</v>
      </c>
      <c r="F2380">
        <v>1</v>
      </c>
      <c r="G2380">
        <v>2</v>
      </c>
      <c r="H2380">
        <v>0.5</v>
      </c>
      <c r="I2380">
        <v>7</v>
      </c>
      <c r="J2380">
        <v>6</v>
      </c>
      <c r="K2380">
        <v>1.1666666666666667</v>
      </c>
      <c r="L2380">
        <v>12</v>
      </c>
      <c r="M2380">
        <v>0.5</v>
      </c>
      <c r="N2380">
        <v>6</v>
      </c>
      <c r="P2380">
        <v>1</v>
      </c>
      <c r="Q2380">
        <v>1</v>
      </c>
      <c r="R2380">
        <v>1</v>
      </c>
      <c r="S2380">
        <v>1</v>
      </c>
      <c r="T2380">
        <v>0.8</v>
      </c>
    </row>
    <row r="2381" spans="1:20" x14ac:dyDescent="0.25">
      <c r="A2381" s="177" t="s">
        <v>5710</v>
      </c>
      <c r="B2381" t="s">
        <v>5711</v>
      </c>
      <c r="C2381" s="20" t="s">
        <v>1073</v>
      </c>
      <c r="D2381" s="20" t="s">
        <v>1026</v>
      </c>
      <c r="E2381" s="26">
        <v>42309</v>
      </c>
      <c r="F2381">
        <v>5</v>
      </c>
      <c r="G2381">
        <v>5</v>
      </c>
      <c r="H2381">
        <v>1</v>
      </c>
      <c r="I2381">
        <v>28</v>
      </c>
      <c r="J2381">
        <v>25</v>
      </c>
      <c r="K2381">
        <v>1.1200000000000001</v>
      </c>
      <c r="L2381">
        <v>25</v>
      </c>
      <c r="M2381">
        <v>1</v>
      </c>
      <c r="N2381">
        <v>28</v>
      </c>
      <c r="P2381">
        <v>2</v>
      </c>
      <c r="Q2381">
        <v>2</v>
      </c>
      <c r="R2381">
        <v>1</v>
      </c>
      <c r="S2381">
        <v>0</v>
      </c>
      <c r="T2381">
        <v>0.5</v>
      </c>
    </row>
    <row r="2382" spans="1:20" x14ac:dyDescent="0.25">
      <c r="A2382" s="177" t="s">
        <v>12088</v>
      </c>
      <c r="B2382" t="s">
        <v>12089</v>
      </c>
      <c r="C2382" s="20" t="s">
        <v>1077</v>
      </c>
      <c r="D2382" s="20" t="s">
        <v>1028</v>
      </c>
      <c r="E2382" s="26">
        <v>42309</v>
      </c>
      <c r="F2382">
        <v>2</v>
      </c>
      <c r="G2382">
        <v>5</v>
      </c>
      <c r="H2382">
        <v>0.4</v>
      </c>
      <c r="I2382">
        <v>2</v>
      </c>
      <c r="J2382">
        <v>15</v>
      </c>
      <c r="K2382">
        <v>0.13333333333333333</v>
      </c>
      <c r="L2382">
        <v>15</v>
      </c>
      <c r="M2382">
        <v>1</v>
      </c>
      <c r="N2382">
        <v>2</v>
      </c>
      <c r="P2382">
        <v>0</v>
      </c>
      <c r="Q2382">
        <v>1</v>
      </c>
      <c r="R2382">
        <v>0</v>
      </c>
      <c r="S2382">
        <v>0</v>
      </c>
      <c r="T2382">
        <v>0</v>
      </c>
    </row>
    <row r="2383" spans="1:20" x14ac:dyDescent="0.25">
      <c r="A2383" s="177" t="s">
        <v>10587</v>
      </c>
      <c r="B2383" t="s">
        <v>10588</v>
      </c>
      <c r="C2383" t="s">
        <v>205</v>
      </c>
      <c r="D2383" s="20" t="s">
        <v>1026</v>
      </c>
      <c r="E2383" s="26">
        <v>42309</v>
      </c>
      <c r="F2383">
        <v>3</v>
      </c>
      <c r="G2383">
        <v>3</v>
      </c>
      <c r="H2383">
        <v>1</v>
      </c>
      <c r="I2383">
        <v>23</v>
      </c>
      <c r="J2383">
        <v>30</v>
      </c>
      <c r="K2383">
        <v>0.76666666666666672</v>
      </c>
      <c r="L2383">
        <v>45</v>
      </c>
      <c r="M2383">
        <v>0.66666666666666663</v>
      </c>
      <c r="N2383">
        <v>18</v>
      </c>
      <c r="O2383">
        <v>0.7</v>
      </c>
      <c r="P2383">
        <v>0</v>
      </c>
      <c r="Q2383">
        <v>0</v>
      </c>
      <c r="R2383" t="e">
        <v>#DIV/0!</v>
      </c>
      <c r="S2383">
        <v>5</v>
      </c>
    </row>
    <row r="2384" spans="1:20" x14ac:dyDescent="0.25">
      <c r="A2384" s="177" t="s">
        <v>8934</v>
      </c>
      <c r="B2384" t="s">
        <v>8935</v>
      </c>
      <c r="C2384" t="s">
        <v>210</v>
      </c>
      <c r="D2384" s="20" t="s">
        <v>1026</v>
      </c>
      <c r="E2384" s="26">
        <v>42309</v>
      </c>
      <c r="F2384">
        <v>5</v>
      </c>
      <c r="G2384">
        <v>7</v>
      </c>
      <c r="H2384">
        <v>0.7142857142857143</v>
      </c>
      <c r="I2384">
        <v>22</v>
      </c>
      <c r="J2384">
        <v>35</v>
      </c>
      <c r="K2384">
        <v>0.62857142857142856</v>
      </c>
      <c r="L2384">
        <v>35</v>
      </c>
      <c r="M2384">
        <v>1</v>
      </c>
      <c r="N2384">
        <v>19</v>
      </c>
      <c r="O2384">
        <v>0.92500000000000004</v>
      </c>
      <c r="P2384">
        <v>2</v>
      </c>
      <c r="Q2384">
        <v>3</v>
      </c>
      <c r="R2384">
        <v>0.66666666666666663</v>
      </c>
      <c r="S2384">
        <v>3</v>
      </c>
    </row>
    <row r="2385" spans="1:20" x14ac:dyDescent="0.25">
      <c r="A2385" s="177" t="s">
        <v>6129</v>
      </c>
      <c r="B2385" t="s">
        <v>6130</v>
      </c>
      <c r="C2385" t="s">
        <v>215</v>
      </c>
      <c r="D2385" s="20" t="s">
        <v>1026</v>
      </c>
      <c r="E2385" s="26">
        <v>42309</v>
      </c>
      <c r="F2385">
        <v>6</v>
      </c>
      <c r="G2385">
        <v>6</v>
      </c>
      <c r="H2385">
        <v>1</v>
      </c>
      <c r="I2385">
        <v>34</v>
      </c>
      <c r="J2385">
        <v>40</v>
      </c>
      <c r="K2385">
        <v>0.85</v>
      </c>
      <c r="L2385">
        <v>54</v>
      </c>
      <c r="M2385">
        <v>0.7407407407407407</v>
      </c>
      <c r="N2385">
        <v>32</v>
      </c>
      <c r="O2385">
        <v>0.97499999999999998</v>
      </c>
      <c r="P2385">
        <v>4</v>
      </c>
      <c r="Q2385">
        <v>6</v>
      </c>
      <c r="R2385">
        <v>0.66666666666666663</v>
      </c>
      <c r="S2385">
        <v>2</v>
      </c>
    </row>
    <row r="2386" spans="1:20" x14ac:dyDescent="0.25">
      <c r="A2386" s="177" t="s">
        <v>3429</v>
      </c>
      <c r="B2386" t="s">
        <v>3430</v>
      </c>
      <c r="C2386" t="s">
        <v>221</v>
      </c>
      <c r="D2386" s="20" t="s">
        <v>1026</v>
      </c>
      <c r="E2386" s="26">
        <v>42309</v>
      </c>
      <c r="F2386">
        <v>16</v>
      </c>
      <c r="G2386">
        <v>12</v>
      </c>
      <c r="H2386">
        <v>1.3333333333333333</v>
      </c>
      <c r="I2386">
        <v>35</v>
      </c>
      <c r="J2386">
        <v>36</v>
      </c>
      <c r="K2386">
        <v>0.97222222222222221</v>
      </c>
      <c r="L2386">
        <v>40</v>
      </c>
      <c r="M2386">
        <v>0.9</v>
      </c>
      <c r="N2386">
        <v>30</v>
      </c>
      <c r="O2386">
        <v>0.77949999999999997</v>
      </c>
      <c r="P2386">
        <v>0</v>
      </c>
      <c r="Q2386">
        <v>1</v>
      </c>
      <c r="R2386">
        <v>0</v>
      </c>
      <c r="S2386">
        <v>5</v>
      </c>
    </row>
    <row r="2387" spans="1:20" x14ac:dyDescent="0.25">
      <c r="A2387" s="177" t="s">
        <v>3254</v>
      </c>
      <c r="B2387" t="s">
        <v>3255</v>
      </c>
      <c r="C2387" t="s">
        <v>222</v>
      </c>
      <c r="D2387" s="20" t="s">
        <v>1026</v>
      </c>
      <c r="E2387" s="26">
        <v>42309</v>
      </c>
      <c r="F2387">
        <v>6</v>
      </c>
      <c r="G2387">
        <v>4</v>
      </c>
      <c r="H2387">
        <v>1.5</v>
      </c>
      <c r="I2387">
        <v>4</v>
      </c>
      <c r="J2387">
        <v>8</v>
      </c>
      <c r="K2387">
        <v>0.5</v>
      </c>
      <c r="L2387">
        <v>8</v>
      </c>
      <c r="M2387">
        <v>1</v>
      </c>
      <c r="N2387">
        <v>4</v>
      </c>
      <c r="O2387">
        <v>0.83499999999999996</v>
      </c>
      <c r="P2387">
        <v>0</v>
      </c>
      <c r="Q2387">
        <v>0</v>
      </c>
      <c r="R2387" t="e">
        <v>#DIV/0!</v>
      </c>
      <c r="S2387">
        <v>0</v>
      </c>
    </row>
    <row r="2388" spans="1:20" x14ac:dyDescent="0.25">
      <c r="A2388" s="177" t="s">
        <v>7299</v>
      </c>
      <c r="B2388" t="s">
        <v>7300</v>
      </c>
      <c r="C2388" s="20" t="s">
        <v>1078</v>
      </c>
      <c r="D2388" s="20" t="s">
        <v>1026</v>
      </c>
      <c r="E2388" s="26">
        <v>42309</v>
      </c>
      <c r="F2388">
        <v>5</v>
      </c>
      <c r="G2388">
        <v>4</v>
      </c>
      <c r="H2388">
        <v>1.25</v>
      </c>
      <c r="I2388">
        <v>12</v>
      </c>
      <c r="J2388">
        <v>9</v>
      </c>
      <c r="K2388">
        <v>1.3333333333333333</v>
      </c>
      <c r="L2388">
        <v>14</v>
      </c>
      <c r="M2388">
        <v>0.6428571428571429</v>
      </c>
      <c r="N2388">
        <v>6</v>
      </c>
      <c r="P2388">
        <v>0</v>
      </c>
      <c r="Q2388">
        <v>0</v>
      </c>
      <c r="R2388" t="e">
        <v>#DIV/0!</v>
      </c>
      <c r="S2388">
        <v>6</v>
      </c>
    </row>
    <row r="2389" spans="1:20" x14ac:dyDescent="0.25">
      <c r="A2389" s="177" t="s">
        <v>5291</v>
      </c>
      <c r="B2389" t="s">
        <v>5292</v>
      </c>
      <c r="C2389" s="20" t="s">
        <v>1079</v>
      </c>
      <c r="D2389" s="20" t="s">
        <v>1026</v>
      </c>
      <c r="E2389" s="26">
        <v>42309</v>
      </c>
      <c r="F2389">
        <v>6</v>
      </c>
      <c r="G2389">
        <v>5</v>
      </c>
      <c r="H2389">
        <v>1.2</v>
      </c>
      <c r="I2389">
        <v>13</v>
      </c>
      <c r="J2389">
        <v>25</v>
      </c>
      <c r="K2389">
        <v>0.52</v>
      </c>
      <c r="L2389">
        <v>25</v>
      </c>
      <c r="M2389">
        <v>1</v>
      </c>
      <c r="N2389">
        <v>11</v>
      </c>
      <c r="P2389">
        <v>1</v>
      </c>
      <c r="Q2389">
        <v>1</v>
      </c>
      <c r="R2389">
        <v>1</v>
      </c>
      <c r="S2389">
        <v>2</v>
      </c>
    </row>
    <row r="2390" spans="1:20" x14ac:dyDescent="0.25">
      <c r="A2390" s="177" t="s">
        <v>12290</v>
      </c>
      <c r="B2390" t="s">
        <v>12291</v>
      </c>
      <c r="C2390" t="s">
        <v>200</v>
      </c>
      <c r="D2390" s="20" t="s">
        <v>1026</v>
      </c>
      <c r="E2390" s="26">
        <v>42309</v>
      </c>
      <c r="F2390">
        <v>7</v>
      </c>
      <c r="G2390">
        <v>5</v>
      </c>
      <c r="H2390">
        <v>1.4</v>
      </c>
      <c r="I2390">
        <v>11</v>
      </c>
      <c r="J2390">
        <v>25</v>
      </c>
      <c r="K2390">
        <v>0.44</v>
      </c>
      <c r="L2390">
        <v>25</v>
      </c>
      <c r="M2390">
        <v>1</v>
      </c>
      <c r="N2390">
        <v>9</v>
      </c>
      <c r="P2390">
        <v>0</v>
      </c>
      <c r="Q2390">
        <v>0</v>
      </c>
      <c r="R2390" t="e">
        <v>#DIV/0!</v>
      </c>
      <c r="S2390">
        <v>2</v>
      </c>
    </row>
    <row r="2391" spans="1:20" x14ac:dyDescent="0.25">
      <c r="A2391" s="177" t="s">
        <v>10411</v>
      </c>
      <c r="B2391" t="s">
        <v>10412</v>
      </c>
      <c r="C2391" t="s">
        <v>204</v>
      </c>
      <c r="D2391" s="20" t="s">
        <v>1026</v>
      </c>
      <c r="E2391" s="26">
        <v>42309</v>
      </c>
      <c r="F2391">
        <v>4</v>
      </c>
      <c r="G2391">
        <v>4</v>
      </c>
      <c r="H2391">
        <v>1</v>
      </c>
      <c r="I2391">
        <v>6</v>
      </c>
      <c r="J2391">
        <v>27</v>
      </c>
      <c r="K2391">
        <v>0.22222222222222221</v>
      </c>
      <c r="L2391">
        <v>32</v>
      </c>
      <c r="M2391">
        <v>0.84375</v>
      </c>
      <c r="N2391">
        <v>6</v>
      </c>
      <c r="P2391">
        <v>0</v>
      </c>
      <c r="Q2391">
        <v>0</v>
      </c>
      <c r="R2391" t="e">
        <v>#DIV/0!</v>
      </c>
      <c r="S2391">
        <v>0</v>
      </c>
    </row>
    <row r="2392" spans="1:20" x14ac:dyDescent="0.25">
      <c r="A2392" s="177" t="s">
        <v>8759</v>
      </c>
      <c r="B2392" t="s">
        <v>8760</v>
      </c>
      <c r="C2392" t="s">
        <v>208</v>
      </c>
      <c r="D2392" s="20" t="s">
        <v>1026</v>
      </c>
      <c r="E2392" s="26">
        <v>42309</v>
      </c>
      <c r="F2392">
        <v>3</v>
      </c>
      <c r="G2392">
        <v>3</v>
      </c>
      <c r="H2392">
        <v>1</v>
      </c>
      <c r="I2392">
        <v>15</v>
      </c>
      <c r="J2392">
        <v>10</v>
      </c>
      <c r="K2392">
        <v>1.5</v>
      </c>
      <c r="L2392">
        <v>10</v>
      </c>
      <c r="M2392">
        <v>1</v>
      </c>
      <c r="N2392">
        <v>15</v>
      </c>
      <c r="P2392">
        <v>0</v>
      </c>
      <c r="Q2392">
        <v>0</v>
      </c>
      <c r="R2392" t="e">
        <v>#DIV/0!</v>
      </c>
      <c r="S2392">
        <v>0</v>
      </c>
    </row>
    <row r="2393" spans="1:20" x14ac:dyDescent="0.25">
      <c r="A2393" s="177" t="s">
        <v>6553</v>
      </c>
      <c r="B2393" t="s">
        <v>6554</v>
      </c>
      <c r="C2393" t="s">
        <v>316</v>
      </c>
      <c r="D2393" s="20" t="s">
        <v>1026</v>
      </c>
      <c r="E2393" s="26">
        <v>42309</v>
      </c>
      <c r="F2393">
        <v>8</v>
      </c>
      <c r="G2393">
        <v>9</v>
      </c>
      <c r="H2393">
        <v>0.88888888888888884</v>
      </c>
      <c r="I2393">
        <v>16</v>
      </c>
      <c r="J2393">
        <v>26</v>
      </c>
      <c r="K2393">
        <v>0.61538461538461542</v>
      </c>
      <c r="L2393">
        <v>26</v>
      </c>
      <c r="M2393">
        <v>1</v>
      </c>
      <c r="N2393">
        <v>16</v>
      </c>
      <c r="P2393">
        <v>2</v>
      </c>
      <c r="Q2393">
        <v>2</v>
      </c>
      <c r="R2393">
        <v>1</v>
      </c>
      <c r="S2393">
        <v>0</v>
      </c>
      <c r="T2393">
        <v>1.06</v>
      </c>
    </row>
    <row r="2394" spans="1:20" x14ac:dyDescent="0.25">
      <c r="A2394" s="177" t="s">
        <v>4146</v>
      </c>
      <c r="B2394" t="s">
        <v>4147</v>
      </c>
      <c r="C2394" t="s">
        <v>218</v>
      </c>
      <c r="D2394" s="20" t="s">
        <v>1026</v>
      </c>
      <c r="E2394" s="26">
        <v>42309</v>
      </c>
      <c r="F2394">
        <v>0</v>
      </c>
      <c r="G2394">
        <v>4</v>
      </c>
      <c r="H2394">
        <v>0</v>
      </c>
      <c r="I2394">
        <v>2</v>
      </c>
      <c r="J2394">
        <v>20</v>
      </c>
      <c r="K2394">
        <v>0.1</v>
      </c>
      <c r="L2394">
        <v>20</v>
      </c>
      <c r="M2394">
        <v>1</v>
      </c>
      <c r="N2394">
        <v>2</v>
      </c>
      <c r="P2394">
        <v>0</v>
      </c>
      <c r="Q2394">
        <v>0</v>
      </c>
      <c r="R2394" t="e">
        <v>#DIV/0!</v>
      </c>
      <c r="S2394">
        <v>0</v>
      </c>
      <c r="T2394">
        <v>0.71785714285714286</v>
      </c>
    </row>
    <row r="2395" spans="1:20" x14ac:dyDescent="0.25">
      <c r="A2395" s="177" t="s">
        <v>12575</v>
      </c>
      <c r="B2395" t="s">
        <v>12576</v>
      </c>
      <c r="C2395" t="s">
        <v>202</v>
      </c>
      <c r="D2395" s="20" t="s">
        <v>1026</v>
      </c>
      <c r="E2395" s="26">
        <v>42309</v>
      </c>
      <c r="F2395">
        <v>8</v>
      </c>
      <c r="G2395">
        <v>7</v>
      </c>
      <c r="H2395">
        <v>1.1428571428571428</v>
      </c>
      <c r="I2395">
        <v>118</v>
      </c>
      <c r="J2395">
        <v>80</v>
      </c>
      <c r="K2395">
        <v>1.4750000000000001</v>
      </c>
      <c r="L2395">
        <v>90</v>
      </c>
      <c r="M2395">
        <v>0.88888888888888884</v>
      </c>
      <c r="N2395">
        <v>116</v>
      </c>
      <c r="P2395">
        <v>0</v>
      </c>
      <c r="Q2395">
        <v>0</v>
      </c>
      <c r="R2395" t="e">
        <v>#DIV/0!</v>
      </c>
      <c r="S2395">
        <v>2</v>
      </c>
      <c r="T2395">
        <v>0.53846153846153844</v>
      </c>
    </row>
    <row r="2396" spans="1:20" x14ac:dyDescent="0.25">
      <c r="A2396" s="177" t="s">
        <v>9740</v>
      </c>
      <c r="B2396" t="s">
        <v>9741</v>
      </c>
      <c r="C2396" t="s">
        <v>224</v>
      </c>
      <c r="D2396" s="20" t="s">
        <v>1026</v>
      </c>
      <c r="E2396" s="26">
        <v>42309</v>
      </c>
      <c r="F2396">
        <v>3</v>
      </c>
      <c r="G2396">
        <v>3</v>
      </c>
      <c r="H2396">
        <v>1</v>
      </c>
      <c r="I2396">
        <v>53</v>
      </c>
      <c r="J2396">
        <v>50</v>
      </c>
      <c r="K2396">
        <v>1.06</v>
      </c>
      <c r="L2396">
        <v>50</v>
      </c>
      <c r="M2396">
        <v>1</v>
      </c>
      <c r="N2396">
        <v>52</v>
      </c>
      <c r="P2396">
        <v>0</v>
      </c>
      <c r="Q2396">
        <v>0</v>
      </c>
      <c r="R2396" t="e">
        <v>#DIV/0!</v>
      </c>
      <c r="S2396">
        <v>1</v>
      </c>
    </row>
    <row r="2397" spans="1:20" x14ac:dyDescent="0.25">
      <c r="A2397" s="177" t="s">
        <v>9629</v>
      </c>
      <c r="B2397" t="s">
        <v>9630</v>
      </c>
      <c r="C2397" t="s">
        <v>339</v>
      </c>
      <c r="D2397" s="20" t="s">
        <v>1026</v>
      </c>
      <c r="E2397" s="26">
        <v>42309</v>
      </c>
      <c r="F2397">
        <v>1</v>
      </c>
      <c r="G2397">
        <v>0</v>
      </c>
      <c r="H2397" t="e">
        <v>#DIV/0!</v>
      </c>
      <c r="I2397">
        <v>4</v>
      </c>
      <c r="J2397">
        <v>10</v>
      </c>
      <c r="K2397">
        <v>0.4</v>
      </c>
      <c r="L2397">
        <v>10</v>
      </c>
      <c r="M2397">
        <v>1</v>
      </c>
      <c r="N2397">
        <v>4</v>
      </c>
      <c r="P2397">
        <v>0</v>
      </c>
      <c r="Q2397">
        <v>0</v>
      </c>
      <c r="R2397" t="e">
        <v>#DIV/0!</v>
      </c>
      <c r="S2397">
        <v>0</v>
      </c>
    </row>
    <row r="2398" spans="1:20" x14ac:dyDescent="0.25">
      <c r="A2398" s="177" t="s">
        <v>9441</v>
      </c>
      <c r="B2398" t="s">
        <v>9442</v>
      </c>
      <c r="C2398" t="s">
        <v>345</v>
      </c>
      <c r="D2398" s="20" t="s">
        <v>1026</v>
      </c>
      <c r="E2398" s="26">
        <v>42309</v>
      </c>
      <c r="H2398" t="e">
        <v>#DIV/0!</v>
      </c>
      <c r="K2398" t="e">
        <v>#DIV/0!</v>
      </c>
      <c r="M2398" t="e">
        <v>#DIV/0!</v>
      </c>
      <c r="N2398">
        <v>0</v>
      </c>
      <c r="R2398" t="e">
        <v>#DIV/0!</v>
      </c>
    </row>
    <row r="2399" spans="1:20" x14ac:dyDescent="0.25">
      <c r="A2399" s="177" t="s">
        <v>7833</v>
      </c>
      <c r="B2399" t="s">
        <v>7834</v>
      </c>
      <c r="C2399" t="s">
        <v>226</v>
      </c>
      <c r="D2399" s="20" t="s">
        <v>1026</v>
      </c>
      <c r="E2399" s="26">
        <v>42309</v>
      </c>
      <c r="F2399">
        <v>3</v>
      </c>
      <c r="G2399">
        <v>5</v>
      </c>
      <c r="H2399">
        <v>0.6</v>
      </c>
      <c r="I2399">
        <v>38</v>
      </c>
      <c r="J2399">
        <v>20</v>
      </c>
      <c r="K2399">
        <v>1.9</v>
      </c>
      <c r="L2399">
        <v>50</v>
      </c>
      <c r="M2399">
        <v>0.4</v>
      </c>
      <c r="N2399">
        <v>38</v>
      </c>
      <c r="P2399">
        <v>0</v>
      </c>
      <c r="Q2399">
        <v>0</v>
      </c>
      <c r="R2399" t="e">
        <v>#DIV/0!</v>
      </c>
      <c r="S2399">
        <v>0</v>
      </c>
      <c r="T2399">
        <v>0.86250000000000004</v>
      </c>
    </row>
    <row r="2400" spans="1:20" x14ac:dyDescent="0.25">
      <c r="A2400" s="177" t="s">
        <v>6903</v>
      </c>
      <c r="B2400" t="s">
        <v>6904</v>
      </c>
      <c r="C2400" t="s">
        <v>231</v>
      </c>
      <c r="D2400" s="20" t="s">
        <v>1026</v>
      </c>
      <c r="E2400" s="26">
        <v>42309</v>
      </c>
      <c r="F2400">
        <v>12</v>
      </c>
      <c r="G2400">
        <v>8</v>
      </c>
      <c r="H2400">
        <v>1.5</v>
      </c>
      <c r="I2400">
        <v>96</v>
      </c>
      <c r="J2400">
        <v>87</v>
      </c>
      <c r="K2400">
        <v>1.103448275862069</v>
      </c>
      <c r="L2400">
        <v>95</v>
      </c>
      <c r="M2400">
        <v>0.91578947368421049</v>
      </c>
      <c r="N2400">
        <v>93</v>
      </c>
      <c r="P2400">
        <v>0</v>
      </c>
      <c r="Q2400">
        <v>0</v>
      </c>
      <c r="R2400" t="e">
        <v>#DIV/0!</v>
      </c>
      <c r="S2400">
        <v>3</v>
      </c>
    </row>
    <row r="2401" spans="1:20" x14ac:dyDescent="0.25">
      <c r="A2401" s="177" t="s">
        <v>5954</v>
      </c>
      <c r="B2401" t="s">
        <v>5955</v>
      </c>
      <c r="C2401" t="s">
        <v>216</v>
      </c>
      <c r="D2401" s="20" t="s">
        <v>1026</v>
      </c>
      <c r="E2401" s="26">
        <v>42309</v>
      </c>
      <c r="F2401">
        <v>8</v>
      </c>
      <c r="G2401">
        <v>7</v>
      </c>
      <c r="H2401">
        <v>1.1428571428571428</v>
      </c>
      <c r="I2401">
        <v>72</v>
      </c>
      <c r="J2401">
        <v>100</v>
      </c>
      <c r="K2401">
        <v>0.72</v>
      </c>
      <c r="L2401">
        <v>100</v>
      </c>
      <c r="M2401">
        <v>1</v>
      </c>
      <c r="N2401">
        <v>55</v>
      </c>
      <c r="P2401">
        <v>3</v>
      </c>
      <c r="Q2401">
        <v>4</v>
      </c>
      <c r="R2401">
        <v>0.75</v>
      </c>
      <c r="S2401">
        <v>17</v>
      </c>
    </row>
    <row r="2402" spans="1:20" x14ac:dyDescent="0.25">
      <c r="A2402" s="177" t="s">
        <v>4561</v>
      </c>
      <c r="B2402" t="s">
        <v>4562</v>
      </c>
      <c r="C2402" t="s">
        <v>233</v>
      </c>
      <c r="D2402" s="20" t="s">
        <v>1026</v>
      </c>
      <c r="E2402" s="26">
        <v>42309</v>
      </c>
      <c r="F2402">
        <v>3</v>
      </c>
      <c r="G2402">
        <v>7</v>
      </c>
      <c r="H2402">
        <v>0.42857142857142855</v>
      </c>
      <c r="I2402">
        <v>10</v>
      </c>
      <c r="J2402">
        <v>30</v>
      </c>
      <c r="K2402">
        <v>0.33333333333333331</v>
      </c>
      <c r="L2402">
        <v>30</v>
      </c>
      <c r="M2402">
        <v>1</v>
      </c>
      <c r="N2402">
        <v>10</v>
      </c>
      <c r="P2402">
        <v>0</v>
      </c>
      <c r="Q2402">
        <v>0</v>
      </c>
      <c r="R2402" t="e">
        <v>#DIV/0!</v>
      </c>
      <c r="S2402">
        <v>0</v>
      </c>
      <c r="T2402">
        <v>1</v>
      </c>
    </row>
    <row r="2403" spans="1:20" x14ac:dyDescent="0.25">
      <c r="A2403" s="177" t="s">
        <v>3971</v>
      </c>
      <c r="B2403" t="s">
        <v>3972</v>
      </c>
      <c r="C2403" t="s">
        <v>219</v>
      </c>
      <c r="D2403" s="20" t="s">
        <v>1026</v>
      </c>
      <c r="E2403" s="26">
        <v>42309</v>
      </c>
      <c r="F2403">
        <v>3</v>
      </c>
      <c r="G2403">
        <v>3</v>
      </c>
      <c r="H2403">
        <v>1</v>
      </c>
      <c r="I2403">
        <v>15</v>
      </c>
      <c r="J2403">
        <v>40</v>
      </c>
      <c r="K2403">
        <v>0.375</v>
      </c>
      <c r="L2403">
        <v>40</v>
      </c>
      <c r="M2403">
        <v>1</v>
      </c>
      <c r="N2403">
        <v>15</v>
      </c>
      <c r="P2403">
        <v>0</v>
      </c>
      <c r="Q2403">
        <v>0</v>
      </c>
      <c r="R2403" t="e">
        <v>#DIV/0!</v>
      </c>
      <c r="S2403">
        <v>0</v>
      </c>
      <c r="T2403">
        <v>0.76666666666666661</v>
      </c>
    </row>
    <row r="2404" spans="1:20" x14ac:dyDescent="0.25">
      <c r="A2404" s="177" t="s">
        <v>3700</v>
      </c>
      <c r="B2404" t="s">
        <v>3701</v>
      </c>
      <c r="C2404" t="s">
        <v>340</v>
      </c>
      <c r="D2404" s="20" t="s">
        <v>1026</v>
      </c>
      <c r="E2404" s="26">
        <v>42309</v>
      </c>
      <c r="F2404">
        <v>4</v>
      </c>
      <c r="G2404">
        <v>0</v>
      </c>
      <c r="H2404" t="e">
        <v>#DIV/0!</v>
      </c>
      <c r="I2404">
        <v>38</v>
      </c>
      <c r="J2404">
        <v>40</v>
      </c>
      <c r="K2404">
        <v>0.95</v>
      </c>
      <c r="L2404">
        <v>40</v>
      </c>
      <c r="M2404">
        <v>1</v>
      </c>
      <c r="N2404">
        <v>38</v>
      </c>
      <c r="P2404">
        <v>0</v>
      </c>
      <c r="Q2404">
        <v>0</v>
      </c>
      <c r="R2404" t="e">
        <v>#DIV/0!</v>
      </c>
      <c r="S2404">
        <v>0</v>
      </c>
      <c r="T2404">
        <v>0.97499999999999998</v>
      </c>
    </row>
    <row r="2405" spans="1:20" x14ac:dyDescent="0.25">
      <c r="A2405" s="177" t="s">
        <v>7646</v>
      </c>
      <c r="B2405" t="s">
        <v>7647</v>
      </c>
      <c r="C2405" s="20" t="s">
        <v>901</v>
      </c>
      <c r="D2405" s="20" t="s">
        <v>1026</v>
      </c>
      <c r="E2405" s="26">
        <v>42309</v>
      </c>
      <c r="F2405">
        <v>5</v>
      </c>
      <c r="G2405">
        <v>4</v>
      </c>
      <c r="H2405">
        <v>1.25</v>
      </c>
      <c r="I2405">
        <v>12</v>
      </c>
      <c r="J2405">
        <v>9</v>
      </c>
      <c r="K2405">
        <v>1.3333333333333333</v>
      </c>
      <c r="L2405">
        <v>14</v>
      </c>
      <c r="M2405">
        <v>0.6428571428571429</v>
      </c>
      <c r="N2405">
        <v>6</v>
      </c>
      <c r="P2405">
        <v>0</v>
      </c>
      <c r="Q2405">
        <v>0</v>
      </c>
      <c r="R2405" t="e">
        <v>#DIV/0!</v>
      </c>
      <c r="S2405">
        <v>6</v>
      </c>
      <c r="T2405">
        <v>0.80725000000000002</v>
      </c>
    </row>
    <row r="2406" spans="1:20" x14ac:dyDescent="0.25">
      <c r="A2406" s="177" t="s">
        <v>5526</v>
      </c>
      <c r="B2406" t="s">
        <v>5527</v>
      </c>
      <c r="C2406" s="20" t="s">
        <v>903</v>
      </c>
      <c r="D2406" s="20" t="s">
        <v>1026</v>
      </c>
      <c r="E2406" s="26">
        <v>42309</v>
      </c>
      <c r="F2406">
        <v>11</v>
      </c>
      <c r="G2406">
        <v>10</v>
      </c>
      <c r="H2406">
        <v>1.1000000000000001</v>
      </c>
      <c r="I2406">
        <v>41</v>
      </c>
      <c r="J2406">
        <v>50</v>
      </c>
      <c r="K2406">
        <v>0.82</v>
      </c>
      <c r="L2406">
        <v>50</v>
      </c>
      <c r="M2406">
        <v>1</v>
      </c>
      <c r="N2406">
        <v>39</v>
      </c>
      <c r="P2406">
        <v>3</v>
      </c>
      <c r="Q2406">
        <v>3</v>
      </c>
      <c r="R2406">
        <v>1</v>
      </c>
      <c r="S2406">
        <v>2</v>
      </c>
      <c r="T2406">
        <v>0.5</v>
      </c>
    </row>
    <row r="2407" spans="1:20" x14ac:dyDescent="0.25">
      <c r="A2407" s="177" t="s">
        <v>11659</v>
      </c>
      <c r="B2407" t="s">
        <v>11660</v>
      </c>
      <c r="C2407" t="s">
        <v>199</v>
      </c>
      <c r="D2407" s="20" t="s">
        <v>1028</v>
      </c>
      <c r="E2407" s="26">
        <v>42309</v>
      </c>
      <c r="F2407">
        <v>15</v>
      </c>
      <c r="G2407">
        <v>12</v>
      </c>
      <c r="H2407">
        <v>1.25</v>
      </c>
      <c r="I2407">
        <v>129</v>
      </c>
      <c r="J2407">
        <v>105</v>
      </c>
      <c r="K2407">
        <v>1.2285714285714286</v>
      </c>
      <c r="L2407">
        <v>115</v>
      </c>
      <c r="M2407">
        <v>0.91304347826086951</v>
      </c>
      <c r="N2407">
        <v>125</v>
      </c>
      <c r="P2407">
        <v>0</v>
      </c>
      <c r="Q2407">
        <v>0</v>
      </c>
      <c r="R2407" t="e">
        <v>#DIV/0!</v>
      </c>
      <c r="S2407">
        <v>4</v>
      </c>
      <c r="T2407">
        <v>0</v>
      </c>
    </row>
    <row r="2408" spans="1:20" x14ac:dyDescent="0.25">
      <c r="A2408" s="177" t="s">
        <v>10937</v>
      </c>
      <c r="B2408" t="s">
        <v>10938</v>
      </c>
      <c r="C2408" t="s">
        <v>227</v>
      </c>
      <c r="D2408" s="20" t="s">
        <v>1028</v>
      </c>
      <c r="E2408" s="26">
        <v>42309</v>
      </c>
      <c r="F2408">
        <v>0</v>
      </c>
      <c r="G2408">
        <v>0</v>
      </c>
      <c r="H2408" t="e">
        <v>#DIV/0!</v>
      </c>
      <c r="I2408">
        <v>0</v>
      </c>
      <c r="J2408">
        <v>0</v>
      </c>
      <c r="K2408" t="e">
        <v>#DIV/0!</v>
      </c>
      <c r="L2408">
        <v>0</v>
      </c>
      <c r="M2408" t="e">
        <v>#DIV/0!</v>
      </c>
      <c r="N2408">
        <v>0</v>
      </c>
      <c r="P2408">
        <v>0</v>
      </c>
      <c r="Q2408">
        <v>0</v>
      </c>
      <c r="R2408" t="e">
        <v>#DIV/0!</v>
      </c>
      <c r="S2408">
        <v>0</v>
      </c>
    </row>
    <row r="2409" spans="1:20" x14ac:dyDescent="0.25">
      <c r="A2409" s="177" t="s">
        <v>9645</v>
      </c>
      <c r="B2409" t="s">
        <v>9646</v>
      </c>
      <c r="C2409" t="s">
        <v>341</v>
      </c>
      <c r="D2409" s="20" t="s">
        <v>1028</v>
      </c>
      <c r="E2409" s="26">
        <v>42309</v>
      </c>
      <c r="F2409">
        <v>1</v>
      </c>
      <c r="G2409">
        <v>0</v>
      </c>
      <c r="H2409" t="e">
        <v>#DIV/0!</v>
      </c>
      <c r="I2409">
        <v>4</v>
      </c>
      <c r="J2409">
        <v>10</v>
      </c>
      <c r="K2409">
        <v>0.4</v>
      </c>
      <c r="L2409">
        <v>10</v>
      </c>
      <c r="M2409">
        <v>1</v>
      </c>
      <c r="N2409">
        <v>4</v>
      </c>
      <c r="P2409">
        <v>0</v>
      </c>
      <c r="Q2409">
        <v>0</v>
      </c>
      <c r="R2409" t="e">
        <v>#DIV/0!</v>
      </c>
      <c r="S2409">
        <v>0</v>
      </c>
    </row>
    <row r="2410" spans="1:20" x14ac:dyDescent="0.25">
      <c r="A2410" s="177" t="s">
        <v>9533</v>
      </c>
      <c r="B2410" t="s">
        <v>9534</v>
      </c>
      <c r="C2410" t="s">
        <v>346</v>
      </c>
      <c r="D2410" s="20" t="s">
        <v>1028</v>
      </c>
      <c r="E2410" s="26">
        <v>42309</v>
      </c>
      <c r="F2410">
        <v>0</v>
      </c>
      <c r="G2410">
        <v>0</v>
      </c>
      <c r="H2410" t="e">
        <v>#DIV/0!</v>
      </c>
      <c r="I2410">
        <v>0</v>
      </c>
      <c r="J2410">
        <v>0</v>
      </c>
      <c r="K2410" t="e">
        <v>#DIV/0!</v>
      </c>
      <c r="L2410">
        <v>0</v>
      </c>
      <c r="M2410" t="e">
        <v>#DIV/0!</v>
      </c>
      <c r="N2410">
        <v>0</v>
      </c>
      <c r="P2410">
        <v>0</v>
      </c>
      <c r="Q2410">
        <v>0</v>
      </c>
      <c r="R2410" t="e">
        <v>#DIV/0!</v>
      </c>
      <c r="S2410">
        <v>0</v>
      </c>
    </row>
    <row r="2411" spans="1:20" x14ac:dyDescent="0.25">
      <c r="A2411" s="177" t="s">
        <v>9174</v>
      </c>
      <c r="B2411" t="s">
        <v>9175</v>
      </c>
      <c r="C2411" t="s">
        <v>207</v>
      </c>
      <c r="D2411" s="20" t="s">
        <v>1028</v>
      </c>
      <c r="E2411" s="26">
        <v>42309</v>
      </c>
      <c r="F2411">
        <v>11</v>
      </c>
      <c r="G2411">
        <v>13</v>
      </c>
      <c r="H2411">
        <v>0.84615384615384615</v>
      </c>
      <c r="I2411">
        <v>74</v>
      </c>
      <c r="J2411">
        <v>69</v>
      </c>
      <c r="K2411">
        <v>1.0724637681159421</v>
      </c>
      <c r="L2411">
        <v>69</v>
      </c>
      <c r="M2411">
        <v>1</v>
      </c>
      <c r="N2411">
        <v>62</v>
      </c>
      <c r="P2411">
        <v>2</v>
      </c>
      <c r="Q2411">
        <v>4</v>
      </c>
      <c r="R2411">
        <v>0.5</v>
      </c>
      <c r="S2411">
        <v>12</v>
      </c>
    </row>
    <row r="2412" spans="1:20" x14ac:dyDescent="0.25">
      <c r="A2412" s="177" t="s">
        <v>8335</v>
      </c>
      <c r="B2412" t="s">
        <v>8336</v>
      </c>
      <c r="C2412" t="s">
        <v>212</v>
      </c>
      <c r="D2412" s="20" t="s">
        <v>1028</v>
      </c>
      <c r="E2412" s="26">
        <v>42309</v>
      </c>
      <c r="F2412">
        <v>2</v>
      </c>
      <c r="G2412">
        <v>3</v>
      </c>
      <c r="H2412">
        <v>0.66666666666666663</v>
      </c>
      <c r="I2412">
        <v>15</v>
      </c>
      <c r="J2412">
        <v>12</v>
      </c>
      <c r="K2412">
        <v>1.25</v>
      </c>
      <c r="L2412">
        <v>20</v>
      </c>
      <c r="M2412">
        <v>0.6</v>
      </c>
      <c r="N2412">
        <v>13</v>
      </c>
      <c r="P2412">
        <v>1</v>
      </c>
      <c r="Q2412">
        <v>1</v>
      </c>
      <c r="R2412">
        <v>1</v>
      </c>
      <c r="S2412">
        <v>2</v>
      </c>
    </row>
    <row r="2413" spans="1:20" x14ac:dyDescent="0.25">
      <c r="A2413" s="177" t="s">
        <v>4911</v>
      </c>
      <c r="B2413" t="s">
        <v>4912</v>
      </c>
      <c r="C2413" t="s">
        <v>230</v>
      </c>
      <c r="D2413" s="20" t="s">
        <v>1028</v>
      </c>
      <c r="E2413" s="26">
        <v>42309</v>
      </c>
      <c r="F2413">
        <v>1</v>
      </c>
      <c r="G2413">
        <v>2</v>
      </c>
      <c r="H2413">
        <v>0.5</v>
      </c>
      <c r="I2413">
        <v>7</v>
      </c>
      <c r="J2413">
        <v>6</v>
      </c>
      <c r="K2413">
        <v>1.1666666666666667</v>
      </c>
      <c r="L2413">
        <v>12</v>
      </c>
      <c r="M2413">
        <v>0.5</v>
      </c>
      <c r="N2413">
        <v>6</v>
      </c>
      <c r="P2413">
        <v>1</v>
      </c>
      <c r="Q2413">
        <v>1</v>
      </c>
      <c r="R2413">
        <v>1</v>
      </c>
      <c r="S2413">
        <v>1</v>
      </c>
    </row>
    <row r="2414" spans="1:20" x14ac:dyDescent="0.25">
      <c r="A2414" s="177" t="s">
        <v>11661</v>
      </c>
      <c r="B2414" t="s">
        <v>11662</v>
      </c>
      <c r="C2414" t="s">
        <v>198</v>
      </c>
      <c r="D2414" s="20" t="s">
        <v>1028</v>
      </c>
      <c r="E2414" s="26">
        <v>42309</v>
      </c>
      <c r="F2414">
        <v>2</v>
      </c>
      <c r="G2414">
        <v>5</v>
      </c>
      <c r="H2414">
        <v>0.4</v>
      </c>
      <c r="I2414">
        <v>2</v>
      </c>
      <c r="J2414">
        <v>15</v>
      </c>
      <c r="K2414">
        <v>0.13333333333333333</v>
      </c>
      <c r="L2414">
        <v>15</v>
      </c>
      <c r="M2414">
        <v>1</v>
      </c>
      <c r="N2414">
        <v>2</v>
      </c>
      <c r="P2414">
        <v>0</v>
      </c>
      <c r="Q2414">
        <v>1</v>
      </c>
      <c r="R2414">
        <v>0</v>
      </c>
      <c r="S2414">
        <v>0</v>
      </c>
      <c r="T2414">
        <v>0.76785714285714279</v>
      </c>
    </row>
    <row r="2415" spans="1:20" x14ac:dyDescent="0.25">
      <c r="A2415" s="177" t="s">
        <v>10762</v>
      </c>
      <c r="B2415" t="s">
        <v>10763</v>
      </c>
      <c r="C2415" t="s">
        <v>203</v>
      </c>
      <c r="D2415" s="20" t="s">
        <v>1028</v>
      </c>
      <c r="E2415" s="26">
        <v>42309</v>
      </c>
      <c r="F2415">
        <v>7</v>
      </c>
      <c r="G2415">
        <v>7</v>
      </c>
      <c r="H2415">
        <v>1</v>
      </c>
      <c r="I2415">
        <v>29</v>
      </c>
      <c r="J2415">
        <v>57</v>
      </c>
      <c r="K2415">
        <v>0.50877192982456143</v>
      </c>
      <c r="L2415">
        <v>77</v>
      </c>
      <c r="M2415">
        <v>0.74025974025974028</v>
      </c>
      <c r="N2415">
        <v>24</v>
      </c>
      <c r="P2415">
        <v>0</v>
      </c>
      <c r="Q2415">
        <v>0</v>
      </c>
      <c r="R2415" t="e">
        <v>#DIV/0!</v>
      </c>
      <c r="S2415">
        <v>5</v>
      </c>
      <c r="T2415">
        <v>0.8666666666666667</v>
      </c>
    </row>
    <row r="2416" spans="1:20" x14ac:dyDescent="0.25">
      <c r="A2416" s="177" t="s">
        <v>6304</v>
      </c>
      <c r="B2416" t="s">
        <v>6305</v>
      </c>
      <c r="C2416" t="s">
        <v>214</v>
      </c>
      <c r="D2416" s="20" t="s">
        <v>1028</v>
      </c>
      <c r="E2416" s="26">
        <v>42309</v>
      </c>
      <c r="F2416">
        <v>14</v>
      </c>
      <c r="G2416">
        <v>13</v>
      </c>
      <c r="H2416">
        <v>1.0769230769230769</v>
      </c>
      <c r="I2416">
        <v>106</v>
      </c>
      <c r="J2416">
        <v>140</v>
      </c>
      <c r="K2416">
        <v>0.75714285714285712</v>
      </c>
      <c r="L2416">
        <v>154</v>
      </c>
      <c r="M2416">
        <v>0.90909090909090906</v>
      </c>
      <c r="N2416">
        <v>87</v>
      </c>
      <c r="P2416">
        <v>7</v>
      </c>
      <c r="Q2416">
        <v>10</v>
      </c>
      <c r="R2416">
        <v>0.7</v>
      </c>
      <c r="S2416">
        <v>19</v>
      </c>
      <c r="T2416">
        <v>0.77949999999999997</v>
      </c>
    </row>
    <row r="2417" spans="1:20" x14ac:dyDescent="0.25">
      <c r="A2417" s="177" t="s">
        <v>3604</v>
      </c>
      <c r="B2417" t="s">
        <v>3605</v>
      </c>
      <c r="C2417" t="s">
        <v>220</v>
      </c>
      <c r="D2417" s="20" t="s">
        <v>1028</v>
      </c>
      <c r="E2417" s="26">
        <v>42309</v>
      </c>
      <c r="F2417">
        <v>22</v>
      </c>
      <c r="G2417">
        <v>16</v>
      </c>
      <c r="H2417">
        <v>1.375</v>
      </c>
      <c r="I2417">
        <v>39</v>
      </c>
      <c r="J2417">
        <v>44</v>
      </c>
      <c r="K2417">
        <v>0.88636363636363635</v>
      </c>
      <c r="L2417">
        <v>48</v>
      </c>
      <c r="M2417">
        <v>0.91666666666666663</v>
      </c>
      <c r="N2417">
        <v>34</v>
      </c>
      <c r="P2417">
        <v>0</v>
      </c>
      <c r="Q2417">
        <v>1</v>
      </c>
      <c r="R2417">
        <v>0</v>
      </c>
      <c r="S2417">
        <v>5</v>
      </c>
      <c r="T2417">
        <v>0.83499999999999996</v>
      </c>
    </row>
    <row r="2418" spans="1:20" x14ac:dyDescent="0.25">
      <c r="A2418" s="177" t="s">
        <v>6728</v>
      </c>
      <c r="B2418" t="s">
        <v>6729</v>
      </c>
      <c r="C2418" t="s">
        <v>317</v>
      </c>
      <c r="D2418" s="20" t="s">
        <v>1028</v>
      </c>
      <c r="E2418" s="26">
        <v>42309</v>
      </c>
      <c r="F2418">
        <v>8</v>
      </c>
      <c r="G2418">
        <v>9</v>
      </c>
      <c r="H2418">
        <v>0.88888888888888884</v>
      </c>
      <c r="I2418">
        <v>16</v>
      </c>
      <c r="J2418">
        <v>26</v>
      </c>
      <c r="K2418">
        <v>0.61538461538461542</v>
      </c>
      <c r="L2418">
        <v>26</v>
      </c>
      <c r="M2418">
        <v>1</v>
      </c>
      <c r="N2418">
        <v>16</v>
      </c>
      <c r="P2418">
        <v>2</v>
      </c>
      <c r="Q2418">
        <v>2</v>
      </c>
      <c r="R2418">
        <v>1</v>
      </c>
      <c r="S2418">
        <v>0</v>
      </c>
      <c r="T2418">
        <v>0.98</v>
      </c>
    </row>
    <row r="2419" spans="1:20" x14ac:dyDescent="0.25">
      <c r="A2419" s="177" t="s">
        <v>4386</v>
      </c>
      <c r="B2419" t="s">
        <v>4387</v>
      </c>
      <c r="C2419" t="s">
        <v>217</v>
      </c>
      <c r="D2419" s="20" t="s">
        <v>1028</v>
      </c>
      <c r="E2419" s="26">
        <v>42309</v>
      </c>
      <c r="F2419">
        <v>3</v>
      </c>
      <c r="G2419">
        <v>7</v>
      </c>
      <c r="H2419">
        <v>0.42857142857142855</v>
      </c>
      <c r="I2419">
        <v>17</v>
      </c>
      <c r="J2419">
        <v>60</v>
      </c>
      <c r="K2419">
        <v>0.28333333333333333</v>
      </c>
      <c r="L2419">
        <v>60</v>
      </c>
      <c r="M2419">
        <v>1</v>
      </c>
      <c r="N2419">
        <v>17</v>
      </c>
      <c r="P2419">
        <v>0</v>
      </c>
      <c r="Q2419">
        <v>0</v>
      </c>
      <c r="R2419" t="e">
        <v>#DIV/0!</v>
      </c>
      <c r="S2419">
        <v>0</v>
      </c>
      <c r="T2419">
        <v>0.53435897435897439</v>
      </c>
    </row>
    <row r="2420" spans="1:20" x14ac:dyDescent="0.25">
      <c r="A2420" s="177" t="s">
        <v>9915</v>
      </c>
      <c r="B2420" t="s">
        <v>9916</v>
      </c>
      <c r="C2420" t="s">
        <v>223</v>
      </c>
      <c r="D2420" s="20" t="s">
        <v>1028</v>
      </c>
      <c r="E2420" s="26">
        <v>42309</v>
      </c>
      <c r="F2420">
        <v>3</v>
      </c>
      <c r="G2420">
        <v>3</v>
      </c>
      <c r="H2420">
        <v>1</v>
      </c>
      <c r="I2420">
        <v>53</v>
      </c>
      <c r="J2420">
        <v>50</v>
      </c>
      <c r="K2420">
        <v>1.06</v>
      </c>
      <c r="L2420">
        <v>50</v>
      </c>
      <c r="M2420">
        <v>1</v>
      </c>
      <c r="N2420">
        <v>52</v>
      </c>
      <c r="P2420">
        <v>0</v>
      </c>
      <c r="Q2420">
        <v>0</v>
      </c>
      <c r="R2420" t="e">
        <v>#DIV/0!</v>
      </c>
      <c r="S2420">
        <v>1</v>
      </c>
    </row>
    <row r="2421" spans="1:20" x14ac:dyDescent="0.25">
      <c r="A2421" s="177" t="s">
        <v>8034</v>
      </c>
      <c r="B2421" t="s">
        <v>8035</v>
      </c>
      <c r="C2421" t="s">
        <v>225</v>
      </c>
      <c r="D2421" s="20" t="s">
        <v>1028</v>
      </c>
      <c r="E2421" s="26">
        <v>42309</v>
      </c>
      <c r="F2421">
        <v>3</v>
      </c>
      <c r="G2421">
        <v>5</v>
      </c>
      <c r="H2421">
        <v>0.6</v>
      </c>
      <c r="I2421">
        <v>38</v>
      </c>
      <c r="J2421">
        <v>20</v>
      </c>
      <c r="K2421">
        <v>1.9</v>
      </c>
      <c r="L2421">
        <v>50</v>
      </c>
      <c r="M2421">
        <v>0.4</v>
      </c>
      <c r="N2421">
        <v>38</v>
      </c>
      <c r="P2421">
        <v>0</v>
      </c>
      <c r="Q2421">
        <v>0</v>
      </c>
      <c r="R2421" t="e">
        <v>#DIV/0!</v>
      </c>
      <c r="S2421">
        <v>0</v>
      </c>
    </row>
    <row r="2422" spans="1:20" x14ac:dyDescent="0.25">
      <c r="A2422" s="177" t="s">
        <v>7094</v>
      </c>
      <c r="B2422" t="s">
        <v>7095</v>
      </c>
      <c r="C2422" t="s">
        <v>232</v>
      </c>
      <c r="D2422" s="20" t="s">
        <v>1028</v>
      </c>
      <c r="E2422" s="26">
        <v>42309</v>
      </c>
      <c r="F2422">
        <v>12</v>
      </c>
      <c r="G2422">
        <v>8</v>
      </c>
      <c r="H2422">
        <v>1.5</v>
      </c>
      <c r="I2422">
        <v>96</v>
      </c>
      <c r="J2422">
        <v>87</v>
      </c>
      <c r="K2422">
        <v>1.103448275862069</v>
      </c>
      <c r="L2422">
        <v>95</v>
      </c>
      <c r="M2422">
        <v>0.91578947368421049</v>
      </c>
      <c r="N2422">
        <v>93</v>
      </c>
      <c r="P2422">
        <v>0</v>
      </c>
      <c r="Q2422">
        <v>0</v>
      </c>
      <c r="R2422" t="e">
        <v>#DIV/0!</v>
      </c>
      <c r="S2422">
        <v>3</v>
      </c>
      <c r="T2422">
        <v>0.79389713064713063</v>
      </c>
    </row>
    <row r="2423" spans="1:20" x14ac:dyDescent="0.25">
      <c r="A2423" s="177" t="s">
        <v>4736</v>
      </c>
      <c r="B2423" t="s">
        <v>4737</v>
      </c>
      <c r="C2423" t="s">
        <v>234</v>
      </c>
      <c r="D2423" s="20" t="s">
        <v>1028</v>
      </c>
      <c r="E2423" s="26">
        <v>42309</v>
      </c>
      <c r="F2423">
        <v>3</v>
      </c>
      <c r="G2423">
        <v>7</v>
      </c>
      <c r="H2423">
        <v>0.42857142857142855</v>
      </c>
      <c r="I2423">
        <v>10</v>
      </c>
      <c r="J2423">
        <v>30</v>
      </c>
      <c r="K2423">
        <v>0.33333333333333331</v>
      </c>
      <c r="L2423">
        <v>30</v>
      </c>
      <c r="M2423">
        <v>1</v>
      </c>
      <c r="N2423">
        <v>10</v>
      </c>
      <c r="P2423">
        <v>0</v>
      </c>
      <c r="Q2423">
        <v>0</v>
      </c>
      <c r="R2423" t="e">
        <v>#DIV/0!</v>
      </c>
      <c r="S2423">
        <v>0</v>
      </c>
    </row>
    <row r="2424" spans="1:20" x14ac:dyDescent="0.25">
      <c r="A2424" s="177" t="s">
        <v>3796</v>
      </c>
      <c r="B2424" t="s">
        <v>3797</v>
      </c>
      <c r="C2424" t="s">
        <v>342</v>
      </c>
      <c r="D2424" s="20" t="s">
        <v>1028</v>
      </c>
      <c r="E2424" s="26">
        <v>42309</v>
      </c>
      <c r="F2424">
        <v>4</v>
      </c>
      <c r="G2424">
        <v>0</v>
      </c>
      <c r="H2424" t="e">
        <v>#DIV/0!</v>
      </c>
      <c r="I2424">
        <v>38</v>
      </c>
      <c r="J2424">
        <v>40</v>
      </c>
      <c r="K2424">
        <v>0.95</v>
      </c>
      <c r="L2424">
        <v>40</v>
      </c>
      <c r="M2424">
        <v>1</v>
      </c>
      <c r="N2424">
        <v>38</v>
      </c>
      <c r="P2424">
        <v>0</v>
      </c>
      <c r="Q2424">
        <v>0</v>
      </c>
      <c r="R2424" t="e">
        <v>#DIV/0!</v>
      </c>
      <c r="S2424">
        <v>0</v>
      </c>
    </row>
    <row r="2425" spans="1:20" x14ac:dyDescent="0.25">
      <c r="A2425" s="177" t="s">
        <v>3079</v>
      </c>
      <c r="B2425" t="s">
        <v>3080</v>
      </c>
      <c r="C2425" t="s">
        <v>242</v>
      </c>
      <c r="D2425" s="20" t="s">
        <v>1026</v>
      </c>
      <c r="E2425" s="26">
        <v>42309</v>
      </c>
      <c r="F2425">
        <v>6</v>
      </c>
      <c r="G2425">
        <v>8</v>
      </c>
      <c r="H2425">
        <v>0.75</v>
      </c>
      <c r="I2425">
        <v>59</v>
      </c>
      <c r="J2425">
        <v>42</v>
      </c>
      <c r="K2425">
        <v>1.4047619047619047</v>
      </c>
      <c r="L2425">
        <v>56</v>
      </c>
      <c r="M2425">
        <v>0.75</v>
      </c>
      <c r="N2425">
        <v>47</v>
      </c>
      <c r="P2425">
        <v>2</v>
      </c>
      <c r="Q2425">
        <v>3</v>
      </c>
      <c r="R2425">
        <v>0.66666666666666663</v>
      </c>
      <c r="S2425">
        <v>12</v>
      </c>
    </row>
    <row r="2426" spans="1:20" x14ac:dyDescent="0.25">
      <c r="A2426" s="177" t="s">
        <v>2904</v>
      </c>
      <c r="B2426" t="s">
        <v>2905</v>
      </c>
      <c r="C2426" s="20" t="s">
        <v>2754</v>
      </c>
      <c r="D2426" s="20" t="s">
        <v>1026</v>
      </c>
      <c r="E2426" s="26">
        <v>42309</v>
      </c>
      <c r="F2426">
        <v>7</v>
      </c>
      <c r="G2426">
        <v>10</v>
      </c>
      <c r="H2426">
        <v>0.7</v>
      </c>
      <c r="I2426">
        <v>30</v>
      </c>
      <c r="J2426">
        <v>40</v>
      </c>
      <c r="K2426">
        <v>0.75</v>
      </c>
      <c r="L2426">
        <v>40</v>
      </c>
      <c r="M2426">
        <v>1</v>
      </c>
      <c r="N2426">
        <v>30</v>
      </c>
      <c r="P2426">
        <v>2</v>
      </c>
      <c r="Q2426">
        <v>3</v>
      </c>
      <c r="R2426">
        <v>0.66666666666666663</v>
      </c>
      <c r="S2426">
        <v>0</v>
      </c>
      <c r="T2426">
        <v>0.41379310344827586</v>
      </c>
    </row>
    <row r="2427" spans="1:20" x14ac:dyDescent="0.25">
      <c r="A2427" s="177" t="s">
        <v>2659</v>
      </c>
      <c r="B2427" t="s">
        <v>2660</v>
      </c>
      <c r="C2427" t="s">
        <v>237</v>
      </c>
      <c r="D2427" s="20" t="s">
        <v>1026</v>
      </c>
      <c r="E2427" s="26">
        <v>42309</v>
      </c>
      <c r="F2427">
        <v>14</v>
      </c>
      <c r="G2427">
        <v>16</v>
      </c>
      <c r="H2427">
        <v>0.875</v>
      </c>
      <c r="I2427">
        <v>79</v>
      </c>
      <c r="J2427">
        <v>105</v>
      </c>
      <c r="K2427">
        <v>0.75238095238095237</v>
      </c>
      <c r="L2427">
        <v>134</v>
      </c>
      <c r="M2427">
        <v>0.78358208955223885</v>
      </c>
      <c r="N2427">
        <v>69</v>
      </c>
      <c r="O2427">
        <v>0.8666666666666667</v>
      </c>
      <c r="P2427">
        <v>6</v>
      </c>
      <c r="Q2427">
        <v>9</v>
      </c>
      <c r="R2427">
        <v>0.66666666666666663</v>
      </c>
      <c r="S2427">
        <v>10</v>
      </c>
      <c r="T2427">
        <v>0</v>
      </c>
    </row>
    <row r="2428" spans="1:20" x14ac:dyDescent="0.25">
      <c r="A2428" s="177" t="s">
        <v>2484</v>
      </c>
      <c r="B2428" t="s">
        <v>2485</v>
      </c>
      <c r="C2428" t="s">
        <v>238</v>
      </c>
      <c r="D2428" s="20" t="s">
        <v>1026</v>
      </c>
      <c r="E2428" s="26">
        <v>42309</v>
      </c>
      <c r="F2428">
        <v>16</v>
      </c>
      <c r="G2428">
        <v>12</v>
      </c>
      <c r="H2428">
        <v>1.3333333333333333</v>
      </c>
      <c r="I2428">
        <v>35</v>
      </c>
      <c r="J2428">
        <v>36</v>
      </c>
      <c r="K2428">
        <v>0.97222222222222221</v>
      </c>
      <c r="L2428">
        <v>40</v>
      </c>
      <c r="M2428">
        <v>0.9</v>
      </c>
      <c r="N2428">
        <v>30</v>
      </c>
      <c r="O2428">
        <v>0.77949999999999997</v>
      </c>
      <c r="P2428">
        <v>0</v>
      </c>
      <c r="Q2428">
        <v>1</v>
      </c>
      <c r="R2428">
        <v>0</v>
      </c>
      <c r="S2428">
        <v>5</v>
      </c>
      <c r="T2428">
        <v>1.125</v>
      </c>
    </row>
    <row r="2429" spans="1:20" x14ac:dyDescent="0.25">
      <c r="A2429" s="177" t="s">
        <v>2311</v>
      </c>
      <c r="B2429" t="s">
        <v>2312</v>
      </c>
      <c r="C2429" t="s">
        <v>239</v>
      </c>
      <c r="D2429" s="20" t="s">
        <v>1026</v>
      </c>
      <c r="E2429" s="26">
        <v>42309</v>
      </c>
      <c r="F2429">
        <v>6</v>
      </c>
      <c r="G2429">
        <v>4</v>
      </c>
      <c r="H2429">
        <v>1.5</v>
      </c>
      <c r="I2429">
        <v>4</v>
      </c>
      <c r="J2429">
        <v>8</v>
      </c>
      <c r="K2429">
        <v>0.5</v>
      </c>
      <c r="L2429">
        <v>8</v>
      </c>
      <c r="M2429">
        <v>1</v>
      </c>
      <c r="N2429">
        <v>4</v>
      </c>
      <c r="O2429">
        <v>0.83499999999999996</v>
      </c>
      <c r="P2429">
        <v>0</v>
      </c>
      <c r="Q2429">
        <v>0</v>
      </c>
      <c r="R2429" t="e">
        <v>#DIV/0!</v>
      </c>
      <c r="S2429">
        <v>0</v>
      </c>
      <c r="T2429">
        <v>0.85</v>
      </c>
    </row>
    <row r="2430" spans="1:20" x14ac:dyDescent="0.25">
      <c r="A2430" s="177" t="s">
        <v>2136</v>
      </c>
      <c r="B2430" t="s">
        <v>2137</v>
      </c>
      <c r="C2430" s="20" t="s">
        <v>2018</v>
      </c>
      <c r="D2430" s="20" t="s">
        <v>1026</v>
      </c>
      <c r="E2430" s="26">
        <v>42309</v>
      </c>
      <c r="F2430">
        <v>11</v>
      </c>
      <c r="G2430">
        <v>9</v>
      </c>
      <c r="H2430">
        <v>1.2222222222222223</v>
      </c>
      <c r="I2430">
        <v>25</v>
      </c>
      <c r="J2430">
        <v>34</v>
      </c>
      <c r="K2430">
        <v>0.73529411764705888</v>
      </c>
      <c r="L2430">
        <v>39</v>
      </c>
      <c r="M2430">
        <v>0.87179487179487181</v>
      </c>
      <c r="N2430">
        <v>17</v>
      </c>
      <c r="P2430">
        <v>1</v>
      </c>
      <c r="Q2430">
        <v>1</v>
      </c>
      <c r="R2430">
        <v>1</v>
      </c>
      <c r="S2430">
        <v>8</v>
      </c>
      <c r="T2430">
        <v>1.05</v>
      </c>
    </row>
    <row r="2431" spans="1:20" x14ac:dyDescent="0.25">
      <c r="A2431" s="177" t="s">
        <v>1888</v>
      </c>
      <c r="B2431" t="s">
        <v>1889</v>
      </c>
      <c r="C2431" t="s">
        <v>240</v>
      </c>
      <c r="D2431" s="20" t="s">
        <v>1026</v>
      </c>
      <c r="E2431" s="26">
        <v>42309</v>
      </c>
      <c r="F2431">
        <v>22</v>
      </c>
      <c r="G2431">
        <v>25</v>
      </c>
      <c r="H2431">
        <v>0.88</v>
      </c>
      <c r="I2431">
        <v>50</v>
      </c>
      <c r="J2431">
        <v>108</v>
      </c>
      <c r="K2431">
        <v>0.46296296296296297</v>
      </c>
      <c r="L2431">
        <v>113</v>
      </c>
      <c r="M2431">
        <v>0.95575221238938057</v>
      </c>
      <c r="N2431">
        <v>48</v>
      </c>
      <c r="P2431">
        <v>2</v>
      </c>
      <c r="Q2431">
        <v>2</v>
      </c>
      <c r="R2431">
        <v>1</v>
      </c>
      <c r="S2431">
        <v>2</v>
      </c>
      <c r="T2431">
        <v>0.71530625000000003</v>
      </c>
    </row>
    <row r="2432" spans="1:20" x14ac:dyDescent="0.25">
      <c r="A2432" s="177" t="s">
        <v>1713</v>
      </c>
      <c r="B2432" t="s">
        <v>1714</v>
      </c>
      <c r="C2432" t="s">
        <v>241</v>
      </c>
      <c r="D2432" s="20" t="s">
        <v>1026</v>
      </c>
      <c r="E2432" s="26">
        <v>42309</v>
      </c>
      <c r="F2432">
        <v>45</v>
      </c>
      <c r="G2432">
        <v>40</v>
      </c>
      <c r="H2432">
        <v>1.125</v>
      </c>
      <c r="I2432">
        <v>444</v>
      </c>
      <c r="J2432">
        <v>457</v>
      </c>
      <c r="K2432">
        <v>0.97155361050328226</v>
      </c>
      <c r="L2432">
        <v>505</v>
      </c>
      <c r="M2432">
        <v>0.90495049504950498</v>
      </c>
      <c r="N2432">
        <v>421</v>
      </c>
      <c r="P2432">
        <v>3</v>
      </c>
      <c r="Q2432">
        <v>4</v>
      </c>
      <c r="R2432">
        <v>0.75</v>
      </c>
      <c r="S2432">
        <v>23</v>
      </c>
      <c r="T2432">
        <v>0.88890000000000002</v>
      </c>
    </row>
    <row r="2433" spans="1:20" x14ac:dyDescent="0.25">
      <c r="A2433" s="177" t="s">
        <v>1538</v>
      </c>
      <c r="B2433" t="s">
        <v>1539</v>
      </c>
      <c r="C2433" t="s">
        <v>318</v>
      </c>
      <c r="D2433" s="20" t="s">
        <v>1026</v>
      </c>
      <c r="E2433" s="26">
        <v>42309</v>
      </c>
      <c r="F2433">
        <v>0</v>
      </c>
      <c r="G2433">
        <v>0</v>
      </c>
      <c r="H2433" t="e">
        <v>#DIV/0!</v>
      </c>
      <c r="I2433">
        <v>0</v>
      </c>
      <c r="J2433">
        <v>0</v>
      </c>
      <c r="K2433" t="e">
        <v>#DIV/0!</v>
      </c>
      <c r="L2433">
        <v>0</v>
      </c>
      <c r="M2433" t="e">
        <v>#DIV/0!</v>
      </c>
      <c r="N2433">
        <v>0</v>
      </c>
      <c r="P2433">
        <v>0</v>
      </c>
      <c r="Q2433">
        <v>0</v>
      </c>
      <c r="R2433" t="e">
        <v>#DIV/0!</v>
      </c>
      <c r="S2433">
        <v>0</v>
      </c>
      <c r="T2433">
        <v>1.06</v>
      </c>
    </row>
    <row r="2434" spans="1:20" x14ac:dyDescent="0.25">
      <c r="A2434" s="177" t="s">
        <v>1131</v>
      </c>
      <c r="B2434" t="s">
        <v>1218</v>
      </c>
      <c r="C2434" t="s">
        <v>235</v>
      </c>
      <c r="D2434" s="20" t="s">
        <v>1028</v>
      </c>
      <c r="E2434" s="26">
        <v>42309</v>
      </c>
      <c r="F2434">
        <v>127</v>
      </c>
      <c r="G2434">
        <v>124</v>
      </c>
      <c r="H2434">
        <v>1.0241935483870968</v>
      </c>
      <c r="I2434">
        <v>726</v>
      </c>
      <c r="J2434">
        <v>830</v>
      </c>
      <c r="K2434">
        <v>0.87469879518072291</v>
      </c>
      <c r="L2434">
        <v>935</v>
      </c>
      <c r="M2434">
        <v>0.88770053475935828</v>
      </c>
      <c r="N2434">
        <v>666</v>
      </c>
      <c r="P2434">
        <v>16</v>
      </c>
      <c r="Q2434">
        <v>23</v>
      </c>
      <c r="R2434">
        <v>0.69565217391304346</v>
      </c>
      <c r="S2434">
        <v>60</v>
      </c>
      <c r="T2434">
        <v>0.9</v>
      </c>
    </row>
    <row r="2435" spans="1:20" x14ac:dyDescent="0.25">
      <c r="A2435" s="177" t="s">
        <v>9351</v>
      </c>
      <c r="B2435" t="s">
        <v>9352</v>
      </c>
      <c r="C2435" t="s">
        <v>211</v>
      </c>
      <c r="D2435" s="20" t="s">
        <v>1026</v>
      </c>
      <c r="E2435" s="26">
        <v>42339</v>
      </c>
      <c r="F2435">
        <v>3</v>
      </c>
      <c r="G2435">
        <v>3</v>
      </c>
      <c r="H2435">
        <v>1</v>
      </c>
      <c r="I2435">
        <v>40</v>
      </c>
      <c r="J2435">
        <v>36</v>
      </c>
      <c r="K2435">
        <v>1.1111111111111112</v>
      </c>
      <c r="L2435">
        <v>36</v>
      </c>
      <c r="M2435">
        <v>1</v>
      </c>
      <c r="N2435">
        <v>30</v>
      </c>
      <c r="P2435">
        <v>0</v>
      </c>
      <c r="Q2435">
        <v>5</v>
      </c>
      <c r="R2435">
        <v>0</v>
      </c>
      <c r="S2435">
        <v>10</v>
      </c>
      <c r="T2435">
        <v>0.54545454545454541</v>
      </c>
    </row>
    <row r="2436" spans="1:20" x14ac:dyDescent="0.25">
      <c r="A2436" s="177" t="s">
        <v>8512</v>
      </c>
      <c r="B2436" t="s">
        <v>8513</v>
      </c>
      <c r="C2436" t="s">
        <v>213</v>
      </c>
      <c r="D2436" s="20" t="s">
        <v>1026</v>
      </c>
      <c r="E2436" s="26">
        <v>42339</v>
      </c>
      <c r="F2436">
        <v>2</v>
      </c>
      <c r="G2436">
        <v>3</v>
      </c>
      <c r="H2436">
        <v>0.66666666666666663</v>
      </c>
      <c r="I2436">
        <v>13</v>
      </c>
      <c r="J2436">
        <v>13</v>
      </c>
      <c r="K2436">
        <v>1</v>
      </c>
      <c r="L2436">
        <v>25</v>
      </c>
      <c r="M2436">
        <v>0.52</v>
      </c>
      <c r="N2436">
        <v>12</v>
      </c>
      <c r="P2436">
        <v>2</v>
      </c>
      <c r="Q2436">
        <v>3</v>
      </c>
      <c r="R2436">
        <v>0.66666666666666663</v>
      </c>
      <c r="S2436">
        <v>1</v>
      </c>
      <c r="T2436">
        <v>0.5</v>
      </c>
    </row>
    <row r="2437" spans="1:20" x14ac:dyDescent="0.25">
      <c r="A2437" s="177" t="s">
        <v>5088</v>
      </c>
      <c r="B2437" t="s">
        <v>5089</v>
      </c>
      <c r="C2437" t="s">
        <v>229</v>
      </c>
      <c r="D2437" s="20" t="s">
        <v>1026</v>
      </c>
      <c r="E2437" s="26">
        <v>42339</v>
      </c>
      <c r="F2437">
        <v>1</v>
      </c>
      <c r="G2437">
        <v>2</v>
      </c>
      <c r="H2437">
        <v>0.5</v>
      </c>
      <c r="I2437">
        <v>10</v>
      </c>
      <c r="J2437">
        <v>10</v>
      </c>
      <c r="K2437">
        <v>1</v>
      </c>
      <c r="L2437">
        <v>20</v>
      </c>
      <c r="M2437">
        <v>0.5</v>
      </c>
      <c r="N2437">
        <v>7</v>
      </c>
      <c r="P2437">
        <v>0</v>
      </c>
      <c r="Q2437">
        <v>0</v>
      </c>
      <c r="R2437" t="e">
        <v>#DIV/0!</v>
      </c>
      <c r="S2437">
        <v>3</v>
      </c>
      <c r="T2437">
        <v>0.53333333333333333</v>
      </c>
    </row>
    <row r="2438" spans="1:20" x14ac:dyDescent="0.25">
      <c r="A2438" s="177" t="s">
        <v>5712</v>
      </c>
      <c r="B2438" t="s">
        <v>5713</v>
      </c>
      <c r="C2438" s="20" t="s">
        <v>1073</v>
      </c>
      <c r="D2438" s="20" t="s">
        <v>1026</v>
      </c>
      <c r="E2438" s="26">
        <v>42339</v>
      </c>
      <c r="F2438">
        <v>8</v>
      </c>
      <c r="G2438">
        <v>5</v>
      </c>
      <c r="H2438">
        <v>1.6</v>
      </c>
      <c r="I2438">
        <v>25</v>
      </c>
      <c r="J2438">
        <v>25</v>
      </c>
      <c r="K2438">
        <v>1</v>
      </c>
      <c r="L2438">
        <v>25</v>
      </c>
      <c r="M2438">
        <v>1</v>
      </c>
      <c r="N2438">
        <v>24</v>
      </c>
      <c r="P2438">
        <v>2</v>
      </c>
      <c r="Q2438">
        <v>2</v>
      </c>
      <c r="R2438">
        <v>1</v>
      </c>
      <c r="S2438">
        <v>1</v>
      </c>
      <c r="T2438">
        <v>0.8</v>
      </c>
    </row>
    <row r="2439" spans="1:20" x14ac:dyDescent="0.25">
      <c r="A2439" s="177" t="s">
        <v>12090</v>
      </c>
      <c r="B2439" t="s">
        <v>12091</v>
      </c>
      <c r="C2439" s="20" t="s">
        <v>1077</v>
      </c>
      <c r="D2439" s="20" t="s">
        <v>1028</v>
      </c>
      <c r="E2439" s="26">
        <v>42339</v>
      </c>
      <c r="F2439">
        <v>2</v>
      </c>
      <c r="G2439">
        <v>5</v>
      </c>
      <c r="H2439">
        <v>0.4</v>
      </c>
      <c r="I2439">
        <v>1</v>
      </c>
      <c r="J2439">
        <v>15</v>
      </c>
      <c r="K2439">
        <v>6.6666666666666666E-2</v>
      </c>
      <c r="L2439">
        <v>15</v>
      </c>
      <c r="M2439">
        <v>1</v>
      </c>
      <c r="N2439">
        <v>1</v>
      </c>
      <c r="P2439">
        <v>0</v>
      </c>
      <c r="Q2439">
        <v>0</v>
      </c>
      <c r="R2439" t="e">
        <v>#DIV/0!</v>
      </c>
      <c r="S2439">
        <v>0</v>
      </c>
    </row>
    <row r="2440" spans="1:20" x14ac:dyDescent="0.25">
      <c r="A2440" s="177" t="s">
        <v>10589</v>
      </c>
      <c r="B2440" t="s">
        <v>10590</v>
      </c>
      <c r="C2440" t="s">
        <v>205</v>
      </c>
      <c r="D2440" s="20" t="s">
        <v>1026</v>
      </c>
      <c r="E2440" s="26">
        <v>42339</v>
      </c>
      <c r="F2440">
        <v>3</v>
      </c>
      <c r="G2440">
        <v>3</v>
      </c>
      <c r="H2440">
        <v>1</v>
      </c>
      <c r="I2440">
        <v>15</v>
      </c>
      <c r="J2440">
        <v>30</v>
      </c>
      <c r="K2440">
        <v>0.5</v>
      </c>
      <c r="L2440">
        <v>30</v>
      </c>
      <c r="M2440">
        <v>1</v>
      </c>
      <c r="N2440">
        <v>12</v>
      </c>
      <c r="O2440">
        <v>1.125</v>
      </c>
      <c r="P2440">
        <v>8</v>
      </c>
      <c r="Q2440">
        <v>9</v>
      </c>
      <c r="R2440">
        <v>0.88888888888888884</v>
      </c>
      <c r="S2440">
        <v>3</v>
      </c>
    </row>
    <row r="2441" spans="1:20" x14ac:dyDescent="0.25">
      <c r="A2441" s="177" t="s">
        <v>8936</v>
      </c>
      <c r="B2441" t="s">
        <v>8937</v>
      </c>
      <c r="C2441" t="s">
        <v>210</v>
      </c>
      <c r="D2441" s="20" t="s">
        <v>1026</v>
      </c>
      <c r="E2441" s="26">
        <v>42339</v>
      </c>
      <c r="F2441">
        <v>6</v>
      </c>
      <c r="G2441">
        <v>7</v>
      </c>
      <c r="H2441">
        <v>0.8571428571428571</v>
      </c>
      <c r="I2441">
        <v>26</v>
      </c>
      <c r="J2441">
        <v>48</v>
      </c>
      <c r="K2441">
        <v>0.54166666666666663</v>
      </c>
      <c r="L2441">
        <v>50</v>
      </c>
      <c r="M2441">
        <v>0.96</v>
      </c>
      <c r="N2441">
        <v>17</v>
      </c>
      <c r="O2441">
        <v>0.85</v>
      </c>
      <c r="P2441">
        <v>1</v>
      </c>
      <c r="Q2441">
        <v>4</v>
      </c>
      <c r="R2441">
        <v>0.25</v>
      </c>
      <c r="S2441">
        <v>9</v>
      </c>
    </row>
    <row r="2442" spans="1:20" x14ac:dyDescent="0.25">
      <c r="A2442" s="177" t="s">
        <v>6131</v>
      </c>
      <c r="B2442" t="s">
        <v>6132</v>
      </c>
      <c r="C2442" t="s">
        <v>215</v>
      </c>
      <c r="D2442" s="20" t="s">
        <v>1026</v>
      </c>
      <c r="E2442" s="26">
        <v>42339</v>
      </c>
      <c r="F2442">
        <v>6</v>
      </c>
      <c r="G2442">
        <v>7</v>
      </c>
      <c r="H2442">
        <v>0.8571428571428571</v>
      </c>
      <c r="I2442">
        <v>34</v>
      </c>
      <c r="J2442">
        <v>47</v>
      </c>
      <c r="K2442">
        <v>0.72340425531914898</v>
      </c>
      <c r="L2442">
        <v>45</v>
      </c>
      <c r="M2442">
        <v>1.0444444444444445</v>
      </c>
      <c r="N2442">
        <v>21</v>
      </c>
      <c r="O2442">
        <v>1.05</v>
      </c>
      <c r="P2442">
        <v>10</v>
      </c>
      <c r="Q2442">
        <v>11</v>
      </c>
      <c r="R2442">
        <v>0.90909090909090906</v>
      </c>
      <c r="S2442">
        <v>13</v>
      </c>
    </row>
    <row r="2443" spans="1:20" x14ac:dyDescent="0.25">
      <c r="A2443" s="177" t="s">
        <v>3431</v>
      </c>
      <c r="B2443" t="s">
        <v>3432</v>
      </c>
      <c r="C2443" t="s">
        <v>221</v>
      </c>
      <c r="D2443" s="20" t="s">
        <v>1026</v>
      </c>
      <c r="E2443" s="26">
        <v>42339</v>
      </c>
      <c r="F2443">
        <v>13</v>
      </c>
      <c r="G2443">
        <v>12</v>
      </c>
      <c r="H2443">
        <v>1.0833333333333333</v>
      </c>
      <c r="I2443">
        <v>39</v>
      </c>
      <c r="J2443">
        <v>36</v>
      </c>
      <c r="K2443">
        <v>1.0833333333333333</v>
      </c>
      <c r="L2443">
        <v>40</v>
      </c>
      <c r="M2443">
        <v>0.9</v>
      </c>
      <c r="N2443">
        <v>31</v>
      </c>
      <c r="O2443">
        <v>0.71530625000000003</v>
      </c>
      <c r="P2443">
        <v>2</v>
      </c>
      <c r="Q2443">
        <v>3</v>
      </c>
      <c r="R2443">
        <v>0.66666666666666663</v>
      </c>
      <c r="S2443">
        <v>8</v>
      </c>
    </row>
    <row r="2444" spans="1:20" x14ac:dyDescent="0.25">
      <c r="A2444" s="177" t="s">
        <v>3256</v>
      </c>
      <c r="B2444" t="s">
        <v>3257</v>
      </c>
      <c r="C2444" t="s">
        <v>222</v>
      </c>
      <c r="D2444" s="20" t="s">
        <v>1026</v>
      </c>
      <c r="E2444" s="26">
        <v>42339</v>
      </c>
      <c r="F2444">
        <v>5</v>
      </c>
      <c r="G2444">
        <v>4</v>
      </c>
      <c r="H2444">
        <v>1.25</v>
      </c>
      <c r="I2444">
        <v>4</v>
      </c>
      <c r="J2444">
        <v>8</v>
      </c>
      <c r="K2444">
        <v>0.5</v>
      </c>
      <c r="L2444">
        <v>8</v>
      </c>
      <c r="M2444">
        <v>1</v>
      </c>
      <c r="N2444">
        <v>4</v>
      </c>
      <c r="O2444">
        <v>0.88890000000000002</v>
      </c>
      <c r="P2444">
        <v>0</v>
      </c>
      <c r="Q2444">
        <v>0</v>
      </c>
      <c r="R2444" t="e">
        <v>#DIV/0!</v>
      </c>
      <c r="S2444">
        <v>0</v>
      </c>
    </row>
    <row r="2445" spans="1:20" x14ac:dyDescent="0.25">
      <c r="A2445" s="177" t="s">
        <v>7301</v>
      </c>
      <c r="B2445" t="s">
        <v>7302</v>
      </c>
      <c r="C2445" s="20" t="s">
        <v>1078</v>
      </c>
      <c r="D2445" s="20" t="s">
        <v>1026</v>
      </c>
      <c r="E2445" s="26">
        <v>42339</v>
      </c>
      <c r="F2445">
        <v>5</v>
      </c>
      <c r="G2445">
        <v>4</v>
      </c>
      <c r="H2445">
        <v>1.25</v>
      </c>
      <c r="I2445">
        <v>17</v>
      </c>
      <c r="J2445">
        <v>9</v>
      </c>
      <c r="K2445">
        <v>1.8888888888888888</v>
      </c>
      <c r="L2445">
        <v>14</v>
      </c>
      <c r="M2445">
        <v>0.6428571428571429</v>
      </c>
      <c r="N2445">
        <v>15</v>
      </c>
      <c r="P2445">
        <v>0</v>
      </c>
      <c r="Q2445">
        <v>2</v>
      </c>
      <c r="R2445">
        <v>0</v>
      </c>
      <c r="S2445">
        <v>2</v>
      </c>
    </row>
    <row r="2446" spans="1:20" x14ac:dyDescent="0.25">
      <c r="A2446" s="177" t="s">
        <v>5293</v>
      </c>
      <c r="B2446" t="s">
        <v>5294</v>
      </c>
      <c r="C2446" s="20" t="s">
        <v>1079</v>
      </c>
      <c r="D2446" s="20" t="s">
        <v>1026</v>
      </c>
      <c r="E2446" s="26">
        <v>42339</v>
      </c>
      <c r="F2446">
        <v>5</v>
      </c>
      <c r="G2446">
        <v>5</v>
      </c>
      <c r="H2446">
        <v>1</v>
      </c>
      <c r="I2446">
        <v>10</v>
      </c>
      <c r="J2446">
        <v>25</v>
      </c>
      <c r="K2446">
        <v>0.4</v>
      </c>
      <c r="L2446">
        <v>25</v>
      </c>
      <c r="M2446">
        <v>1</v>
      </c>
      <c r="N2446">
        <v>8</v>
      </c>
      <c r="P2446">
        <v>0</v>
      </c>
      <c r="Q2446">
        <v>0</v>
      </c>
      <c r="R2446" t="e">
        <v>#DIV/0!</v>
      </c>
      <c r="S2446">
        <v>2</v>
      </c>
    </row>
    <row r="2447" spans="1:20" x14ac:dyDescent="0.25">
      <c r="A2447" s="177" t="s">
        <v>12292</v>
      </c>
      <c r="B2447" t="s">
        <v>12293</v>
      </c>
      <c r="C2447" t="s">
        <v>200</v>
      </c>
      <c r="D2447" s="20" t="s">
        <v>1026</v>
      </c>
      <c r="E2447" s="26">
        <v>42339</v>
      </c>
      <c r="F2447">
        <v>7</v>
      </c>
      <c r="G2447">
        <v>5</v>
      </c>
      <c r="H2447">
        <v>1.4</v>
      </c>
      <c r="I2447">
        <v>9</v>
      </c>
      <c r="J2447">
        <v>25</v>
      </c>
      <c r="K2447">
        <v>0.36</v>
      </c>
      <c r="L2447">
        <v>25</v>
      </c>
      <c r="M2447">
        <v>1</v>
      </c>
      <c r="N2447">
        <v>9</v>
      </c>
      <c r="P2447">
        <v>3</v>
      </c>
      <c r="Q2447">
        <v>4</v>
      </c>
      <c r="R2447">
        <v>0.75</v>
      </c>
      <c r="S2447">
        <v>0</v>
      </c>
    </row>
    <row r="2448" spans="1:20" x14ac:dyDescent="0.25">
      <c r="A2448" s="177" t="s">
        <v>10413</v>
      </c>
      <c r="B2448" t="s">
        <v>10414</v>
      </c>
      <c r="C2448" t="s">
        <v>204</v>
      </c>
      <c r="D2448" s="20" t="s">
        <v>1026</v>
      </c>
      <c r="E2448" s="26">
        <v>42339</v>
      </c>
      <c r="F2448">
        <v>4</v>
      </c>
      <c r="G2448">
        <v>4</v>
      </c>
      <c r="H2448">
        <v>1</v>
      </c>
      <c r="I2448">
        <v>6</v>
      </c>
      <c r="J2448">
        <v>27</v>
      </c>
      <c r="K2448">
        <v>0.22222222222222221</v>
      </c>
      <c r="L2448">
        <v>32</v>
      </c>
      <c r="M2448">
        <v>0.84375</v>
      </c>
      <c r="N2448">
        <v>6</v>
      </c>
      <c r="P2448">
        <v>0</v>
      </c>
      <c r="Q2448">
        <v>2</v>
      </c>
      <c r="R2448">
        <v>0</v>
      </c>
      <c r="S2448">
        <v>0</v>
      </c>
    </row>
    <row r="2449" spans="1:20" x14ac:dyDescent="0.25">
      <c r="A2449" s="177" t="s">
        <v>8761</v>
      </c>
      <c r="B2449" t="s">
        <v>8762</v>
      </c>
      <c r="C2449" t="s">
        <v>208</v>
      </c>
      <c r="D2449" s="20" t="s">
        <v>1026</v>
      </c>
      <c r="E2449" s="26">
        <v>42339</v>
      </c>
      <c r="F2449">
        <v>3</v>
      </c>
      <c r="G2449">
        <v>3</v>
      </c>
      <c r="H2449">
        <v>1</v>
      </c>
      <c r="I2449">
        <v>15</v>
      </c>
      <c r="J2449">
        <v>10</v>
      </c>
      <c r="K2449">
        <v>1.5</v>
      </c>
      <c r="L2449">
        <v>10</v>
      </c>
      <c r="M2449">
        <v>1</v>
      </c>
      <c r="N2449">
        <v>15</v>
      </c>
      <c r="P2449">
        <v>0</v>
      </c>
      <c r="Q2449">
        <v>0</v>
      </c>
      <c r="R2449" t="e">
        <v>#DIV/0!</v>
      </c>
      <c r="S2449">
        <v>0</v>
      </c>
    </row>
    <row r="2450" spans="1:20" x14ac:dyDescent="0.25">
      <c r="A2450" s="177" t="s">
        <v>6555</v>
      </c>
      <c r="B2450" t="s">
        <v>6556</v>
      </c>
      <c r="C2450" t="s">
        <v>316</v>
      </c>
      <c r="D2450" s="20" t="s">
        <v>1026</v>
      </c>
      <c r="E2450" s="26">
        <v>42339</v>
      </c>
      <c r="F2450">
        <v>7</v>
      </c>
      <c r="G2450">
        <v>9</v>
      </c>
      <c r="H2450">
        <v>0.77777777777777779</v>
      </c>
      <c r="I2450">
        <v>17</v>
      </c>
      <c r="J2450">
        <v>26</v>
      </c>
      <c r="K2450">
        <v>0.65384615384615385</v>
      </c>
      <c r="L2450">
        <v>26</v>
      </c>
      <c r="M2450">
        <v>1</v>
      </c>
      <c r="N2450">
        <v>14</v>
      </c>
      <c r="P2450">
        <v>0</v>
      </c>
      <c r="Q2450">
        <v>1</v>
      </c>
      <c r="R2450">
        <v>0</v>
      </c>
      <c r="S2450">
        <v>3</v>
      </c>
      <c r="T2450">
        <v>1.06</v>
      </c>
    </row>
    <row r="2451" spans="1:20" x14ac:dyDescent="0.25">
      <c r="A2451" s="177" t="s">
        <v>4148</v>
      </c>
      <c r="B2451" t="s">
        <v>4149</v>
      </c>
      <c r="C2451" t="s">
        <v>218</v>
      </c>
      <c r="D2451" s="20" t="s">
        <v>1026</v>
      </c>
      <c r="E2451" s="26">
        <v>42339</v>
      </c>
      <c r="F2451">
        <v>0</v>
      </c>
      <c r="G2451">
        <v>4</v>
      </c>
      <c r="H2451">
        <v>0</v>
      </c>
      <c r="I2451">
        <v>2</v>
      </c>
      <c r="J2451">
        <v>20</v>
      </c>
      <c r="K2451">
        <v>0.1</v>
      </c>
      <c r="L2451">
        <v>20</v>
      </c>
      <c r="M2451">
        <v>1</v>
      </c>
      <c r="N2451">
        <v>2</v>
      </c>
      <c r="P2451">
        <v>0</v>
      </c>
      <c r="Q2451">
        <v>0</v>
      </c>
      <c r="R2451" t="e">
        <v>#DIV/0!</v>
      </c>
      <c r="S2451">
        <v>0</v>
      </c>
      <c r="T2451">
        <v>0.65689655172413797</v>
      </c>
    </row>
    <row r="2452" spans="1:20" x14ac:dyDescent="0.25">
      <c r="A2452" s="177" t="s">
        <v>12577</v>
      </c>
      <c r="B2452" t="s">
        <v>12578</v>
      </c>
      <c r="C2452" t="s">
        <v>202</v>
      </c>
      <c r="D2452" s="20" t="s">
        <v>1026</v>
      </c>
      <c r="E2452" s="26">
        <v>42339</v>
      </c>
      <c r="F2452">
        <v>9</v>
      </c>
      <c r="G2452">
        <v>7</v>
      </c>
      <c r="H2452">
        <v>1.2857142857142858</v>
      </c>
      <c r="I2452">
        <v>110</v>
      </c>
      <c r="J2452">
        <v>100</v>
      </c>
      <c r="K2452">
        <v>1.1000000000000001</v>
      </c>
      <c r="L2452">
        <v>100</v>
      </c>
      <c r="M2452">
        <v>1</v>
      </c>
      <c r="N2452">
        <v>110</v>
      </c>
      <c r="P2452">
        <v>0</v>
      </c>
      <c r="Q2452">
        <v>1</v>
      </c>
      <c r="R2452">
        <v>0</v>
      </c>
      <c r="S2452">
        <v>0</v>
      </c>
      <c r="T2452">
        <v>0.54545454545454541</v>
      </c>
    </row>
    <row r="2453" spans="1:20" x14ac:dyDescent="0.25">
      <c r="A2453" s="177" t="s">
        <v>9742</v>
      </c>
      <c r="B2453" t="s">
        <v>9743</v>
      </c>
      <c r="C2453" t="s">
        <v>224</v>
      </c>
      <c r="D2453" s="20" t="s">
        <v>1026</v>
      </c>
      <c r="E2453" s="26">
        <v>42339</v>
      </c>
      <c r="F2453">
        <v>3</v>
      </c>
      <c r="G2453">
        <v>3</v>
      </c>
      <c r="H2453">
        <v>1</v>
      </c>
      <c r="I2453">
        <v>53</v>
      </c>
      <c r="J2453">
        <v>75</v>
      </c>
      <c r="K2453">
        <v>0.70666666666666667</v>
      </c>
      <c r="L2453">
        <v>90</v>
      </c>
      <c r="M2453">
        <v>0.83333333333333337</v>
      </c>
      <c r="N2453">
        <v>53</v>
      </c>
      <c r="P2453">
        <v>0</v>
      </c>
      <c r="Q2453">
        <v>0</v>
      </c>
      <c r="R2453" t="e">
        <v>#DIV/0!</v>
      </c>
      <c r="S2453">
        <v>0</v>
      </c>
    </row>
    <row r="2454" spans="1:20" x14ac:dyDescent="0.25">
      <c r="A2454" s="177" t="s">
        <v>9631</v>
      </c>
      <c r="B2454" t="s">
        <v>9632</v>
      </c>
      <c r="C2454" t="s">
        <v>339</v>
      </c>
      <c r="D2454" s="20" t="s">
        <v>1026</v>
      </c>
      <c r="E2454" s="26">
        <v>42339</v>
      </c>
      <c r="F2454">
        <v>1</v>
      </c>
      <c r="G2454">
        <v>1</v>
      </c>
      <c r="H2454">
        <v>1</v>
      </c>
      <c r="I2454">
        <v>4</v>
      </c>
      <c r="J2454">
        <v>10</v>
      </c>
      <c r="K2454">
        <v>0.4</v>
      </c>
      <c r="L2454">
        <v>10</v>
      </c>
      <c r="M2454">
        <v>1</v>
      </c>
      <c r="N2454">
        <v>4</v>
      </c>
      <c r="P2454">
        <v>0</v>
      </c>
      <c r="Q2454">
        <v>0</v>
      </c>
      <c r="R2454" t="e">
        <v>#DIV/0!</v>
      </c>
      <c r="S2454">
        <v>0</v>
      </c>
    </row>
    <row r="2455" spans="1:20" x14ac:dyDescent="0.25">
      <c r="A2455" s="177" t="s">
        <v>9443</v>
      </c>
      <c r="B2455" t="s">
        <v>9444</v>
      </c>
      <c r="C2455" t="s">
        <v>345</v>
      </c>
      <c r="D2455" s="20" t="s">
        <v>1026</v>
      </c>
      <c r="E2455" s="26">
        <v>42339</v>
      </c>
      <c r="F2455">
        <v>3</v>
      </c>
      <c r="G2455">
        <v>3</v>
      </c>
      <c r="H2455">
        <v>1</v>
      </c>
      <c r="I2455">
        <v>4</v>
      </c>
      <c r="J2455">
        <v>21</v>
      </c>
      <c r="K2455">
        <v>0.19047619047619047</v>
      </c>
      <c r="L2455">
        <v>21</v>
      </c>
      <c r="M2455">
        <v>1</v>
      </c>
      <c r="N2455">
        <v>4</v>
      </c>
      <c r="P2455">
        <v>0</v>
      </c>
      <c r="Q2455">
        <v>0</v>
      </c>
      <c r="R2455" t="e">
        <v>#DIV/0!</v>
      </c>
      <c r="S2455">
        <v>0</v>
      </c>
    </row>
    <row r="2456" spans="1:20" x14ac:dyDescent="0.25">
      <c r="A2456" s="177" t="s">
        <v>7835</v>
      </c>
      <c r="B2456" t="s">
        <v>7836</v>
      </c>
      <c r="C2456" t="s">
        <v>226</v>
      </c>
      <c r="D2456" s="20" t="s">
        <v>1026</v>
      </c>
      <c r="E2456" s="26">
        <v>42339</v>
      </c>
      <c r="F2456">
        <v>3</v>
      </c>
      <c r="G2456">
        <v>5</v>
      </c>
      <c r="H2456">
        <v>0.6</v>
      </c>
      <c r="I2456">
        <v>37</v>
      </c>
      <c r="J2456">
        <v>30</v>
      </c>
      <c r="K2456">
        <v>1.2333333333333334</v>
      </c>
      <c r="L2456">
        <v>50</v>
      </c>
      <c r="M2456">
        <v>0.6</v>
      </c>
      <c r="N2456">
        <v>37</v>
      </c>
      <c r="P2456">
        <v>0</v>
      </c>
      <c r="Q2456">
        <v>0</v>
      </c>
      <c r="R2456" t="e">
        <v>#DIV/0!</v>
      </c>
      <c r="S2456">
        <v>0</v>
      </c>
      <c r="T2456">
        <v>0.69166666666666665</v>
      </c>
    </row>
    <row r="2457" spans="1:20" x14ac:dyDescent="0.25">
      <c r="A2457" s="177" t="s">
        <v>6905</v>
      </c>
      <c r="B2457" t="s">
        <v>6906</v>
      </c>
      <c r="C2457" t="s">
        <v>231</v>
      </c>
      <c r="D2457" s="20" t="s">
        <v>1026</v>
      </c>
      <c r="E2457" s="26">
        <v>42339</v>
      </c>
      <c r="F2457">
        <v>13</v>
      </c>
      <c r="G2457">
        <v>8</v>
      </c>
      <c r="H2457">
        <v>1.625</v>
      </c>
      <c r="I2457">
        <v>98</v>
      </c>
      <c r="J2457">
        <v>134</v>
      </c>
      <c r="K2457">
        <v>0.73134328358208955</v>
      </c>
      <c r="L2457">
        <v>134</v>
      </c>
      <c r="M2457">
        <v>1</v>
      </c>
      <c r="N2457">
        <v>96</v>
      </c>
      <c r="P2457">
        <v>0</v>
      </c>
      <c r="Q2457">
        <v>0</v>
      </c>
      <c r="R2457" t="e">
        <v>#DIV/0!</v>
      </c>
      <c r="S2457">
        <v>2</v>
      </c>
    </row>
    <row r="2458" spans="1:20" x14ac:dyDescent="0.25">
      <c r="A2458" s="177" t="s">
        <v>5956</v>
      </c>
      <c r="B2458" t="s">
        <v>5957</v>
      </c>
      <c r="C2458" t="s">
        <v>216</v>
      </c>
      <c r="D2458" s="20" t="s">
        <v>1026</v>
      </c>
      <c r="E2458" s="26">
        <v>42339</v>
      </c>
      <c r="F2458">
        <v>10</v>
      </c>
      <c r="G2458">
        <v>7</v>
      </c>
      <c r="H2458">
        <v>1.4285714285714286</v>
      </c>
      <c r="I2458">
        <v>72</v>
      </c>
      <c r="J2458">
        <v>100</v>
      </c>
      <c r="K2458">
        <v>0.72</v>
      </c>
      <c r="L2458">
        <v>100</v>
      </c>
      <c r="M2458">
        <v>1</v>
      </c>
      <c r="N2458">
        <v>61</v>
      </c>
      <c r="P2458">
        <v>6</v>
      </c>
      <c r="Q2458">
        <v>10</v>
      </c>
      <c r="R2458">
        <v>0.6</v>
      </c>
      <c r="S2458">
        <v>11</v>
      </c>
    </row>
    <row r="2459" spans="1:20" x14ac:dyDescent="0.25">
      <c r="A2459" s="177" t="s">
        <v>4563</v>
      </c>
      <c r="B2459" t="s">
        <v>4564</v>
      </c>
      <c r="C2459" t="s">
        <v>233</v>
      </c>
      <c r="D2459" s="20" t="s">
        <v>1026</v>
      </c>
      <c r="E2459" s="26">
        <v>42339</v>
      </c>
      <c r="F2459">
        <v>3</v>
      </c>
      <c r="G2459">
        <v>7</v>
      </c>
      <c r="H2459">
        <v>0.42857142857142855</v>
      </c>
      <c r="I2459">
        <v>10</v>
      </c>
      <c r="J2459">
        <v>30</v>
      </c>
      <c r="K2459">
        <v>0.33333333333333331</v>
      </c>
      <c r="L2459">
        <v>30</v>
      </c>
      <c r="M2459">
        <v>1</v>
      </c>
      <c r="N2459">
        <v>10</v>
      </c>
      <c r="P2459">
        <v>0</v>
      </c>
      <c r="Q2459">
        <v>0</v>
      </c>
      <c r="R2459" t="e">
        <v>#DIV/0!</v>
      </c>
      <c r="S2459">
        <v>0</v>
      </c>
      <c r="T2459">
        <v>0</v>
      </c>
    </row>
    <row r="2460" spans="1:20" x14ac:dyDescent="0.25">
      <c r="A2460" s="177" t="s">
        <v>3973</v>
      </c>
      <c r="B2460" t="s">
        <v>3974</v>
      </c>
      <c r="C2460" t="s">
        <v>219</v>
      </c>
      <c r="D2460" s="20" t="s">
        <v>1026</v>
      </c>
      <c r="E2460" s="26">
        <v>42339</v>
      </c>
      <c r="F2460">
        <v>3</v>
      </c>
      <c r="G2460">
        <v>3</v>
      </c>
      <c r="H2460">
        <v>1</v>
      </c>
      <c r="I2460">
        <v>15</v>
      </c>
      <c r="J2460">
        <v>40</v>
      </c>
      <c r="K2460">
        <v>0.375</v>
      </c>
      <c r="L2460">
        <v>40</v>
      </c>
      <c r="M2460">
        <v>1</v>
      </c>
      <c r="N2460">
        <v>15</v>
      </c>
      <c r="P2460">
        <v>0</v>
      </c>
      <c r="Q2460">
        <v>0</v>
      </c>
      <c r="R2460" t="e">
        <v>#DIV/0!</v>
      </c>
      <c r="S2460">
        <v>0</v>
      </c>
      <c r="T2460">
        <v>0.8125</v>
      </c>
    </row>
    <row r="2461" spans="1:20" x14ac:dyDescent="0.25">
      <c r="A2461" s="177" t="s">
        <v>3702</v>
      </c>
      <c r="B2461" t="s">
        <v>3703</v>
      </c>
      <c r="C2461" t="s">
        <v>340</v>
      </c>
      <c r="D2461" s="20" t="s">
        <v>1026</v>
      </c>
      <c r="E2461" s="26">
        <v>42339</v>
      </c>
      <c r="F2461">
        <v>4</v>
      </c>
      <c r="G2461">
        <v>4</v>
      </c>
      <c r="H2461">
        <v>1</v>
      </c>
      <c r="I2461">
        <v>39</v>
      </c>
      <c r="J2461">
        <v>40</v>
      </c>
      <c r="K2461">
        <v>0.97499999999999998</v>
      </c>
      <c r="L2461">
        <v>40</v>
      </c>
      <c r="M2461">
        <v>1</v>
      </c>
      <c r="N2461">
        <v>38</v>
      </c>
      <c r="P2461">
        <v>1</v>
      </c>
      <c r="Q2461">
        <v>1</v>
      </c>
      <c r="R2461">
        <v>1</v>
      </c>
      <c r="S2461">
        <v>1</v>
      </c>
      <c r="T2461">
        <v>1.05</v>
      </c>
    </row>
    <row r="2462" spans="1:20" x14ac:dyDescent="0.25">
      <c r="A2462" s="177" t="s">
        <v>7648</v>
      </c>
      <c r="B2462" t="s">
        <v>7649</v>
      </c>
      <c r="C2462" s="20" t="s">
        <v>901</v>
      </c>
      <c r="D2462" s="20" t="s">
        <v>1026</v>
      </c>
      <c r="E2462" s="26">
        <v>42339</v>
      </c>
      <c r="F2462">
        <v>5</v>
      </c>
      <c r="G2462">
        <v>4</v>
      </c>
      <c r="H2462">
        <v>1.25</v>
      </c>
      <c r="I2462">
        <v>17</v>
      </c>
      <c r="J2462">
        <v>9</v>
      </c>
      <c r="K2462">
        <v>1.8888888888888888</v>
      </c>
      <c r="L2462">
        <v>14</v>
      </c>
      <c r="M2462">
        <v>0.6428571428571429</v>
      </c>
      <c r="N2462">
        <v>15</v>
      </c>
      <c r="P2462">
        <v>0</v>
      </c>
      <c r="Q2462">
        <v>2</v>
      </c>
      <c r="R2462">
        <v>0</v>
      </c>
      <c r="S2462">
        <v>2</v>
      </c>
      <c r="T2462">
        <v>0.80210312500000003</v>
      </c>
    </row>
    <row r="2463" spans="1:20" x14ac:dyDescent="0.25">
      <c r="A2463" s="177" t="s">
        <v>5528</v>
      </c>
      <c r="B2463" t="s">
        <v>5529</v>
      </c>
      <c r="C2463" s="20" t="s">
        <v>903</v>
      </c>
      <c r="D2463" s="20" t="s">
        <v>1026</v>
      </c>
      <c r="E2463" s="26">
        <v>42339</v>
      </c>
      <c r="F2463">
        <v>13</v>
      </c>
      <c r="G2463">
        <v>10</v>
      </c>
      <c r="H2463">
        <v>1.3</v>
      </c>
      <c r="I2463">
        <v>35</v>
      </c>
      <c r="J2463">
        <v>50</v>
      </c>
      <c r="K2463">
        <v>0.7</v>
      </c>
      <c r="L2463">
        <v>50</v>
      </c>
      <c r="M2463">
        <v>1</v>
      </c>
      <c r="N2463">
        <v>32</v>
      </c>
      <c r="P2463">
        <v>2</v>
      </c>
      <c r="Q2463">
        <v>2</v>
      </c>
      <c r="R2463">
        <v>1</v>
      </c>
      <c r="S2463">
        <v>3</v>
      </c>
      <c r="T2463">
        <v>0.8</v>
      </c>
    </row>
    <row r="2464" spans="1:20" x14ac:dyDescent="0.25">
      <c r="A2464" s="177" t="s">
        <v>11663</v>
      </c>
      <c r="B2464" t="s">
        <v>11664</v>
      </c>
      <c r="C2464" t="s">
        <v>199</v>
      </c>
      <c r="D2464" s="20" t="s">
        <v>1028</v>
      </c>
      <c r="E2464" s="26">
        <v>42339</v>
      </c>
      <c r="F2464">
        <v>16</v>
      </c>
      <c r="G2464">
        <v>12</v>
      </c>
      <c r="H2464">
        <v>1.3333333333333333</v>
      </c>
      <c r="I2464">
        <v>119</v>
      </c>
      <c r="J2464">
        <v>125</v>
      </c>
      <c r="K2464">
        <v>0.95199999999999996</v>
      </c>
      <c r="L2464">
        <v>125</v>
      </c>
      <c r="M2464">
        <v>1</v>
      </c>
      <c r="N2464">
        <v>119</v>
      </c>
      <c r="P2464">
        <v>3</v>
      </c>
      <c r="Q2464">
        <v>5</v>
      </c>
      <c r="R2464">
        <v>0.6</v>
      </c>
      <c r="S2464">
        <v>0</v>
      </c>
    </row>
    <row r="2465" spans="1:20" x14ac:dyDescent="0.25">
      <c r="A2465" s="177" t="s">
        <v>10939</v>
      </c>
      <c r="B2465" t="s">
        <v>10940</v>
      </c>
      <c r="C2465" t="s">
        <v>227</v>
      </c>
      <c r="D2465" s="20" t="s">
        <v>1028</v>
      </c>
      <c r="E2465" s="26">
        <v>42339</v>
      </c>
      <c r="F2465">
        <v>0</v>
      </c>
      <c r="G2465">
        <v>0</v>
      </c>
      <c r="H2465" t="e">
        <v>#DIV/0!</v>
      </c>
      <c r="I2465">
        <v>0</v>
      </c>
      <c r="J2465">
        <v>0</v>
      </c>
      <c r="K2465" t="e">
        <v>#DIV/0!</v>
      </c>
      <c r="L2465">
        <v>0</v>
      </c>
      <c r="M2465" t="e">
        <v>#DIV/0!</v>
      </c>
      <c r="N2465">
        <v>0</v>
      </c>
      <c r="P2465">
        <v>0</v>
      </c>
      <c r="Q2465">
        <v>0</v>
      </c>
      <c r="R2465" t="e">
        <v>#DIV/0!</v>
      </c>
      <c r="S2465">
        <v>0</v>
      </c>
    </row>
    <row r="2466" spans="1:20" x14ac:dyDescent="0.25">
      <c r="A2466" s="177" t="s">
        <v>9647</v>
      </c>
      <c r="B2466" t="s">
        <v>9648</v>
      </c>
      <c r="C2466" t="s">
        <v>341</v>
      </c>
      <c r="D2466" s="20" t="s">
        <v>1028</v>
      </c>
      <c r="E2466" s="26">
        <v>42339</v>
      </c>
      <c r="F2466">
        <v>1</v>
      </c>
      <c r="G2466">
        <v>1</v>
      </c>
      <c r="H2466">
        <v>1</v>
      </c>
      <c r="I2466">
        <v>4</v>
      </c>
      <c r="J2466">
        <v>10</v>
      </c>
      <c r="K2466">
        <v>0.4</v>
      </c>
      <c r="L2466">
        <v>10</v>
      </c>
      <c r="M2466">
        <v>1</v>
      </c>
      <c r="N2466">
        <v>4</v>
      </c>
      <c r="P2466">
        <v>0</v>
      </c>
      <c r="Q2466">
        <v>0</v>
      </c>
      <c r="R2466" t="e">
        <v>#DIV/0!</v>
      </c>
      <c r="S2466">
        <v>0</v>
      </c>
    </row>
    <row r="2467" spans="1:20" x14ac:dyDescent="0.25">
      <c r="A2467" s="177" t="s">
        <v>9535</v>
      </c>
      <c r="B2467" t="s">
        <v>9536</v>
      </c>
      <c r="C2467" t="s">
        <v>346</v>
      </c>
      <c r="D2467" s="20" t="s">
        <v>1028</v>
      </c>
      <c r="E2467" s="26">
        <v>42339</v>
      </c>
      <c r="F2467">
        <v>3</v>
      </c>
      <c r="G2467">
        <v>3</v>
      </c>
      <c r="H2467">
        <v>1</v>
      </c>
      <c r="I2467">
        <v>4</v>
      </c>
      <c r="J2467">
        <v>21</v>
      </c>
      <c r="K2467">
        <v>0.19047619047619047</v>
      </c>
      <c r="L2467">
        <v>21</v>
      </c>
      <c r="M2467">
        <v>1</v>
      </c>
      <c r="N2467">
        <v>4</v>
      </c>
      <c r="P2467">
        <v>0</v>
      </c>
      <c r="Q2467">
        <v>0</v>
      </c>
      <c r="R2467" t="e">
        <v>#DIV/0!</v>
      </c>
      <c r="S2467">
        <v>0</v>
      </c>
    </row>
    <row r="2468" spans="1:20" x14ac:dyDescent="0.25">
      <c r="A2468" s="177" t="s">
        <v>9176</v>
      </c>
      <c r="B2468" t="s">
        <v>9177</v>
      </c>
      <c r="C2468" t="s">
        <v>207</v>
      </c>
      <c r="D2468" s="20" t="s">
        <v>1028</v>
      </c>
      <c r="E2468" s="26">
        <v>42339</v>
      </c>
      <c r="F2468">
        <v>12</v>
      </c>
      <c r="G2468">
        <v>13</v>
      </c>
      <c r="H2468">
        <v>0.92307692307692313</v>
      </c>
      <c r="I2468">
        <v>81</v>
      </c>
      <c r="J2468">
        <v>94</v>
      </c>
      <c r="K2468">
        <v>0.86170212765957444</v>
      </c>
      <c r="L2468">
        <v>96</v>
      </c>
      <c r="M2468">
        <v>0.97916666666666663</v>
      </c>
      <c r="N2468">
        <v>62</v>
      </c>
      <c r="P2468">
        <v>1</v>
      </c>
      <c r="Q2468">
        <v>9</v>
      </c>
      <c r="R2468">
        <v>0.1111111111111111</v>
      </c>
      <c r="S2468">
        <v>19</v>
      </c>
    </row>
    <row r="2469" spans="1:20" x14ac:dyDescent="0.25">
      <c r="A2469" s="177" t="s">
        <v>8337</v>
      </c>
      <c r="B2469" t="s">
        <v>8338</v>
      </c>
      <c r="C2469" t="s">
        <v>212</v>
      </c>
      <c r="D2469" s="20" t="s">
        <v>1028</v>
      </c>
      <c r="E2469" s="26">
        <v>42339</v>
      </c>
      <c r="F2469">
        <v>2</v>
      </c>
      <c r="G2469">
        <v>3</v>
      </c>
      <c r="H2469">
        <v>0.66666666666666663</v>
      </c>
      <c r="I2469">
        <v>13</v>
      </c>
      <c r="J2469">
        <v>13</v>
      </c>
      <c r="K2469">
        <v>1</v>
      </c>
      <c r="L2469">
        <v>25</v>
      </c>
      <c r="M2469">
        <v>0.52</v>
      </c>
      <c r="N2469">
        <v>12</v>
      </c>
      <c r="P2469">
        <v>2</v>
      </c>
      <c r="Q2469">
        <v>3</v>
      </c>
      <c r="R2469">
        <v>0.66666666666666663</v>
      </c>
      <c r="S2469">
        <v>1</v>
      </c>
    </row>
    <row r="2470" spans="1:20" x14ac:dyDescent="0.25">
      <c r="A2470" s="177" t="s">
        <v>4913</v>
      </c>
      <c r="B2470" t="s">
        <v>4914</v>
      </c>
      <c r="C2470" t="s">
        <v>230</v>
      </c>
      <c r="D2470" s="20" t="s">
        <v>1028</v>
      </c>
      <c r="E2470" s="26">
        <v>42339</v>
      </c>
      <c r="F2470">
        <v>1</v>
      </c>
      <c r="G2470">
        <v>2</v>
      </c>
      <c r="H2470">
        <v>0.5</v>
      </c>
      <c r="I2470">
        <v>10</v>
      </c>
      <c r="J2470">
        <v>10</v>
      </c>
      <c r="K2470">
        <v>1</v>
      </c>
      <c r="L2470">
        <v>20</v>
      </c>
      <c r="M2470">
        <v>0.5</v>
      </c>
      <c r="N2470">
        <v>7</v>
      </c>
      <c r="P2470">
        <v>0</v>
      </c>
      <c r="Q2470">
        <v>0</v>
      </c>
      <c r="R2470" t="e">
        <v>#DIV/0!</v>
      </c>
      <c r="S2470">
        <v>3</v>
      </c>
    </row>
    <row r="2471" spans="1:20" x14ac:dyDescent="0.25">
      <c r="A2471" s="177" t="s">
        <v>11665</v>
      </c>
      <c r="B2471" t="s">
        <v>11666</v>
      </c>
      <c r="C2471" t="s">
        <v>198</v>
      </c>
      <c r="D2471" s="20" t="s">
        <v>1028</v>
      </c>
      <c r="E2471" s="26">
        <v>42339</v>
      </c>
      <c r="F2471">
        <v>2</v>
      </c>
      <c r="G2471">
        <v>5</v>
      </c>
      <c r="H2471">
        <v>0.4</v>
      </c>
      <c r="I2471">
        <v>1</v>
      </c>
      <c r="J2471">
        <v>15</v>
      </c>
      <c r="K2471">
        <v>6.6666666666666666E-2</v>
      </c>
      <c r="L2471">
        <v>15</v>
      </c>
      <c r="M2471">
        <v>1</v>
      </c>
      <c r="N2471">
        <v>1</v>
      </c>
      <c r="P2471">
        <v>0</v>
      </c>
      <c r="Q2471">
        <v>0</v>
      </c>
      <c r="R2471" t="e">
        <v>#DIV/0!</v>
      </c>
      <c r="S2471">
        <v>0</v>
      </c>
      <c r="T2471">
        <v>0.20689655172413793</v>
      </c>
    </row>
    <row r="2472" spans="1:20" x14ac:dyDescent="0.25">
      <c r="A2472" s="177" t="s">
        <v>10764</v>
      </c>
      <c r="B2472" t="s">
        <v>10765</v>
      </c>
      <c r="C2472" t="s">
        <v>203</v>
      </c>
      <c r="D2472" s="20" t="s">
        <v>1028</v>
      </c>
      <c r="E2472" s="26">
        <v>42339</v>
      </c>
      <c r="F2472">
        <v>7</v>
      </c>
      <c r="G2472">
        <v>7</v>
      </c>
      <c r="H2472">
        <v>1</v>
      </c>
      <c r="I2472">
        <v>21</v>
      </c>
      <c r="J2472">
        <v>57</v>
      </c>
      <c r="K2472">
        <v>0.36842105263157893</v>
      </c>
      <c r="L2472">
        <v>62</v>
      </c>
      <c r="M2472">
        <v>0.91935483870967738</v>
      </c>
      <c r="N2472">
        <v>18</v>
      </c>
      <c r="P2472">
        <v>8</v>
      </c>
      <c r="Q2472">
        <v>11</v>
      </c>
      <c r="R2472">
        <v>0.72727272727272729</v>
      </c>
      <c r="S2472">
        <v>3</v>
      </c>
      <c r="T2472">
        <v>1.0083333333333335</v>
      </c>
    </row>
    <row r="2473" spans="1:20" x14ac:dyDescent="0.25">
      <c r="A2473" s="177" t="s">
        <v>6306</v>
      </c>
      <c r="B2473" t="s">
        <v>6307</v>
      </c>
      <c r="C2473" t="s">
        <v>214</v>
      </c>
      <c r="D2473" s="20" t="s">
        <v>1028</v>
      </c>
      <c r="E2473" s="26">
        <v>42339</v>
      </c>
      <c r="F2473">
        <v>16</v>
      </c>
      <c r="G2473">
        <v>14</v>
      </c>
      <c r="H2473">
        <v>1.1428571428571428</v>
      </c>
      <c r="I2473">
        <v>106</v>
      </c>
      <c r="J2473">
        <v>147</v>
      </c>
      <c r="K2473">
        <v>0.72108843537414968</v>
      </c>
      <c r="L2473">
        <v>145</v>
      </c>
      <c r="M2473">
        <v>1.0137931034482759</v>
      </c>
      <c r="N2473">
        <v>82</v>
      </c>
      <c r="P2473">
        <v>16</v>
      </c>
      <c r="Q2473">
        <v>21</v>
      </c>
      <c r="R2473">
        <v>0.76190476190476186</v>
      </c>
      <c r="S2473">
        <v>24</v>
      </c>
      <c r="T2473">
        <v>0.71530625000000003</v>
      </c>
    </row>
    <row r="2474" spans="1:20" x14ac:dyDescent="0.25">
      <c r="A2474" s="177" t="s">
        <v>3606</v>
      </c>
      <c r="B2474" t="s">
        <v>3607</v>
      </c>
      <c r="C2474" t="s">
        <v>220</v>
      </c>
      <c r="D2474" s="20" t="s">
        <v>1028</v>
      </c>
      <c r="E2474" s="26">
        <v>42339</v>
      </c>
      <c r="F2474">
        <v>18</v>
      </c>
      <c r="G2474">
        <v>16</v>
      </c>
      <c r="H2474">
        <v>1.125</v>
      </c>
      <c r="I2474">
        <v>43</v>
      </c>
      <c r="J2474">
        <v>44</v>
      </c>
      <c r="K2474">
        <v>0.97727272727272729</v>
      </c>
      <c r="L2474">
        <v>48</v>
      </c>
      <c r="M2474">
        <v>0.91666666666666663</v>
      </c>
      <c r="N2474">
        <v>35</v>
      </c>
      <c r="P2474">
        <v>2</v>
      </c>
      <c r="Q2474">
        <v>3</v>
      </c>
      <c r="R2474">
        <v>0.66666666666666663</v>
      </c>
      <c r="S2474">
        <v>8</v>
      </c>
      <c r="T2474">
        <v>0.88890000000000002</v>
      </c>
    </row>
    <row r="2475" spans="1:20" x14ac:dyDescent="0.25">
      <c r="A2475" s="177" t="s">
        <v>6730</v>
      </c>
      <c r="B2475" t="s">
        <v>6731</v>
      </c>
      <c r="C2475" t="s">
        <v>317</v>
      </c>
      <c r="D2475" s="20" t="s">
        <v>1028</v>
      </c>
      <c r="E2475" s="26">
        <v>42339</v>
      </c>
      <c r="F2475">
        <v>7</v>
      </c>
      <c r="G2475">
        <v>9</v>
      </c>
      <c r="H2475">
        <v>0.77777777777777779</v>
      </c>
      <c r="I2475">
        <v>17</v>
      </c>
      <c r="J2475">
        <v>26</v>
      </c>
      <c r="K2475">
        <v>0.65384615384615385</v>
      </c>
      <c r="L2475">
        <v>26</v>
      </c>
      <c r="M2475">
        <v>1</v>
      </c>
      <c r="N2475">
        <v>14</v>
      </c>
      <c r="P2475">
        <v>0</v>
      </c>
      <c r="Q2475">
        <v>1</v>
      </c>
      <c r="R2475">
        <v>0</v>
      </c>
      <c r="S2475">
        <v>3</v>
      </c>
      <c r="T2475">
        <v>0.98</v>
      </c>
    </row>
    <row r="2476" spans="1:20" x14ac:dyDescent="0.25">
      <c r="A2476" s="177" t="s">
        <v>4388</v>
      </c>
      <c r="B2476" t="s">
        <v>4389</v>
      </c>
      <c r="C2476" t="s">
        <v>217</v>
      </c>
      <c r="D2476" s="20" t="s">
        <v>1028</v>
      </c>
      <c r="E2476" s="26">
        <v>42339</v>
      </c>
      <c r="F2476">
        <v>3</v>
      </c>
      <c r="G2476">
        <v>7</v>
      </c>
      <c r="H2476">
        <v>0.42857142857142855</v>
      </c>
      <c r="I2476">
        <v>17</v>
      </c>
      <c r="J2476">
        <v>60</v>
      </c>
      <c r="K2476">
        <v>0.28333333333333333</v>
      </c>
      <c r="L2476">
        <v>60</v>
      </c>
      <c r="M2476">
        <v>1</v>
      </c>
      <c r="N2476">
        <v>17</v>
      </c>
      <c r="P2476">
        <v>0</v>
      </c>
      <c r="Q2476">
        <v>0</v>
      </c>
      <c r="R2476" t="e">
        <v>#DIV/0!</v>
      </c>
      <c r="S2476">
        <v>0</v>
      </c>
      <c r="T2476">
        <v>0.59469696969696972</v>
      </c>
    </row>
    <row r="2477" spans="1:20" x14ac:dyDescent="0.25">
      <c r="A2477" s="177" t="s">
        <v>9917</v>
      </c>
      <c r="B2477" t="s">
        <v>9918</v>
      </c>
      <c r="C2477" t="s">
        <v>223</v>
      </c>
      <c r="D2477" s="20" t="s">
        <v>1028</v>
      </c>
      <c r="E2477" s="26">
        <v>42339</v>
      </c>
      <c r="F2477">
        <v>3</v>
      </c>
      <c r="G2477">
        <v>3</v>
      </c>
      <c r="H2477">
        <v>1</v>
      </c>
      <c r="I2477">
        <v>53</v>
      </c>
      <c r="J2477">
        <v>75</v>
      </c>
      <c r="K2477">
        <v>0.70666666666666667</v>
      </c>
      <c r="L2477">
        <v>90</v>
      </c>
      <c r="M2477">
        <v>0.83333333333333337</v>
      </c>
      <c r="N2477">
        <v>53</v>
      </c>
      <c r="P2477">
        <v>0</v>
      </c>
      <c r="Q2477">
        <v>0</v>
      </c>
      <c r="R2477" t="e">
        <v>#DIV/0!</v>
      </c>
      <c r="S2477">
        <v>0</v>
      </c>
    </row>
    <row r="2478" spans="1:20" x14ac:dyDescent="0.25">
      <c r="A2478" s="177" t="s">
        <v>8036</v>
      </c>
      <c r="B2478" t="s">
        <v>8037</v>
      </c>
      <c r="C2478" t="s">
        <v>225</v>
      </c>
      <c r="D2478" s="20" t="s">
        <v>1028</v>
      </c>
      <c r="E2478" s="26">
        <v>42339</v>
      </c>
      <c r="F2478">
        <v>3</v>
      </c>
      <c r="G2478">
        <v>5</v>
      </c>
      <c r="H2478">
        <v>0.6</v>
      </c>
      <c r="I2478">
        <v>37</v>
      </c>
      <c r="J2478">
        <v>30</v>
      </c>
      <c r="K2478">
        <v>1.2333333333333334</v>
      </c>
      <c r="L2478">
        <v>50</v>
      </c>
      <c r="M2478">
        <v>0.6</v>
      </c>
      <c r="N2478">
        <v>37</v>
      </c>
      <c r="P2478">
        <v>0</v>
      </c>
      <c r="Q2478">
        <v>0</v>
      </c>
      <c r="R2478" t="e">
        <v>#DIV/0!</v>
      </c>
      <c r="S2478">
        <v>0</v>
      </c>
    </row>
    <row r="2479" spans="1:20" x14ac:dyDescent="0.25">
      <c r="A2479" s="177" t="s">
        <v>7096</v>
      </c>
      <c r="B2479" t="s">
        <v>7097</v>
      </c>
      <c r="C2479" t="s">
        <v>232</v>
      </c>
      <c r="D2479" s="20" t="s">
        <v>1028</v>
      </c>
      <c r="E2479" s="26">
        <v>42339</v>
      </c>
      <c r="F2479">
        <v>13</v>
      </c>
      <c r="G2479">
        <v>8</v>
      </c>
      <c r="H2479">
        <v>1.625</v>
      </c>
      <c r="I2479">
        <v>98</v>
      </c>
      <c r="J2479">
        <v>134</v>
      </c>
      <c r="K2479">
        <v>0.73134328358208955</v>
      </c>
      <c r="L2479">
        <v>134</v>
      </c>
      <c r="M2479">
        <v>1</v>
      </c>
      <c r="N2479">
        <v>96</v>
      </c>
      <c r="P2479">
        <v>0</v>
      </c>
      <c r="Q2479">
        <v>0</v>
      </c>
      <c r="R2479" t="e">
        <v>#DIV/0!</v>
      </c>
      <c r="S2479">
        <v>2</v>
      </c>
      <c r="T2479">
        <v>0.73235551745907357</v>
      </c>
    </row>
    <row r="2480" spans="1:20" x14ac:dyDescent="0.25">
      <c r="A2480" s="177" t="s">
        <v>4738</v>
      </c>
      <c r="B2480" t="s">
        <v>4739</v>
      </c>
      <c r="C2480" t="s">
        <v>234</v>
      </c>
      <c r="D2480" s="20" t="s">
        <v>1028</v>
      </c>
      <c r="E2480" s="26">
        <v>42339</v>
      </c>
      <c r="F2480">
        <v>3</v>
      </c>
      <c r="G2480">
        <v>7</v>
      </c>
      <c r="H2480">
        <v>0.42857142857142855</v>
      </c>
      <c r="I2480">
        <v>10</v>
      </c>
      <c r="J2480">
        <v>30</v>
      </c>
      <c r="K2480">
        <v>0.33333333333333331</v>
      </c>
      <c r="L2480">
        <v>30</v>
      </c>
      <c r="M2480">
        <v>1</v>
      </c>
      <c r="N2480">
        <v>10</v>
      </c>
      <c r="P2480">
        <v>0</v>
      </c>
      <c r="Q2480">
        <v>0</v>
      </c>
      <c r="R2480" t="e">
        <v>#DIV/0!</v>
      </c>
      <c r="S2480">
        <v>0</v>
      </c>
    </row>
    <row r="2481" spans="1:20" x14ac:dyDescent="0.25">
      <c r="A2481" s="177" t="s">
        <v>3798</v>
      </c>
      <c r="B2481" t="s">
        <v>3799</v>
      </c>
      <c r="C2481" t="s">
        <v>342</v>
      </c>
      <c r="D2481" s="20" t="s">
        <v>1028</v>
      </c>
      <c r="E2481" s="26">
        <v>42339</v>
      </c>
      <c r="F2481">
        <v>4</v>
      </c>
      <c r="G2481">
        <v>4</v>
      </c>
      <c r="H2481">
        <v>1</v>
      </c>
      <c r="I2481">
        <v>39</v>
      </c>
      <c r="J2481">
        <v>40</v>
      </c>
      <c r="K2481">
        <v>0.97499999999999998</v>
      </c>
      <c r="L2481">
        <v>40</v>
      </c>
      <c r="M2481">
        <v>1</v>
      </c>
      <c r="N2481">
        <v>38</v>
      </c>
      <c r="P2481">
        <v>1</v>
      </c>
      <c r="Q2481">
        <v>1</v>
      </c>
      <c r="R2481">
        <v>1</v>
      </c>
      <c r="S2481">
        <v>1</v>
      </c>
    </row>
    <row r="2482" spans="1:20" x14ac:dyDescent="0.25">
      <c r="A2482" s="177" t="s">
        <v>3081</v>
      </c>
      <c r="B2482" t="s">
        <v>3082</v>
      </c>
      <c r="C2482" t="s">
        <v>242</v>
      </c>
      <c r="D2482" s="20" t="s">
        <v>1026</v>
      </c>
      <c r="E2482" s="26">
        <v>42339</v>
      </c>
      <c r="F2482">
        <v>6</v>
      </c>
      <c r="G2482">
        <v>8</v>
      </c>
      <c r="H2482">
        <v>0.75</v>
      </c>
      <c r="I2482">
        <v>63</v>
      </c>
      <c r="J2482">
        <v>59</v>
      </c>
      <c r="K2482">
        <v>1.0677966101694916</v>
      </c>
      <c r="L2482">
        <v>81</v>
      </c>
      <c r="M2482">
        <v>0.72839506172839508</v>
      </c>
      <c r="N2482">
        <v>49</v>
      </c>
      <c r="P2482">
        <v>2</v>
      </c>
      <c r="Q2482">
        <v>8</v>
      </c>
      <c r="R2482">
        <v>0.25</v>
      </c>
      <c r="S2482">
        <v>14</v>
      </c>
    </row>
    <row r="2483" spans="1:20" x14ac:dyDescent="0.25">
      <c r="A2483" s="177" t="s">
        <v>2906</v>
      </c>
      <c r="B2483" t="s">
        <v>2907</v>
      </c>
      <c r="C2483" s="20" t="s">
        <v>2754</v>
      </c>
      <c r="D2483" s="20" t="s">
        <v>1026</v>
      </c>
      <c r="E2483" s="26">
        <v>42339</v>
      </c>
      <c r="F2483">
        <v>10</v>
      </c>
      <c r="G2483">
        <v>10</v>
      </c>
      <c r="H2483">
        <v>1</v>
      </c>
      <c r="I2483">
        <v>26</v>
      </c>
      <c r="J2483">
        <v>40</v>
      </c>
      <c r="K2483">
        <v>0.65</v>
      </c>
      <c r="L2483">
        <v>40</v>
      </c>
      <c r="M2483">
        <v>1</v>
      </c>
      <c r="N2483">
        <v>25</v>
      </c>
      <c r="P2483">
        <v>2</v>
      </c>
      <c r="Q2483">
        <v>2</v>
      </c>
      <c r="R2483">
        <v>1</v>
      </c>
      <c r="S2483">
        <v>1</v>
      </c>
    </row>
    <row r="2484" spans="1:20" x14ac:dyDescent="0.25">
      <c r="A2484" s="177" t="s">
        <v>2661</v>
      </c>
      <c r="B2484" t="s">
        <v>2662</v>
      </c>
      <c r="C2484" t="s">
        <v>237</v>
      </c>
      <c r="D2484" s="20" t="s">
        <v>1026</v>
      </c>
      <c r="E2484" s="26">
        <v>42339</v>
      </c>
      <c r="F2484">
        <v>15</v>
      </c>
      <c r="G2484">
        <v>17</v>
      </c>
      <c r="H2484">
        <v>0.88235294117647056</v>
      </c>
      <c r="I2484">
        <v>75</v>
      </c>
      <c r="J2484">
        <v>125</v>
      </c>
      <c r="K2484">
        <v>0.6</v>
      </c>
      <c r="L2484">
        <v>125</v>
      </c>
      <c r="M2484">
        <v>1</v>
      </c>
      <c r="N2484">
        <v>50</v>
      </c>
      <c r="O2484">
        <v>1.0083333333333335</v>
      </c>
      <c r="P2484">
        <v>19</v>
      </c>
      <c r="Q2484">
        <v>24</v>
      </c>
      <c r="R2484">
        <v>0.79166666666666663</v>
      </c>
      <c r="S2484">
        <v>25</v>
      </c>
      <c r="T2484">
        <v>0.42307692307692307</v>
      </c>
    </row>
    <row r="2485" spans="1:20" x14ac:dyDescent="0.25">
      <c r="A2485" s="177" t="s">
        <v>2486</v>
      </c>
      <c r="B2485" t="s">
        <v>2487</v>
      </c>
      <c r="C2485" t="s">
        <v>238</v>
      </c>
      <c r="D2485" s="20" t="s">
        <v>1026</v>
      </c>
      <c r="E2485" s="26">
        <v>42339</v>
      </c>
      <c r="F2485">
        <v>13</v>
      </c>
      <c r="G2485">
        <v>12</v>
      </c>
      <c r="H2485">
        <v>1.0833333333333333</v>
      </c>
      <c r="I2485">
        <v>39</v>
      </c>
      <c r="J2485">
        <v>36</v>
      </c>
      <c r="K2485">
        <v>1.0833333333333333</v>
      </c>
      <c r="L2485">
        <v>40</v>
      </c>
      <c r="M2485">
        <v>0.9</v>
      </c>
      <c r="N2485">
        <v>31</v>
      </c>
      <c r="O2485">
        <v>0.71530625000000003</v>
      </c>
      <c r="P2485">
        <v>2</v>
      </c>
      <c r="Q2485">
        <v>3</v>
      </c>
      <c r="R2485">
        <v>0.66666666666666663</v>
      </c>
      <c r="S2485">
        <v>8</v>
      </c>
      <c r="T2485">
        <v>0.5</v>
      </c>
    </row>
    <row r="2486" spans="1:20" x14ac:dyDescent="0.25">
      <c r="A2486" s="177" t="s">
        <v>2313</v>
      </c>
      <c r="B2486" t="s">
        <v>2314</v>
      </c>
      <c r="C2486" t="s">
        <v>239</v>
      </c>
      <c r="D2486" s="20" t="s">
        <v>1026</v>
      </c>
      <c r="E2486" s="26">
        <v>42339</v>
      </c>
      <c r="F2486">
        <v>5</v>
      </c>
      <c r="G2486">
        <v>4</v>
      </c>
      <c r="H2486">
        <v>1.25</v>
      </c>
      <c r="I2486">
        <v>4</v>
      </c>
      <c r="J2486">
        <v>8</v>
      </c>
      <c r="K2486">
        <v>0.5</v>
      </c>
      <c r="L2486">
        <v>8</v>
      </c>
      <c r="M2486">
        <v>1</v>
      </c>
      <c r="N2486">
        <v>4</v>
      </c>
      <c r="O2486">
        <v>0.88890000000000002</v>
      </c>
      <c r="P2486">
        <v>0</v>
      </c>
      <c r="Q2486">
        <v>0</v>
      </c>
      <c r="R2486" t="e">
        <v>#DIV/0!</v>
      </c>
      <c r="S2486">
        <v>0</v>
      </c>
      <c r="T2486">
        <v>1.3</v>
      </c>
    </row>
    <row r="2487" spans="1:20" x14ac:dyDescent="0.25">
      <c r="A2487" s="177" t="s">
        <v>2138</v>
      </c>
      <c r="B2487" t="s">
        <v>2139</v>
      </c>
      <c r="C2487" s="20" t="s">
        <v>2018</v>
      </c>
      <c r="D2487" s="20" t="s">
        <v>1026</v>
      </c>
      <c r="E2487" s="26">
        <v>42339</v>
      </c>
      <c r="F2487">
        <v>10</v>
      </c>
      <c r="G2487">
        <v>9</v>
      </c>
      <c r="H2487">
        <v>1.1111111111111112</v>
      </c>
      <c r="I2487">
        <v>27</v>
      </c>
      <c r="J2487">
        <v>34</v>
      </c>
      <c r="K2487">
        <v>0.79411764705882348</v>
      </c>
      <c r="L2487">
        <v>39</v>
      </c>
      <c r="M2487">
        <v>0.87179487179487181</v>
      </c>
      <c r="N2487">
        <v>23</v>
      </c>
      <c r="P2487">
        <v>0</v>
      </c>
      <c r="Q2487">
        <v>2</v>
      </c>
      <c r="R2487">
        <v>0</v>
      </c>
      <c r="S2487">
        <v>4</v>
      </c>
      <c r="T2487">
        <v>0.8</v>
      </c>
    </row>
    <row r="2488" spans="1:20" x14ac:dyDescent="0.25">
      <c r="A2488" s="177" t="s">
        <v>1890</v>
      </c>
      <c r="B2488" t="s">
        <v>1891</v>
      </c>
      <c r="C2488" t="s">
        <v>240</v>
      </c>
      <c r="D2488" s="20" t="s">
        <v>1026</v>
      </c>
      <c r="E2488" s="26">
        <v>42339</v>
      </c>
      <c r="F2488">
        <v>21</v>
      </c>
      <c r="G2488">
        <v>25</v>
      </c>
      <c r="H2488">
        <v>0.84</v>
      </c>
      <c r="I2488">
        <v>49</v>
      </c>
      <c r="J2488">
        <v>108</v>
      </c>
      <c r="K2488">
        <v>0.45370370370370372</v>
      </c>
      <c r="L2488">
        <v>113</v>
      </c>
      <c r="M2488">
        <v>0.95575221238938057</v>
      </c>
      <c r="N2488">
        <v>46</v>
      </c>
      <c r="P2488">
        <v>3</v>
      </c>
      <c r="Q2488">
        <v>7</v>
      </c>
      <c r="R2488">
        <v>0.42857142857142855</v>
      </c>
      <c r="S2488">
        <v>3</v>
      </c>
      <c r="T2488">
        <v>1.075</v>
      </c>
    </row>
    <row r="2489" spans="1:20" x14ac:dyDescent="0.25">
      <c r="A2489" s="177" t="s">
        <v>1715</v>
      </c>
      <c r="B2489" t="s">
        <v>1716</v>
      </c>
      <c r="C2489" t="s">
        <v>241</v>
      </c>
      <c r="D2489" s="20" t="s">
        <v>1026</v>
      </c>
      <c r="E2489" s="26">
        <v>42339</v>
      </c>
      <c r="F2489">
        <v>52</v>
      </c>
      <c r="G2489">
        <v>48</v>
      </c>
      <c r="H2489">
        <v>1.0833333333333333</v>
      </c>
      <c r="I2489">
        <v>442</v>
      </c>
      <c r="J2489">
        <v>580</v>
      </c>
      <c r="K2489">
        <v>0.76206896551724135</v>
      </c>
      <c r="L2489">
        <v>615</v>
      </c>
      <c r="M2489">
        <v>0.94308943089430897</v>
      </c>
      <c r="N2489">
        <v>428</v>
      </c>
      <c r="P2489">
        <v>7</v>
      </c>
      <c r="Q2489">
        <v>12</v>
      </c>
      <c r="R2489">
        <v>0.58333333333333337</v>
      </c>
      <c r="S2489">
        <v>14</v>
      </c>
      <c r="T2489">
        <v>0.71906666666666674</v>
      </c>
    </row>
    <row r="2490" spans="1:20" x14ac:dyDescent="0.25">
      <c r="A2490" s="177" t="s">
        <v>1540</v>
      </c>
      <c r="B2490" t="s">
        <v>1541</v>
      </c>
      <c r="C2490" t="s">
        <v>318</v>
      </c>
      <c r="D2490" s="20" t="s">
        <v>1026</v>
      </c>
      <c r="E2490" s="26">
        <v>42339</v>
      </c>
      <c r="F2490">
        <v>0</v>
      </c>
      <c r="G2490">
        <v>0</v>
      </c>
      <c r="H2490" t="e">
        <v>#DIV/0!</v>
      </c>
      <c r="I2490">
        <v>0</v>
      </c>
      <c r="J2490">
        <v>0</v>
      </c>
      <c r="K2490" t="e">
        <v>#DIV/0!</v>
      </c>
      <c r="L2490">
        <v>0</v>
      </c>
      <c r="M2490" t="e">
        <v>#DIV/0!</v>
      </c>
      <c r="N2490">
        <v>0</v>
      </c>
      <c r="P2490">
        <v>0</v>
      </c>
      <c r="Q2490">
        <v>0</v>
      </c>
      <c r="R2490" t="e">
        <v>#DIV/0!</v>
      </c>
      <c r="S2490">
        <v>0</v>
      </c>
      <c r="T2490">
        <v>0.82899999999999996</v>
      </c>
    </row>
    <row r="2491" spans="1:20" x14ac:dyDescent="0.25">
      <c r="A2491" s="177" t="s">
        <v>1132</v>
      </c>
      <c r="B2491" t="s">
        <v>1219</v>
      </c>
      <c r="C2491" t="s">
        <v>235</v>
      </c>
      <c r="D2491" s="20" t="s">
        <v>1028</v>
      </c>
      <c r="E2491" s="26">
        <v>42339</v>
      </c>
      <c r="F2491">
        <v>132</v>
      </c>
      <c r="G2491">
        <v>133</v>
      </c>
      <c r="H2491">
        <v>0.99248120300751874</v>
      </c>
      <c r="I2491">
        <v>725</v>
      </c>
      <c r="J2491">
        <v>990</v>
      </c>
      <c r="K2491">
        <v>0.73232323232323238</v>
      </c>
      <c r="L2491">
        <v>1061</v>
      </c>
      <c r="M2491">
        <v>0.93308199811498582</v>
      </c>
      <c r="N2491">
        <v>656</v>
      </c>
      <c r="P2491">
        <v>35</v>
      </c>
      <c r="Q2491">
        <v>58</v>
      </c>
      <c r="R2491">
        <v>0.60344827586206895</v>
      </c>
      <c r="S2491">
        <v>69</v>
      </c>
      <c r="T2491">
        <v>0.82699999999999996</v>
      </c>
    </row>
    <row r="2492" spans="1:20" x14ac:dyDescent="0.25">
      <c r="A2492" s="177" t="s">
        <v>9353</v>
      </c>
      <c r="B2492" t="s">
        <v>9354</v>
      </c>
      <c r="C2492" t="s">
        <v>211</v>
      </c>
      <c r="D2492" s="20" t="s">
        <v>1026</v>
      </c>
      <c r="E2492" s="26">
        <v>42370</v>
      </c>
      <c r="F2492">
        <v>3</v>
      </c>
      <c r="G2492">
        <v>3</v>
      </c>
      <c r="H2492">
        <v>1</v>
      </c>
      <c r="I2492">
        <v>38</v>
      </c>
      <c r="J2492">
        <v>36</v>
      </c>
      <c r="K2492">
        <v>1.0555555555555556</v>
      </c>
      <c r="L2492">
        <v>36</v>
      </c>
      <c r="M2492">
        <v>1</v>
      </c>
      <c r="N2492">
        <v>32</v>
      </c>
      <c r="P2492">
        <v>3</v>
      </c>
      <c r="Q2492">
        <v>10</v>
      </c>
      <c r="R2492">
        <v>0.3</v>
      </c>
      <c r="S2492">
        <v>6</v>
      </c>
      <c r="T2492">
        <v>0.95299999999999996</v>
      </c>
    </row>
    <row r="2493" spans="1:20" x14ac:dyDescent="0.25">
      <c r="A2493" s="177" t="s">
        <v>8514</v>
      </c>
      <c r="B2493" t="s">
        <v>8515</v>
      </c>
      <c r="C2493" t="s">
        <v>213</v>
      </c>
      <c r="D2493" s="20" t="s">
        <v>1026</v>
      </c>
      <c r="E2493" s="26">
        <v>42370</v>
      </c>
      <c r="F2493">
        <v>2</v>
      </c>
      <c r="G2493">
        <v>3</v>
      </c>
      <c r="H2493">
        <v>0.66666666666666663</v>
      </c>
      <c r="I2493">
        <v>13</v>
      </c>
      <c r="J2493">
        <v>18</v>
      </c>
      <c r="K2493">
        <v>0.72222222222222221</v>
      </c>
      <c r="L2493">
        <v>25</v>
      </c>
      <c r="M2493">
        <v>0.72</v>
      </c>
      <c r="N2493">
        <v>8</v>
      </c>
      <c r="P2493">
        <v>3</v>
      </c>
      <c r="Q2493">
        <v>3</v>
      </c>
      <c r="R2493">
        <v>1</v>
      </c>
      <c r="S2493">
        <v>5</v>
      </c>
      <c r="T2493">
        <v>0.88888888888888884</v>
      </c>
    </row>
    <row r="2494" spans="1:20" x14ac:dyDescent="0.25">
      <c r="A2494" s="177" t="s">
        <v>5090</v>
      </c>
      <c r="B2494" t="s">
        <v>5091</v>
      </c>
      <c r="C2494" t="s">
        <v>229</v>
      </c>
      <c r="D2494" s="20" t="s">
        <v>1026</v>
      </c>
      <c r="E2494" s="26">
        <v>42370</v>
      </c>
      <c r="F2494">
        <v>2</v>
      </c>
      <c r="G2494">
        <v>2</v>
      </c>
      <c r="H2494">
        <v>1</v>
      </c>
      <c r="I2494">
        <v>10</v>
      </c>
      <c r="J2494">
        <v>15</v>
      </c>
      <c r="K2494">
        <v>0.66666666666666663</v>
      </c>
      <c r="L2494">
        <v>15</v>
      </c>
      <c r="M2494">
        <v>1</v>
      </c>
      <c r="N2494">
        <v>10</v>
      </c>
      <c r="P2494">
        <v>1</v>
      </c>
      <c r="Q2494">
        <v>1</v>
      </c>
      <c r="R2494">
        <v>1</v>
      </c>
      <c r="S2494">
        <v>0</v>
      </c>
      <c r="T2494">
        <v>0.75</v>
      </c>
    </row>
    <row r="2495" spans="1:20" x14ac:dyDescent="0.25">
      <c r="A2495" s="177" t="s">
        <v>11100</v>
      </c>
      <c r="B2495" t="s">
        <v>11101</v>
      </c>
      <c r="C2495" t="s">
        <v>228</v>
      </c>
      <c r="D2495" s="20" t="s">
        <v>1026</v>
      </c>
      <c r="E2495" s="26">
        <v>42370</v>
      </c>
      <c r="F2495">
        <v>3</v>
      </c>
      <c r="G2495">
        <v>3</v>
      </c>
      <c r="H2495">
        <v>1</v>
      </c>
      <c r="I2495">
        <v>3</v>
      </c>
      <c r="J2495">
        <v>30</v>
      </c>
      <c r="K2495">
        <v>0.1</v>
      </c>
      <c r="L2495">
        <v>30</v>
      </c>
      <c r="M2495">
        <v>1</v>
      </c>
      <c r="N2495">
        <v>0</v>
      </c>
      <c r="P2495">
        <v>0</v>
      </c>
      <c r="Q2495">
        <v>0</v>
      </c>
      <c r="R2495" t="e">
        <v>#DIV/0!</v>
      </c>
      <c r="S2495">
        <v>3</v>
      </c>
      <c r="T2495">
        <v>0.33333333333333331</v>
      </c>
    </row>
    <row r="2496" spans="1:20" x14ac:dyDescent="0.25">
      <c r="A2496" s="177" t="s">
        <v>5714</v>
      </c>
      <c r="B2496" t="s">
        <v>5715</v>
      </c>
      <c r="C2496" s="20" t="s">
        <v>1073</v>
      </c>
      <c r="D2496" s="20" t="s">
        <v>1026</v>
      </c>
      <c r="E2496" s="26">
        <v>42370</v>
      </c>
      <c r="F2496">
        <v>5</v>
      </c>
      <c r="G2496">
        <v>5</v>
      </c>
      <c r="H2496">
        <v>1</v>
      </c>
      <c r="I2496">
        <v>26</v>
      </c>
      <c r="J2496">
        <v>25</v>
      </c>
      <c r="K2496">
        <v>1.04</v>
      </c>
      <c r="L2496">
        <v>25</v>
      </c>
      <c r="M2496">
        <v>1</v>
      </c>
      <c r="N2496">
        <v>25</v>
      </c>
      <c r="P2496">
        <v>0</v>
      </c>
      <c r="Q2496">
        <v>0</v>
      </c>
      <c r="R2496" t="e">
        <v>#DIV/0!</v>
      </c>
      <c r="S2496">
        <v>1</v>
      </c>
      <c r="T2496">
        <v>0.8</v>
      </c>
    </row>
    <row r="2497" spans="1:20" x14ac:dyDescent="0.25">
      <c r="A2497" s="177" t="s">
        <v>12092</v>
      </c>
      <c r="B2497" t="s">
        <v>12093</v>
      </c>
      <c r="C2497" s="20" t="s">
        <v>1077</v>
      </c>
      <c r="D2497" s="20" t="s">
        <v>1028</v>
      </c>
      <c r="E2497" s="26">
        <v>42370</v>
      </c>
      <c r="F2497">
        <v>3</v>
      </c>
      <c r="G2497">
        <v>3</v>
      </c>
      <c r="H2497">
        <v>1</v>
      </c>
      <c r="I2497">
        <v>2</v>
      </c>
      <c r="J2497">
        <v>15</v>
      </c>
      <c r="K2497">
        <v>0.13333333333333333</v>
      </c>
      <c r="L2497">
        <v>15</v>
      </c>
      <c r="M2497">
        <v>1</v>
      </c>
      <c r="N2497">
        <v>1</v>
      </c>
      <c r="P2497">
        <v>0</v>
      </c>
      <c r="Q2497">
        <v>0</v>
      </c>
      <c r="R2497" t="e">
        <v>#DIV/0!</v>
      </c>
      <c r="S2497">
        <v>1</v>
      </c>
    </row>
    <row r="2498" spans="1:20" x14ac:dyDescent="0.25">
      <c r="A2498" s="177" t="s">
        <v>10591</v>
      </c>
      <c r="B2498" t="s">
        <v>10592</v>
      </c>
      <c r="C2498" t="s">
        <v>205</v>
      </c>
      <c r="D2498" s="20" t="s">
        <v>1026</v>
      </c>
      <c r="E2498" s="26">
        <v>42370</v>
      </c>
      <c r="F2498">
        <v>2</v>
      </c>
      <c r="G2498">
        <v>3</v>
      </c>
      <c r="H2498">
        <v>0.66666666666666663</v>
      </c>
      <c r="I2498">
        <v>15</v>
      </c>
      <c r="J2498">
        <v>20</v>
      </c>
      <c r="K2498">
        <v>0.75</v>
      </c>
      <c r="L2498">
        <v>30</v>
      </c>
      <c r="M2498">
        <v>0.66666666666666663</v>
      </c>
      <c r="N2498">
        <v>11</v>
      </c>
      <c r="O2498">
        <v>1.3</v>
      </c>
      <c r="P2498">
        <v>2</v>
      </c>
      <c r="Q2498">
        <v>2</v>
      </c>
      <c r="R2498">
        <v>1</v>
      </c>
      <c r="S2498">
        <v>4</v>
      </c>
    </row>
    <row r="2499" spans="1:20" x14ac:dyDescent="0.25">
      <c r="A2499" s="177" t="s">
        <v>8938</v>
      </c>
      <c r="B2499" t="s">
        <v>8939</v>
      </c>
      <c r="C2499" t="s">
        <v>210</v>
      </c>
      <c r="D2499" s="20" t="s">
        <v>1026</v>
      </c>
      <c r="E2499" s="26">
        <v>42370</v>
      </c>
      <c r="F2499">
        <v>7</v>
      </c>
      <c r="G2499">
        <v>7</v>
      </c>
      <c r="H2499">
        <v>1</v>
      </c>
      <c r="I2499">
        <v>29</v>
      </c>
      <c r="J2499">
        <v>50</v>
      </c>
      <c r="K2499">
        <v>0.57999999999999996</v>
      </c>
      <c r="L2499">
        <v>50</v>
      </c>
      <c r="M2499">
        <v>1</v>
      </c>
      <c r="N2499">
        <v>27</v>
      </c>
      <c r="O2499">
        <v>0.8</v>
      </c>
      <c r="P2499">
        <v>0</v>
      </c>
      <c r="Q2499">
        <v>0</v>
      </c>
      <c r="R2499" t="e">
        <v>#DIV/0!</v>
      </c>
      <c r="S2499">
        <v>2</v>
      </c>
    </row>
    <row r="2500" spans="1:20" x14ac:dyDescent="0.25">
      <c r="A2500" s="177" t="s">
        <v>6133</v>
      </c>
      <c r="B2500" t="s">
        <v>6134</v>
      </c>
      <c r="C2500" t="s">
        <v>215</v>
      </c>
      <c r="D2500" s="20" t="s">
        <v>1026</v>
      </c>
      <c r="E2500" s="26">
        <v>42370</v>
      </c>
      <c r="F2500">
        <v>7</v>
      </c>
      <c r="G2500">
        <v>7</v>
      </c>
      <c r="H2500">
        <v>1</v>
      </c>
      <c r="I2500">
        <v>34</v>
      </c>
      <c r="J2500">
        <v>45</v>
      </c>
      <c r="K2500">
        <v>0.75555555555555554</v>
      </c>
      <c r="L2500">
        <v>45</v>
      </c>
      <c r="M2500">
        <v>1</v>
      </c>
      <c r="N2500">
        <v>22</v>
      </c>
      <c r="O2500">
        <v>1.075</v>
      </c>
      <c r="P2500">
        <v>4</v>
      </c>
      <c r="Q2500">
        <v>5</v>
      </c>
      <c r="R2500">
        <v>0.8</v>
      </c>
      <c r="S2500">
        <v>12</v>
      </c>
    </row>
    <row r="2501" spans="1:20" x14ac:dyDescent="0.25">
      <c r="A2501" s="177" t="s">
        <v>3433</v>
      </c>
      <c r="B2501" t="s">
        <v>3434</v>
      </c>
      <c r="C2501" t="s">
        <v>221</v>
      </c>
      <c r="D2501" s="20" t="s">
        <v>1026</v>
      </c>
      <c r="E2501" s="26">
        <v>42370</v>
      </c>
      <c r="F2501">
        <v>11</v>
      </c>
      <c r="G2501">
        <v>12</v>
      </c>
      <c r="H2501">
        <v>0.91666666666666663</v>
      </c>
      <c r="I2501">
        <v>31</v>
      </c>
      <c r="J2501">
        <v>36</v>
      </c>
      <c r="K2501">
        <v>0.86111111111111116</v>
      </c>
      <c r="L2501">
        <v>40</v>
      </c>
      <c r="M2501">
        <v>0.9</v>
      </c>
      <c r="N2501">
        <v>25</v>
      </c>
      <c r="O2501">
        <v>0.71906666666666674</v>
      </c>
      <c r="P2501">
        <v>7</v>
      </c>
      <c r="Q2501">
        <v>10</v>
      </c>
      <c r="R2501">
        <v>0.7</v>
      </c>
      <c r="S2501">
        <v>6</v>
      </c>
    </row>
    <row r="2502" spans="1:20" x14ac:dyDescent="0.25">
      <c r="A2502" s="177" t="s">
        <v>3258</v>
      </c>
      <c r="B2502" t="s">
        <v>3259</v>
      </c>
      <c r="C2502" t="s">
        <v>222</v>
      </c>
      <c r="D2502" s="20" t="s">
        <v>1026</v>
      </c>
      <c r="E2502" s="26">
        <v>42370</v>
      </c>
      <c r="F2502">
        <v>4</v>
      </c>
      <c r="G2502">
        <v>4</v>
      </c>
      <c r="H2502">
        <v>1</v>
      </c>
      <c r="I2502">
        <v>4</v>
      </c>
      <c r="J2502">
        <v>8</v>
      </c>
      <c r="K2502">
        <v>0.5</v>
      </c>
      <c r="L2502">
        <v>8</v>
      </c>
      <c r="M2502">
        <v>1</v>
      </c>
      <c r="N2502">
        <v>2</v>
      </c>
      <c r="O2502">
        <v>0.82899999999999996</v>
      </c>
      <c r="P2502">
        <v>2</v>
      </c>
      <c r="Q2502">
        <v>2</v>
      </c>
      <c r="R2502">
        <v>1</v>
      </c>
      <c r="S2502">
        <v>2</v>
      </c>
    </row>
    <row r="2503" spans="1:20" x14ac:dyDescent="0.25">
      <c r="A2503" s="177" t="s">
        <v>7303</v>
      </c>
      <c r="B2503" t="s">
        <v>7304</v>
      </c>
      <c r="C2503" s="20" t="s">
        <v>1078</v>
      </c>
      <c r="D2503" s="20" t="s">
        <v>1026</v>
      </c>
      <c r="E2503" s="26">
        <v>42370</v>
      </c>
      <c r="F2503">
        <v>3</v>
      </c>
      <c r="G2503">
        <v>4</v>
      </c>
      <c r="H2503">
        <v>0.75</v>
      </c>
      <c r="I2503">
        <v>13</v>
      </c>
      <c r="J2503">
        <v>9</v>
      </c>
      <c r="K2503">
        <v>1.4444444444444444</v>
      </c>
      <c r="L2503">
        <v>14</v>
      </c>
      <c r="M2503">
        <v>0.6428571428571429</v>
      </c>
      <c r="N2503">
        <v>12</v>
      </c>
      <c r="P2503">
        <v>0</v>
      </c>
      <c r="Q2503">
        <v>2</v>
      </c>
      <c r="R2503">
        <v>0</v>
      </c>
      <c r="S2503">
        <v>1</v>
      </c>
    </row>
    <row r="2504" spans="1:20" x14ac:dyDescent="0.25">
      <c r="A2504" s="177" t="s">
        <v>5295</v>
      </c>
      <c r="B2504" t="s">
        <v>5296</v>
      </c>
      <c r="C2504" s="20" t="s">
        <v>1079</v>
      </c>
      <c r="D2504" s="20" t="s">
        <v>1026</v>
      </c>
      <c r="E2504" s="26">
        <v>42370</v>
      </c>
      <c r="F2504">
        <v>5</v>
      </c>
      <c r="G2504">
        <v>5</v>
      </c>
      <c r="H2504">
        <v>1</v>
      </c>
      <c r="I2504">
        <v>13</v>
      </c>
      <c r="J2504">
        <v>25</v>
      </c>
      <c r="K2504">
        <v>0.52</v>
      </c>
      <c r="L2504">
        <v>25</v>
      </c>
      <c r="M2504">
        <v>1</v>
      </c>
      <c r="N2504">
        <v>11</v>
      </c>
      <c r="P2504">
        <v>0</v>
      </c>
      <c r="Q2504">
        <v>0</v>
      </c>
      <c r="R2504" t="e">
        <v>#DIV/0!</v>
      </c>
      <c r="S2504">
        <v>2</v>
      </c>
    </row>
    <row r="2505" spans="1:20" x14ac:dyDescent="0.25">
      <c r="A2505" s="177" t="s">
        <v>12294</v>
      </c>
      <c r="B2505" t="s">
        <v>12295</v>
      </c>
      <c r="C2505" t="s">
        <v>200</v>
      </c>
      <c r="D2505" s="20" t="s">
        <v>1026</v>
      </c>
      <c r="E2505" s="26">
        <v>42370</v>
      </c>
      <c r="F2505">
        <v>5</v>
      </c>
      <c r="G2505">
        <v>5</v>
      </c>
      <c r="H2505">
        <v>1</v>
      </c>
      <c r="I2505">
        <v>9</v>
      </c>
      <c r="J2505">
        <v>25</v>
      </c>
      <c r="K2505">
        <v>0.36</v>
      </c>
      <c r="L2505">
        <v>25</v>
      </c>
      <c r="M2505">
        <v>1</v>
      </c>
      <c r="N2505">
        <v>6</v>
      </c>
      <c r="P2505">
        <v>0</v>
      </c>
      <c r="Q2505">
        <v>0</v>
      </c>
      <c r="R2505" t="e">
        <v>#DIV/0!</v>
      </c>
      <c r="S2505">
        <v>3</v>
      </c>
    </row>
    <row r="2506" spans="1:20" x14ac:dyDescent="0.25">
      <c r="A2506" s="177" t="s">
        <v>10415</v>
      </c>
      <c r="B2506" t="s">
        <v>10416</v>
      </c>
      <c r="C2506" t="s">
        <v>204</v>
      </c>
      <c r="D2506" s="20" t="s">
        <v>1026</v>
      </c>
      <c r="E2506" s="26">
        <v>42370</v>
      </c>
      <c r="F2506">
        <v>6</v>
      </c>
      <c r="G2506">
        <v>7</v>
      </c>
      <c r="H2506">
        <v>0.8571428571428571</v>
      </c>
      <c r="I2506">
        <v>4</v>
      </c>
      <c r="J2506">
        <v>27</v>
      </c>
      <c r="K2506">
        <v>0.14814814814814814</v>
      </c>
      <c r="L2506">
        <v>32</v>
      </c>
      <c r="M2506">
        <v>0.84375</v>
      </c>
      <c r="N2506">
        <v>4</v>
      </c>
      <c r="P2506">
        <v>0</v>
      </c>
      <c r="Q2506">
        <v>0</v>
      </c>
      <c r="R2506" t="e">
        <v>#DIV/0!</v>
      </c>
      <c r="S2506">
        <v>0</v>
      </c>
    </row>
    <row r="2507" spans="1:20" x14ac:dyDescent="0.25">
      <c r="A2507" s="177" t="s">
        <v>8763</v>
      </c>
      <c r="B2507" t="s">
        <v>8764</v>
      </c>
      <c r="C2507" t="s">
        <v>208</v>
      </c>
      <c r="D2507" s="20" t="s">
        <v>1026</v>
      </c>
      <c r="E2507" s="26">
        <v>42370</v>
      </c>
      <c r="F2507">
        <v>2</v>
      </c>
      <c r="G2507">
        <v>2</v>
      </c>
      <c r="H2507">
        <v>1</v>
      </c>
      <c r="I2507">
        <v>15</v>
      </c>
      <c r="J2507">
        <v>10</v>
      </c>
      <c r="K2507">
        <v>1.5</v>
      </c>
      <c r="L2507">
        <v>10</v>
      </c>
      <c r="M2507">
        <v>1</v>
      </c>
      <c r="N2507">
        <v>15</v>
      </c>
      <c r="P2507">
        <v>0</v>
      </c>
      <c r="Q2507">
        <v>0</v>
      </c>
      <c r="R2507" t="e">
        <v>#DIV/0!</v>
      </c>
      <c r="S2507">
        <v>0</v>
      </c>
    </row>
    <row r="2508" spans="1:20" x14ac:dyDescent="0.25">
      <c r="A2508" s="177" t="s">
        <v>6557</v>
      </c>
      <c r="B2508" t="s">
        <v>6558</v>
      </c>
      <c r="C2508" t="s">
        <v>316</v>
      </c>
      <c r="D2508" s="20" t="s">
        <v>1026</v>
      </c>
      <c r="E2508" s="26">
        <v>42370</v>
      </c>
      <c r="F2508">
        <v>10</v>
      </c>
      <c r="G2508">
        <v>10</v>
      </c>
      <c r="H2508">
        <v>1</v>
      </c>
      <c r="I2508">
        <v>17</v>
      </c>
      <c r="J2508">
        <v>26</v>
      </c>
      <c r="K2508">
        <v>0.65384615384615385</v>
      </c>
      <c r="L2508">
        <v>26</v>
      </c>
      <c r="M2508">
        <v>1</v>
      </c>
      <c r="N2508">
        <v>17</v>
      </c>
      <c r="P2508">
        <v>0</v>
      </c>
      <c r="Q2508">
        <v>2</v>
      </c>
      <c r="R2508">
        <v>0</v>
      </c>
      <c r="S2508">
        <v>0</v>
      </c>
      <c r="T2508">
        <v>0.82699999999999996</v>
      </c>
    </row>
    <row r="2509" spans="1:20" x14ac:dyDescent="0.25">
      <c r="A2509" s="177" t="s">
        <v>4150</v>
      </c>
      <c r="B2509" t="s">
        <v>4151</v>
      </c>
      <c r="C2509" t="s">
        <v>218</v>
      </c>
      <c r="D2509" s="20" t="s">
        <v>1026</v>
      </c>
      <c r="E2509" s="26">
        <v>42370</v>
      </c>
      <c r="F2509">
        <v>4</v>
      </c>
      <c r="G2509">
        <v>4</v>
      </c>
      <c r="H2509">
        <v>1</v>
      </c>
      <c r="I2509">
        <v>2</v>
      </c>
      <c r="J2509">
        <v>20</v>
      </c>
      <c r="K2509">
        <v>0.1</v>
      </c>
      <c r="L2509">
        <v>20</v>
      </c>
      <c r="M2509">
        <v>1</v>
      </c>
      <c r="N2509">
        <v>2</v>
      </c>
      <c r="P2509">
        <v>0</v>
      </c>
      <c r="Q2509">
        <v>0</v>
      </c>
      <c r="R2509" t="e">
        <v>#DIV/0!</v>
      </c>
      <c r="S2509">
        <v>0</v>
      </c>
      <c r="T2509">
        <v>0.68803846153846149</v>
      </c>
    </row>
    <row r="2510" spans="1:20" x14ac:dyDescent="0.25">
      <c r="A2510" s="177" t="s">
        <v>12579</v>
      </c>
      <c r="B2510" t="s">
        <v>12580</v>
      </c>
      <c r="C2510" t="s">
        <v>202</v>
      </c>
      <c r="D2510" s="20" t="s">
        <v>1026</v>
      </c>
      <c r="E2510" s="26">
        <v>42370</v>
      </c>
      <c r="F2510">
        <v>9</v>
      </c>
      <c r="G2510">
        <v>9</v>
      </c>
      <c r="H2510">
        <v>1</v>
      </c>
      <c r="I2510">
        <v>109</v>
      </c>
      <c r="J2510">
        <v>100</v>
      </c>
      <c r="K2510">
        <v>1.0900000000000001</v>
      </c>
      <c r="L2510">
        <v>100</v>
      </c>
      <c r="M2510">
        <v>1</v>
      </c>
      <c r="N2510">
        <v>107</v>
      </c>
      <c r="P2510">
        <v>0</v>
      </c>
      <c r="Q2510">
        <v>0</v>
      </c>
      <c r="R2510" t="e">
        <v>#DIV/0!</v>
      </c>
      <c r="S2510">
        <v>2</v>
      </c>
      <c r="T2510">
        <v>0.88888888888888884</v>
      </c>
    </row>
    <row r="2511" spans="1:20" x14ac:dyDescent="0.25">
      <c r="A2511" s="177" t="s">
        <v>9744</v>
      </c>
      <c r="B2511" t="s">
        <v>9745</v>
      </c>
      <c r="C2511" t="s">
        <v>224</v>
      </c>
      <c r="D2511" s="20" t="s">
        <v>1026</v>
      </c>
      <c r="E2511" s="26">
        <v>42370</v>
      </c>
      <c r="F2511">
        <v>5</v>
      </c>
      <c r="G2511">
        <v>6</v>
      </c>
      <c r="H2511">
        <v>0.83333333333333337</v>
      </c>
      <c r="I2511">
        <v>53</v>
      </c>
      <c r="J2511">
        <v>75</v>
      </c>
      <c r="K2511">
        <v>0.70666666666666667</v>
      </c>
      <c r="L2511">
        <v>90</v>
      </c>
      <c r="M2511">
        <v>0.83333333333333337</v>
      </c>
      <c r="N2511">
        <v>53</v>
      </c>
      <c r="P2511">
        <v>0</v>
      </c>
      <c r="Q2511">
        <v>0</v>
      </c>
      <c r="R2511" t="e">
        <v>#DIV/0!</v>
      </c>
      <c r="S2511">
        <v>0</v>
      </c>
    </row>
    <row r="2512" spans="1:20" x14ac:dyDescent="0.25">
      <c r="A2512" s="177" t="s">
        <v>9633</v>
      </c>
      <c r="B2512" t="s">
        <v>9634</v>
      </c>
      <c r="C2512" t="s">
        <v>339</v>
      </c>
      <c r="D2512" s="20" t="s">
        <v>1026</v>
      </c>
      <c r="E2512" s="26">
        <v>42370</v>
      </c>
      <c r="F2512">
        <v>2</v>
      </c>
      <c r="G2512">
        <v>2</v>
      </c>
      <c r="H2512">
        <v>1</v>
      </c>
      <c r="I2512">
        <v>4</v>
      </c>
      <c r="J2512">
        <v>10</v>
      </c>
      <c r="K2512">
        <v>0.4</v>
      </c>
      <c r="L2512">
        <v>10</v>
      </c>
      <c r="M2512">
        <v>1</v>
      </c>
      <c r="N2512">
        <v>4</v>
      </c>
      <c r="P2512">
        <v>0</v>
      </c>
      <c r="Q2512">
        <v>0</v>
      </c>
      <c r="R2512" t="e">
        <v>#DIV/0!</v>
      </c>
      <c r="S2512">
        <v>0</v>
      </c>
    </row>
    <row r="2513" spans="1:20" x14ac:dyDescent="0.25">
      <c r="A2513" s="177" t="s">
        <v>9445</v>
      </c>
      <c r="B2513" t="s">
        <v>9446</v>
      </c>
      <c r="C2513" t="s">
        <v>345</v>
      </c>
      <c r="D2513" s="20" t="s">
        <v>1026</v>
      </c>
      <c r="E2513" s="26">
        <v>42370</v>
      </c>
      <c r="F2513">
        <v>4</v>
      </c>
      <c r="G2513">
        <v>5</v>
      </c>
      <c r="H2513">
        <v>0.8</v>
      </c>
      <c r="I2513">
        <v>4</v>
      </c>
      <c r="J2513">
        <v>21</v>
      </c>
      <c r="K2513">
        <v>0.19047619047619047</v>
      </c>
      <c r="L2513">
        <v>21</v>
      </c>
      <c r="M2513">
        <v>1</v>
      </c>
      <c r="N2513">
        <v>4</v>
      </c>
      <c r="P2513">
        <v>0</v>
      </c>
      <c r="Q2513">
        <v>0</v>
      </c>
      <c r="R2513" t="e">
        <v>#DIV/0!</v>
      </c>
      <c r="S2513">
        <v>0</v>
      </c>
    </row>
    <row r="2514" spans="1:20" x14ac:dyDescent="0.25">
      <c r="A2514" s="177" t="s">
        <v>7837</v>
      </c>
      <c r="B2514" t="s">
        <v>7838</v>
      </c>
      <c r="C2514" t="s">
        <v>226</v>
      </c>
      <c r="D2514" s="20" t="s">
        <v>1026</v>
      </c>
      <c r="E2514" s="26">
        <v>42370</v>
      </c>
      <c r="F2514">
        <v>3</v>
      </c>
      <c r="G2514">
        <v>5</v>
      </c>
      <c r="H2514">
        <v>0.6</v>
      </c>
      <c r="I2514">
        <v>36</v>
      </c>
      <c r="J2514">
        <v>30</v>
      </c>
      <c r="K2514">
        <v>1.2</v>
      </c>
      <c r="L2514">
        <v>50</v>
      </c>
      <c r="M2514">
        <v>0.6</v>
      </c>
      <c r="N2514">
        <v>36</v>
      </c>
      <c r="P2514">
        <v>0</v>
      </c>
      <c r="Q2514">
        <v>0</v>
      </c>
      <c r="R2514" t="e">
        <v>#DIV/0!</v>
      </c>
      <c r="S2514">
        <v>0</v>
      </c>
      <c r="T2514">
        <v>0.56666666666666665</v>
      </c>
    </row>
    <row r="2515" spans="1:20" x14ac:dyDescent="0.25">
      <c r="A2515" s="177" t="s">
        <v>6907</v>
      </c>
      <c r="B2515" t="s">
        <v>6908</v>
      </c>
      <c r="C2515" t="s">
        <v>231</v>
      </c>
      <c r="D2515" s="20" t="s">
        <v>1026</v>
      </c>
      <c r="E2515" s="26">
        <v>42370</v>
      </c>
      <c r="F2515">
        <v>13</v>
      </c>
      <c r="G2515">
        <v>14</v>
      </c>
      <c r="H2515">
        <v>0.9285714285714286</v>
      </c>
      <c r="I2515">
        <v>96</v>
      </c>
      <c r="J2515">
        <v>124</v>
      </c>
      <c r="K2515">
        <v>0.77419354838709675</v>
      </c>
      <c r="L2515">
        <v>134</v>
      </c>
      <c r="M2515">
        <v>0.92537313432835822</v>
      </c>
      <c r="N2515">
        <v>96</v>
      </c>
      <c r="P2515">
        <v>0</v>
      </c>
      <c r="Q2515">
        <v>0</v>
      </c>
      <c r="R2515" t="e">
        <v>#DIV/0!</v>
      </c>
      <c r="S2515">
        <v>0</v>
      </c>
    </row>
    <row r="2516" spans="1:20" x14ac:dyDescent="0.25">
      <c r="A2516" s="177" t="s">
        <v>5958</v>
      </c>
      <c r="B2516" t="s">
        <v>5959</v>
      </c>
      <c r="C2516" t="s">
        <v>216</v>
      </c>
      <c r="D2516" s="20" t="s">
        <v>1026</v>
      </c>
      <c r="E2516" s="26">
        <v>42370</v>
      </c>
      <c r="F2516">
        <v>10</v>
      </c>
      <c r="G2516">
        <v>10</v>
      </c>
      <c r="H2516">
        <v>1</v>
      </c>
      <c r="I2516">
        <v>74</v>
      </c>
      <c r="J2516">
        <v>100</v>
      </c>
      <c r="K2516">
        <v>0.74</v>
      </c>
      <c r="L2516">
        <v>100</v>
      </c>
      <c r="M2516">
        <v>1</v>
      </c>
      <c r="N2516">
        <v>66</v>
      </c>
      <c r="P2516">
        <v>4</v>
      </c>
      <c r="Q2516">
        <v>8</v>
      </c>
      <c r="R2516">
        <v>0.5</v>
      </c>
      <c r="S2516">
        <v>8</v>
      </c>
    </row>
    <row r="2517" spans="1:20" x14ac:dyDescent="0.25">
      <c r="A2517" s="177" t="s">
        <v>4565</v>
      </c>
      <c r="B2517" t="s">
        <v>4566</v>
      </c>
      <c r="C2517" t="s">
        <v>233</v>
      </c>
      <c r="D2517" s="20" t="s">
        <v>1026</v>
      </c>
      <c r="E2517" s="26">
        <v>42370</v>
      </c>
      <c r="F2517">
        <v>3</v>
      </c>
      <c r="G2517">
        <v>3</v>
      </c>
      <c r="H2517">
        <v>1</v>
      </c>
      <c r="I2517">
        <v>10</v>
      </c>
      <c r="J2517">
        <v>30</v>
      </c>
      <c r="K2517">
        <v>0.33333333333333331</v>
      </c>
      <c r="L2517">
        <v>30</v>
      </c>
      <c r="M2517">
        <v>1</v>
      </c>
      <c r="N2517">
        <v>10</v>
      </c>
      <c r="P2517">
        <v>0</v>
      </c>
      <c r="Q2517">
        <v>0</v>
      </c>
      <c r="R2517" t="e">
        <v>#DIV/0!</v>
      </c>
      <c r="S2517">
        <v>0</v>
      </c>
      <c r="T2517">
        <v>0.5</v>
      </c>
    </row>
    <row r="2518" spans="1:20" x14ac:dyDescent="0.25">
      <c r="A2518" s="177" t="s">
        <v>3975</v>
      </c>
      <c r="B2518" t="s">
        <v>3976</v>
      </c>
      <c r="C2518" t="s">
        <v>219</v>
      </c>
      <c r="D2518" s="20" t="s">
        <v>1026</v>
      </c>
      <c r="E2518" s="26">
        <v>42370</v>
      </c>
      <c r="F2518">
        <v>5</v>
      </c>
      <c r="G2518">
        <v>5</v>
      </c>
      <c r="H2518">
        <v>1</v>
      </c>
      <c r="I2518">
        <v>15</v>
      </c>
      <c r="J2518">
        <v>40</v>
      </c>
      <c r="K2518">
        <v>0.375</v>
      </c>
      <c r="L2518">
        <v>40</v>
      </c>
      <c r="M2518">
        <v>1</v>
      </c>
      <c r="N2518">
        <v>15</v>
      </c>
      <c r="P2518">
        <v>0</v>
      </c>
      <c r="Q2518">
        <v>0</v>
      </c>
      <c r="R2518" t="e">
        <v>#DIV/0!</v>
      </c>
      <c r="S2518">
        <v>0</v>
      </c>
      <c r="T2518">
        <v>1.0249999999999999</v>
      </c>
    </row>
    <row r="2519" spans="1:20" x14ac:dyDescent="0.25">
      <c r="A2519" s="177" t="s">
        <v>3704</v>
      </c>
      <c r="B2519" t="s">
        <v>3705</v>
      </c>
      <c r="C2519" t="s">
        <v>340</v>
      </c>
      <c r="D2519" s="20" t="s">
        <v>1026</v>
      </c>
      <c r="E2519" s="26">
        <v>42370</v>
      </c>
      <c r="F2519">
        <v>4</v>
      </c>
      <c r="G2519">
        <v>4</v>
      </c>
      <c r="H2519">
        <v>1</v>
      </c>
      <c r="I2519">
        <v>22</v>
      </c>
      <c r="J2519">
        <v>40</v>
      </c>
      <c r="K2519">
        <v>0.55000000000000004</v>
      </c>
      <c r="L2519">
        <v>40</v>
      </c>
      <c r="M2519">
        <v>1</v>
      </c>
      <c r="N2519">
        <v>22</v>
      </c>
      <c r="P2519">
        <v>1</v>
      </c>
      <c r="Q2519">
        <v>1</v>
      </c>
      <c r="R2519">
        <v>1</v>
      </c>
      <c r="S2519">
        <v>0</v>
      </c>
      <c r="T2519">
        <v>1.075</v>
      </c>
    </row>
    <row r="2520" spans="1:20" x14ac:dyDescent="0.25">
      <c r="A2520" s="177" t="s">
        <v>7650</v>
      </c>
      <c r="B2520" t="s">
        <v>7651</v>
      </c>
      <c r="C2520" s="20" t="s">
        <v>901</v>
      </c>
      <c r="D2520" s="20" t="s">
        <v>1026</v>
      </c>
      <c r="E2520" s="26">
        <v>42370</v>
      </c>
      <c r="F2520">
        <v>3</v>
      </c>
      <c r="G2520">
        <v>4</v>
      </c>
      <c r="H2520">
        <v>0.75</v>
      </c>
      <c r="I2520">
        <v>13</v>
      </c>
      <c r="J2520">
        <v>9</v>
      </c>
      <c r="K2520">
        <v>1.4444444444444444</v>
      </c>
      <c r="L2520">
        <v>14</v>
      </c>
      <c r="M2520">
        <v>0.6428571428571429</v>
      </c>
      <c r="N2520">
        <v>12</v>
      </c>
      <c r="P2520">
        <v>0</v>
      </c>
      <c r="Q2520">
        <v>2</v>
      </c>
      <c r="R2520">
        <v>0</v>
      </c>
      <c r="S2520">
        <v>1</v>
      </c>
      <c r="T2520">
        <v>0.77403333333333335</v>
      </c>
    </row>
    <row r="2521" spans="1:20" x14ac:dyDescent="0.25">
      <c r="A2521" s="177" t="s">
        <v>5530</v>
      </c>
      <c r="B2521" t="s">
        <v>5531</v>
      </c>
      <c r="C2521" s="20" t="s">
        <v>903</v>
      </c>
      <c r="D2521" s="20" t="s">
        <v>1026</v>
      </c>
      <c r="E2521" s="26">
        <v>42370</v>
      </c>
      <c r="F2521">
        <v>10</v>
      </c>
      <c r="G2521">
        <v>10</v>
      </c>
      <c r="H2521">
        <v>1</v>
      </c>
      <c r="I2521">
        <v>39</v>
      </c>
      <c r="J2521">
        <v>50</v>
      </c>
      <c r="K2521">
        <v>0.78</v>
      </c>
      <c r="L2521">
        <v>50</v>
      </c>
      <c r="M2521">
        <v>1</v>
      </c>
      <c r="N2521">
        <v>36</v>
      </c>
      <c r="P2521">
        <v>0</v>
      </c>
      <c r="Q2521">
        <v>0</v>
      </c>
      <c r="R2521" t="e">
        <v>#DIV/0!</v>
      </c>
      <c r="S2521">
        <v>3</v>
      </c>
      <c r="T2521">
        <v>0.8</v>
      </c>
    </row>
    <row r="2522" spans="1:20" x14ac:dyDescent="0.25">
      <c r="A2522" s="177" t="s">
        <v>11667</v>
      </c>
      <c r="B2522" t="s">
        <v>11668</v>
      </c>
      <c r="C2522" t="s">
        <v>199</v>
      </c>
      <c r="D2522" s="20" t="s">
        <v>1028</v>
      </c>
      <c r="E2522" s="26">
        <v>42370</v>
      </c>
      <c r="F2522">
        <v>14</v>
      </c>
      <c r="G2522">
        <v>14</v>
      </c>
      <c r="H2522">
        <v>1</v>
      </c>
      <c r="I2522">
        <v>118</v>
      </c>
      <c r="J2522">
        <v>125</v>
      </c>
      <c r="K2522">
        <v>0.94399999999999995</v>
      </c>
      <c r="L2522">
        <v>125</v>
      </c>
      <c r="M2522">
        <v>1</v>
      </c>
      <c r="N2522">
        <v>113</v>
      </c>
      <c r="P2522">
        <v>0</v>
      </c>
      <c r="Q2522">
        <v>0</v>
      </c>
      <c r="R2522" t="e">
        <v>#DIV/0!</v>
      </c>
      <c r="S2522">
        <v>5</v>
      </c>
    </row>
    <row r="2523" spans="1:20" x14ac:dyDescent="0.25">
      <c r="A2523" s="177" t="s">
        <v>10941</v>
      </c>
      <c r="B2523" t="s">
        <v>10942</v>
      </c>
      <c r="C2523" t="s">
        <v>227</v>
      </c>
      <c r="D2523" s="20" t="s">
        <v>1028</v>
      </c>
      <c r="E2523" s="26">
        <v>42370</v>
      </c>
      <c r="F2523">
        <v>3</v>
      </c>
      <c r="G2523">
        <v>3</v>
      </c>
      <c r="H2523">
        <v>1</v>
      </c>
      <c r="I2523">
        <v>3</v>
      </c>
      <c r="J2523">
        <v>30</v>
      </c>
      <c r="K2523">
        <v>0.1</v>
      </c>
      <c r="L2523">
        <v>30</v>
      </c>
      <c r="M2523">
        <v>1</v>
      </c>
      <c r="N2523">
        <v>0</v>
      </c>
      <c r="P2523">
        <v>0</v>
      </c>
      <c r="Q2523">
        <v>0</v>
      </c>
      <c r="R2523" t="e">
        <v>#DIV/0!</v>
      </c>
      <c r="S2523">
        <v>3</v>
      </c>
    </row>
    <row r="2524" spans="1:20" x14ac:dyDescent="0.25">
      <c r="A2524" s="177" t="s">
        <v>9649</v>
      </c>
      <c r="B2524" t="s">
        <v>9650</v>
      </c>
      <c r="C2524" t="s">
        <v>341</v>
      </c>
      <c r="D2524" s="20" t="s">
        <v>1028</v>
      </c>
      <c r="E2524" s="26">
        <v>42370</v>
      </c>
      <c r="F2524">
        <v>2</v>
      </c>
      <c r="G2524">
        <v>2</v>
      </c>
      <c r="H2524">
        <v>1</v>
      </c>
      <c r="I2524">
        <v>4</v>
      </c>
      <c r="J2524">
        <v>10</v>
      </c>
      <c r="K2524">
        <v>0.4</v>
      </c>
      <c r="L2524">
        <v>10</v>
      </c>
      <c r="M2524">
        <v>1</v>
      </c>
      <c r="N2524">
        <v>4</v>
      </c>
      <c r="P2524">
        <v>0</v>
      </c>
      <c r="Q2524">
        <v>0</v>
      </c>
      <c r="R2524" t="e">
        <v>#DIV/0!</v>
      </c>
      <c r="S2524">
        <v>0</v>
      </c>
    </row>
    <row r="2525" spans="1:20" x14ac:dyDescent="0.25">
      <c r="A2525" s="177" t="s">
        <v>9537</v>
      </c>
      <c r="B2525" t="s">
        <v>9538</v>
      </c>
      <c r="C2525" t="s">
        <v>346</v>
      </c>
      <c r="D2525" s="20" t="s">
        <v>1028</v>
      </c>
      <c r="E2525" s="26">
        <v>42370</v>
      </c>
      <c r="F2525">
        <v>4</v>
      </c>
      <c r="G2525">
        <v>5</v>
      </c>
      <c r="H2525">
        <v>0.8</v>
      </c>
      <c r="I2525">
        <v>4</v>
      </c>
      <c r="J2525">
        <v>21</v>
      </c>
      <c r="K2525">
        <v>0.19047619047619047</v>
      </c>
      <c r="L2525">
        <v>21</v>
      </c>
      <c r="M2525">
        <v>1</v>
      </c>
      <c r="N2525">
        <v>4</v>
      </c>
      <c r="P2525">
        <v>0</v>
      </c>
      <c r="Q2525">
        <v>0</v>
      </c>
      <c r="R2525" t="e">
        <v>#DIV/0!</v>
      </c>
      <c r="S2525">
        <v>0</v>
      </c>
    </row>
    <row r="2526" spans="1:20" x14ac:dyDescent="0.25">
      <c r="A2526" s="177" t="s">
        <v>9178</v>
      </c>
      <c r="B2526" t="s">
        <v>9179</v>
      </c>
      <c r="C2526" t="s">
        <v>207</v>
      </c>
      <c r="D2526" s="20" t="s">
        <v>1028</v>
      </c>
      <c r="E2526" s="26">
        <v>42370</v>
      </c>
      <c r="F2526">
        <v>12</v>
      </c>
      <c r="G2526">
        <v>12</v>
      </c>
      <c r="H2526">
        <v>1</v>
      </c>
      <c r="I2526">
        <v>82</v>
      </c>
      <c r="J2526">
        <v>96</v>
      </c>
      <c r="K2526">
        <v>0.85416666666666663</v>
      </c>
      <c r="L2526">
        <v>96</v>
      </c>
      <c r="M2526">
        <v>1</v>
      </c>
      <c r="N2526">
        <v>74</v>
      </c>
      <c r="P2526">
        <v>3</v>
      </c>
      <c r="Q2526">
        <v>10</v>
      </c>
      <c r="R2526">
        <v>0.3</v>
      </c>
      <c r="S2526">
        <v>8</v>
      </c>
    </row>
    <row r="2527" spans="1:20" x14ac:dyDescent="0.25">
      <c r="A2527" s="177" t="s">
        <v>8339</v>
      </c>
      <c r="B2527" t="s">
        <v>8340</v>
      </c>
      <c r="C2527" t="s">
        <v>212</v>
      </c>
      <c r="D2527" s="20" t="s">
        <v>1028</v>
      </c>
      <c r="E2527" s="26">
        <v>42370</v>
      </c>
      <c r="F2527">
        <v>2</v>
      </c>
      <c r="G2527">
        <v>3</v>
      </c>
      <c r="H2527">
        <v>0.66666666666666663</v>
      </c>
      <c r="I2527">
        <v>13</v>
      </c>
      <c r="J2527">
        <v>18</v>
      </c>
      <c r="K2527">
        <v>0.72222222222222221</v>
      </c>
      <c r="L2527">
        <v>25</v>
      </c>
      <c r="M2527">
        <v>0.72</v>
      </c>
      <c r="N2527">
        <v>8</v>
      </c>
      <c r="P2527">
        <v>3</v>
      </c>
      <c r="Q2527">
        <v>3</v>
      </c>
      <c r="R2527">
        <v>1</v>
      </c>
      <c r="S2527">
        <v>5</v>
      </c>
    </row>
    <row r="2528" spans="1:20" x14ac:dyDescent="0.25">
      <c r="A2528" s="177" t="s">
        <v>4915</v>
      </c>
      <c r="B2528" t="s">
        <v>4916</v>
      </c>
      <c r="C2528" t="s">
        <v>230</v>
      </c>
      <c r="D2528" s="20" t="s">
        <v>1028</v>
      </c>
      <c r="E2528" s="26">
        <v>42370</v>
      </c>
      <c r="F2528">
        <v>2</v>
      </c>
      <c r="G2528">
        <v>2</v>
      </c>
      <c r="H2528">
        <v>1</v>
      </c>
      <c r="I2528">
        <v>10</v>
      </c>
      <c r="J2528">
        <v>15</v>
      </c>
      <c r="K2528">
        <v>0.66666666666666663</v>
      </c>
      <c r="L2528">
        <v>15</v>
      </c>
      <c r="M2528">
        <v>1</v>
      </c>
      <c r="N2528">
        <v>10</v>
      </c>
      <c r="P2528">
        <v>1</v>
      </c>
      <c r="Q2528">
        <v>1</v>
      </c>
      <c r="R2528">
        <v>1</v>
      </c>
      <c r="S2528">
        <v>0</v>
      </c>
    </row>
    <row r="2529" spans="1:20" x14ac:dyDescent="0.25">
      <c r="A2529" s="177" t="s">
        <v>11669</v>
      </c>
      <c r="B2529" t="s">
        <v>11670</v>
      </c>
      <c r="C2529" t="s">
        <v>198</v>
      </c>
      <c r="D2529" s="20" t="s">
        <v>1028</v>
      </c>
      <c r="E2529" s="26">
        <v>42370</v>
      </c>
      <c r="F2529">
        <v>3</v>
      </c>
      <c r="G2529">
        <v>3</v>
      </c>
      <c r="H2529">
        <v>1</v>
      </c>
      <c r="I2529">
        <v>2</v>
      </c>
      <c r="J2529">
        <v>15</v>
      </c>
      <c r="K2529">
        <v>0.13333333333333333</v>
      </c>
      <c r="L2529">
        <v>15</v>
      </c>
      <c r="M2529">
        <v>1</v>
      </c>
      <c r="N2529">
        <v>1</v>
      </c>
      <c r="P2529">
        <v>0</v>
      </c>
      <c r="Q2529">
        <v>0</v>
      </c>
      <c r="R2529" t="e">
        <v>#DIV/0!</v>
      </c>
      <c r="S2529">
        <v>1</v>
      </c>
      <c r="T2529">
        <v>0.46153846153846156</v>
      </c>
    </row>
    <row r="2530" spans="1:20" x14ac:dyDescent="0.25">
      <c r="A2530" s="177" t="s">
        <v>10766</v>
      </c>
      <c r="B2530" t="s">
        <v>10767</v>
      </c>
      <c r="C2530" t="s">
        <v>203</v>
      </c>
      <c r="D2530" s="20" t="s">
        <v>1028</v>
      </c>
      <c r="E2530" s="26">
        <v>42370</v>
      </c>
      <c r="F2530">
        <v>8</v>
      </c>
      <c r="G2530">
        <v>10</v>
      </c>
      <c r="H2530">
        <v>0.8</v>
      </c>
      <c r="I2530">
        <v>19</v>
      </c>
      <c r="J2530">
        <v>47</v>
      </c>
      <c r="K2530">
        <v>0.40425531914893614</v>
      </c>
      <c r="L2530">
        <v>62</v>
      </c>
      <c r="M2530">
        <v>0.75806451612903225</v>
      </c>
      <c r="N2530">
        <v>15</v>
      </c>
      <c r="P2530">
        <v>2</v>
      </c>
      <c r="Q2530">
        <v>2</v>
      </c>
      <c r="R2530">
        <v>1</v>
      </c>
      <c r="S2530">
        <v>4</v>
      </c>
      <c r="T2530">
        <v>1.0583333333333333</v>
      </c>
    </row>
    <row r="2531" spans="1:20" x14ac:dyDescent="0.25">
      <c r="A2531" s="177" t="s">
        <v>6308</v>
      </c>
      <c r="B2531" t="s">
        <v>6309</v>
      </c>
      <c r="C2531" t="s">
        <v>214</v>
      </c>
      <c r="D2531" s="20" t="s">
        <v>1028</v>
      </c>
      <c r="E2531" s="26">
        <v>42370</v>
      </c>
      <c r="F2531">
        <v>17</v>
      </c>
      <c r="G2531">
        <v>17</v>
      </c>
      <c r="H2531">
        <v>1</v>
      </c>
      <c r="I2531">
        <v>108</v>
      </c>
      <c r="J2531">
        <v>145</v>
      </c>
      <c r="K2531">
        <v>0.7448275862068966</v>
      </c>
      <c r="L2531">
        <v>145</v>
      </c>
      <c r="M2531">
        <v>1</v>
      </c>
      <c r="N2531">
        <v>88</v>
      </c>
      <c r="P2531">
        <v>8</v>
      </c>
      <c r="Q2531">
        <v>13</v>
      </c>
      <c r="R2531">
        <v>0.61538461538461542</v>
      </c>
      <c r="S2531">
        <v>20</v>
      </c>
      <c r="T2531">
        <v>0.71906666666666674</v>
      </c>
    </row>
    <row r="2532" spans="1:20" x14ac:dyDescent="0.25">
      <c r="A2532" s="177" t="s">
        <v>3608</v>
      </c>
      <c r="B2532" t="s">
        <v>3609</v>
      </c>
      <c r="C2532" t="s">
        <v>220</v>
      </c>
      <c r="D2532" s="20" t="s">
        <v>1028</v>
      </c>
      <c r="E2532" s="26">
        <v>42370</v>
      </c>
      <c r="F2532">
        <v>15</v>
      </c>
      <c r="G2532">
        <v>16</v>
      </c>
      <c r="H2532">
        <v>0.9375</v>
      </c>
      <c r="I2532">
        <v>35</v>
      </c>
      <c r="J2532">
        <v>44</v>
      </c>
      <c r="K2532">
        <v>0.79545454545454541</v>
      </c>
      <c r="L2532">
        <v>48</v>
      </c>
      <c r="M2532">
        <v>0.91666666666666663</v>
      </c>
      <c r="N2532">
        <v>27</v>
      </c>
      <c r="P2532">
        <v>9</v>
      </c>
      <c r="Q2532">
        <v>12</v>
      </c>
      <c r="R2532">
        <v>0.75</v>
      </c>
      <c r="S2532">
        <v>8</v>
      </c>
      <c r="T2532">
        <v>0.82899999999999996</v>
      </c>
    </row>
    <row r="2533" spans="1:20" x14ac:dyDescent="0.25">
      <c r="A2533" s="177" t="s">
        <v>6732</v>
      </c>
      <c r="B2533" t="s">
        <v>6733</v>
      </c>
      <c r="C2533" t="s">
        <v>317</v>
      </c>
      <c r="D2533" s="20" t="s">
        <v>1028</v>
      </c>
      <c r="E2533" s="26">
        <v>42370</v>
      </c>
      <c r="F2533">
        <v>10</v>
      </c>
      <c r="G2533">
        <v>10</v>
      </c>
      <c r="H2533">
        <v>1</v>
      </c>
      <c r="I2533">
        <v>17</v>
      </c>
      <c r="J2533">
        <v>26</v>
      </c>
      <c r="K2533">
        <v>0.65384615384615385</v>
      </c>
      <c r="L2533">
        <v>26</v>
      </c>
      <c r="M2533">
        <v>1</v>
      </c>
      <c r="N2533">
        <v>17</v>
      </c>
      <c r="P2533">
        <v>0</v>
      </c>
      <c r="Q2533">
        <v>2</v>
      </c>
      <c r="R2533">
        <v>0</v>
      </c>
      <c r="S2533">
        <v>0</v>
      </c>
      <c r="T2533">
        <v>0.8899999999999999</v>
      </c>
    </row>
    <row r="2534" spans="1:20" x14ac:dyDescent="0.25">
      <c r="A2534" s="177" t="s">
        <v>4390</v>
      </c>
      <c r="B2534" t="s">
        <v>4391</v>
      </c>
      <c r="C2534" t="s">
        <v>217</v>
      </c>
      <c r="D2534" s="20" t="s">
        <v>1028</v>
      </c>
      <c r="E2534" s="26">
        <v>42370</v>
      </c>
      <c r="F2534">
        <v>9</v>
      </c>
      <c r="G2534">
        <v>9</v>
      </c>
      <c r="H2534">
        <v>1</v>
      </c>
      <c r="I2534">
        <v>17</v>
      </c>
      <c r="J2534">
        <v>60</v>
      </c>
      <c r="K2534">
        <v>0.28333333333333333</v>
      </c>
      <c r="L2534">
        <v>60</v>
      </c>
      <c r="M2534">
        <v>1</v>
      </c>
      <c r="N2534">
        <v>17</v>
      </c>
      <c r="P2534">
        <v>0</v>
      </c>
      <c r="Q2534">
        <v>0</v>
      </c>
      <c r="R2534" t="e">
        <v>#DIV/0!</v>
      </c>
      <c r="S2534">
        <v>0</v>
      </c>
      <c r="T2534">
        <v>0.69305555555555554</v>
      </c>
    </row>
    <row r="2535" spans="1:20" x14ac:dyDescent="0.25">
      <c r="A2535" s="177" t="s">
        <v>9919</v>
      </c>
      <c r="B2535" t="s">
        <v>9920</v>
      </c>
      <c r="C2535" t="s">
        <v>223</v>
      </c>
      <c r="D2535" s="20" t="s">
        <v>1028</v>
      </c>
      <c r="E2535" s="26">
        <v>42370</v>
      </c>
      <c r="F2535">
        <v>5</v>
      </c>
      <c r="G2535">
        <v>6</v>
      </c>
      <c r="H2535">
        <v>0.83333333333333337</v>
      </c>
      <c r="I2535">
        <v>53</v>
      </c>
      <c r="J2535">
        <v>75</v>
      </c>
      <c r="K2535">
        <v>0.70666666666666667</v>
      </c>
      <c r="L2535">
        <v>90</v>
      </c>
      <c r="M2535">
        <v>0.83333333333333337</v>
      </c>
      <c r="N2535">
        <v>53</v>
      </c>
      <c r="P2535">
        <v>0</v>
      </c>
      <c r="Q2535">
        <v>0</v>
      </c>
      <c r="R2535" t="e">
        <v>#DIV/0!</v>
      </c>
      <c r="S2535">
        <v>0</v>
      </c>
    </row>
    <row r="2536" spans="1:20" x14ac:dyDescent="0.25">
      <c r="A2536" s="177" t="s">
        <v>8038</v>
      </c>
      <c r="B2536" t="s">
        <v>8039</v>
      </c>
      <c r="C2536" t="s">
        <v>225</v>
      </c>
      <c r="D2536" s="20" t="s">
        <v>1028</v>
      </c>
      <c r="E2536" s="26">
        <v>42370</v>
      </c>
      <c r="F2536">
        <v>3</v>
      </c>
      <c r="G2536">
        <v>5</v>
      </c>
      <c r="H2536">
        <v>0.6</v>
      </c>
      <c r="I2536">
        <v>36</v>
      </c>
      <c r="J2536">
        <v>30</v>
      </c>
      <c r="K2536">
        <v>1.2</v>
      </c>
      <c r="L2536">
        <v>50</v>
      </c>
      <c r="M2536">
        <v>0.6</v>
      </c>
      <c r="N2536">
        <v>36</v>
      </c>
      <c r="P2536">
        <v>0</v>
      </c>
      <c r="Q2536">
        <v>0</v>
      </c>
      <c r="R2536" t="e">
        <v>#DIV/0!</v>
      </c>
      <c r="S2536">
        <v>0</v>
      </c>
    </row>
    <row r="2537" spans="1:20" x14ac:dyDescent="0.25">
      <c r="A2537" s="177" t="s">
        <v>7098</v>
      </c>
      <c r="B2537" t="s">
        <v>7099</v>
      </c>
      <c r="C2537" t="s">
        <v>232</v>
      </c>
      <c r="D2537" s="20" t="s">
        <v>1028</v>
      </c>
      <c r="E2537" s="26">
        <v>42370</v>
      </c>
      <c r="F2537">
        <v>13</v>
      </c>
      <c r="G2537">
        <v>14</v>
      </c>
      <c r="H2537">
        <v>0.9285714285714286</v>
      </c>
      <c r="I2537">
        <v>96</v>
      </c>
      <c r="J2537">
        <v>124</v>
      </c>
      <c r="K2537">
        <v>0.77419354838709675</v>
      </c>
      <c r="L2537">
        <v>134</v>
      </c>
      <c r="M2537">
        <v>0.92537313432835822</v>
      </c>
      <c r="N2537">
        <v>96</v>
      </c>
      <c r="P2537">
        <v>0</v>
      </c>
      <c r="Q2537">
        <v>0</v>
      </c>
      <c r="R2537" t="e">
        <v>#DIV/0!</v>
      </c>
      <c r="S2537">
        <v>0</v>
      </c>
      <c r="T2537">
        <v>0.77516566951566945</v>
      </c>
    </row>
    <row r="2538" spans="1:20" x14ac:dyDescent="0.25">
      <c r="A2538" s="177" t="s">
        <v>4740</v>
      </c>
      <c r="B2538" t="s">
        <v>4741</v>
      </c>
      <c r="C2538" t="s">
        <v>234</v>
      </c>
      <c r="D2538" s="20" t="s">
        <v>1028</v>
      </c>
      <c r="E2538" s="26">
        <v>42370</v>
      </c>
      <c r="F2538">
        <v>3</v>
      </c>
      <c r="G2538">
        <v>3</v>
      </c>
      <c r="H2538">
        <v>1</v>
      </c>
      <c r="I2538">
        <v>10</v>
      </c>
      <c r="J2538">
        <v>30</v>
      </c>
      <c r="K2538">
        <v>0.33333333333333331</v>
      </c>
      <c r="L2538">
        <v>30</v>
      </c>
      <c r="M2538">
        <v>1</v>
      </c>
      <c r="N2538">
        <v>10</v>
      </c>
      <c r="P2538">
        <v>0</v>
      </c>
      <c r="Q2538">
        <v>0</v>
      </c>
      <c r="R2538" t="e">
        <v>#DIV/0!</v>
      </c>
      <c r="S2538">
        <v>0</v>
      </c>
    </row>
    <row r="2539" spans="1:20" x14ac:dyDescent="0.25">
      <c r="A2539" s="177" t="s">
        <v>3800</v>
      </c>
      <c r="B2539" t="s">
        <v>3801</v>
      </c>
      <c r="C2539" t="s">
        <v>342</v>
      </c>
      <c r="D2539" s="20" t="s">
        <v>1028</v>
      </c>
      <c r="E2539" s="26">
        <v>42370</v>
      </c>
      <c r="F2539">
        <v>4</v>
      </c>
      <c r="G2539">
        <v>4</v>
      </c>
      <c r="H2539">
        <v>1</v>
      </c>
      <c r="I2539">
        <v>22</v>
      </c>
      <c r="J2539">
        <v>40</v>
      </c>
      <c r="K2539">
        <v>0.55000000000000004</v>
      </c>
      <c r="L2539">
        <v>40</v>
      </c>
      <c r="M2539">
        <v>1</v>
      </c>
      <c r="N2539">
        <v>37</v>
      </c>
      <c r="P2539">
        <v>1</v>
      </c>
      <c r="Q2539">
        <v>1</v>
      </c>
      <c r="R2539">
        <v>1</v>
      </c>
      <c r="S2539">
        <v>0</v>
      </c>
    </row>
    <row r="2540" spans="1:20" x14ac:dyDescent="0.25">
      <c r="A2540" s="177" t="s">
        <v>3083</v>
      </c>
      <c r="B2540" t="s">
        <v>3084</v>
      </c>
      <c r="C2540" t="s">
        <v>242</v>
      </c>
      <c r="D2540" s="20" t="s">
        <v>1026</v>
      </c>
      <c r="E2540" s="26">
        <v>42370</v>
      </c>
      <c r="F2540">
        <v>10</v>
      </c>
      <c r="G2540">
        <v>11</v>
      </c>
      <c r="H2540">
        <v>0.90909090909090906</v>
      </c>
      <c r="I2540">
        <v>64</v>
      </c>
      <c r="J2540">
        <v>99</v>
      </c>
      <c r="K2540">
        <v>0.64646464646464652</v>
      </c>
      <c r="L2540">
        <v>106</v>
      </c>
      <c r="M2540">
        <v>0.93396226415094341</v>
      </c>
      <c r="N2540">
        <v>50</v>
      </c>
      <c r="P2540">
        <v>7</v>
      </c>
      <c r="Q2540">
        <v>14</v>
      </c>
      <c r="R2540">
        <v>0.5</v>
      </c>
      <c r="S2540">
        <v>14</v>
      </c>
    </row>
    <row r="2541" spans="1:20" x14ac:dyDescent="0.25">
      <c r="A2541" s="177" t="s">
        <v>2908</v>
      </c>
      <c r="B2541" t="s">
        <v>2909</v>
      </c>
      <c r="C2541" s="20" t="s">
        <v>2754</v>
      </c>
      <c r="D2541" s="20" t="s">
        <v>1026</v>
      </c>
      <c r="E2541" s="26">
        <v>42370</v>
      </c>
      <c r="F2541">
        <v>8</v>
      </c>
      <c r="G2541">
        <v>8</v>
      </c>
      <c r="H2541">
        <v>1</v>
      </c>
      <c r="I2541">
        <v>28</v>
      </c>
      <c r="J2541">
        <v>40</v>
      </c>
      <c r="K2541">
        <v>0.7</v>
      </c>
      <c r="L2541">
        <v>40</v>
      </c>
      <c r="M2541">
        <v>1</v>
      </c>
      <c r="N2541">
        <v>26</v>
      </c>
      <c r="P2541">
        <v>0</v>
      </c>
      <c r="Q2541">
        <v>0</v>
      </c>
      <c r="R2541" t="e">
        <v>#DIV/0!</v>
      </c>
      <c r="S2541">
        <v>2</v>
      </c>
    </row>
    <row r="2542" spans="1:20" x14ac:dyDescent="0.25">
      <c r="A2542" s="177" t="s">
        <v>2663</v>
      </c>
      <c r="B2542" t="s">
        <v>2664</v>
      </c>
      <c r="C2542" t="s">
        <v>237</v>
      </c>
      <c r="D2542" s="20" t="s">
        <v>1026</v>
      </c>
      <c r="E2542" s="26">
        <v>42370</v>
      </c>
      <c r="F2542">
        <v>16</v>
      </c>
      <c r="G2542">
        <v>17</v>
      </c>
      <c r="H2542">
        <v>0.94117647058823528</v>
      </c>
      <c r="I2542">
        <v>78</v>
      </c>
      <c r="J2542">
        <v>115</v>
      </c>
      <c r="K2542">
        <v>0.67826086956521736</v>
      </c>
      <c r="L2542">
        <v>125</v>
      </c>
      <c r="M2542">
        <v>0.92</v>
      </c>
      <c r="N2542">
        <v>60</v>
      </c>
      <c r="O2542">
        <v>1.0583333333333333</v>
      </c>
      <c r="P2542">
        <v>6</v>
      </c>
      <c r="Q2542">
        <v>7</v>
      </c>
      <c r="R2542">
        <v>0.8571428571428571</v>
      </c>
      <c r="S2542">
        <v>18</v>
      </c>
      <c r="T2542">
        <v>0.37037037037037035</v>
      </c>
    </row>
    <row r="2543" spans="1:20" x14ac:dyDescent="0.25">
      <c r="A2543" s="177" t="s">
        <v>2488</v>
      </c>
      <c r="B2543" t="s">
        <v>2489</v>
      </c>
      <c r="C2543" t="s">
        <v>238</v>
      </c>
      <c r="D2543" s="20" t="s">
        <v>1026</v>
      </c>
      <c r="E2543" s="26">
        <v>42370</v>
      </c>
      <c r="F2543">
        <v>11</v>
      </c>
      <c r="G2543">
        <v>12</v>
      </c>
      <c r="H2543">
        <v>0.91666666666666663</v>
      </c>
      <c r="I2543">
        <v>31</v>
      </c>
      <c r="J2543">
        <v>36</v>
      </c>
      <c r="K2543">
        <v>0.86111111111111116</v>
      </c>
      <c r="L2543">
        <v>40</v>
      </c>
      <c r="M2543">
        <v>0.9</v>
      </c>
      <c r="N2543">
        <v>25</v>
      </c>
      <c r="O2543">
        <v>0.71906666666666674</v>
      </c>
      <c r="P2543">
        <v>7</v>
      </c>
      <c r="Q2543">
        <v>10</v>
      </c>
      <c r="R2543">
        <v>0.7</v>
      </c>
      <c r="S2543">
        <v>6</v>
      </c>
      <c r="T2543">
        <v>0.2857142857142857</v>
      </c>
    </row>
    <row r="2544" spans="1:20" x14ac:dyDescent="0.25">
      <c r="A2544" s="177" t="s">
        <v>2315</v>
      </c>
      <c r="B2544" t="s">
        <v>2316</v>
      </c>
      <c r="C2544" t="s">
        <v>239</v>
      </c>
      <c r="D2544" s="20" t="s">
        <v>1026</v>
      </c>
      <c r="E2544" s="26">
        <v>42370</v>
      </c>
      <c r="F2544">
        <v>4</v>
      </c>
      <c r="G2544">
        <v>4</v>
      </c>
      <c r="H2544">
        <v>1</v>
      </c>
      <c r="I2544">
        <v>4</v>
      </c>
      <c r="J2544">
        <v>8</v>
      </c>
      <c r="K2544">
        <v>0.5</v>
      </c>
      <c r="L2544">
        <v>8</v>
      </c>
      <c r="M2544">
        <v>1</v>
      </c>
      <c r="N2544">
        <v>2</v>
      </c>
      <c r="O2544">
        <v>0.82899999999999996</v>
      </c>
      <c r="P2544">
        <v>2</v>
      </c>
      <c r="Q2544">
        <v>2</v>
      </c>
      <c r="R2544">
        <v>1</v>
      </c>
      <c r="S2544">
        <v>2</v>
      </c>
      <c r="T2544">
        <v>1.0625</v>
      </c>
    </row>
    <row r="2545" spans="1:20" x14ac:dyDescent="0.25">
      <c r="A2545" s="177" t="s">
        <v>2140</v>
      </c>
      <c r="B2545" t="s">
        <v>2141</v>
      </c>
      <c r="C2545" s="20" t="s">
        <v>2018</v>
      </c>
      <c r="D2545" s="20" t="s">
        <v>1026</v>
      </c>
      <c r="E2545" s="26">
        <v>42370</v>
      </c>
      <c r="F2545">
        <v>8</v>
      </c>
      <c r="G2545">
        <v>9</v>
      </c>
      <c r="H2545">
        <v>0.88888888888888884</v>
      </c>
      <c r="I2545">
        <v>26</v>
      </c>
      <c r="J2545">
        <v>34</v>
      </c>
      <c r="K2545">
        <v>0.76470588235294112</v>
      </c>
      <c r="L2545">
        <v>39</v>
      </c>
      <c r="M2545">
        <v>0.87179487179487181</v>
      </c>
      <c r="N2545">
        <v>23</v>
      </c>
      <c r="P2545">
        <v>0</v>
      </c>
      <c r="Q2545">
        <v>2</v>
      </c>
      <c r="R2545">
        <v>0</v>
      </c>
      <c r="S2545">
        <v>3</v>
      </c>
      <c r="T2545">
        <v>1</v>
      </c>
    </row>
    <row r="2546" spans="1:20" x14ac:dyDescent="0.25">
      <c r="A2546" s="177" t="s">
        <v>1892</v>
      </c>
      <c r="B2546" t="s">
        <v>1893</v>
      </c>
      <c r="C2546" t="s">
        <v>240</v>
      </c>
      <c r="D2546" s="20" t="s">
        <v>1026</v>
      </c>
      <c r="E2546" s="26">
        <v>42370</v>
      </c>
      <c r="F2546">
        <v>27</v>
      </c>
      <c r="G2546">
        <v>28</v>
      </c>
      <c r="H2546">
        <v>0.9642857142857143</v>
      </c>
      <c r="I2546">
        <v>47</v>
      </c>
      <c r="J2546">
        <v>108</v>
      </c>
      <c r="K2546">
        <v>0.43518518518518517</v>
      </c>
      <c r="L2546">
        <v>113</v>
      </c>
      <c r="M2546">
        <v>0.95575221238938057</v>
      </c>
      <c r="N2546">
        <v>44</v>
      </c>
      <c r="P2546">
        <v>0</v>
      </c>
      <c r="Q2546">
        <v>2</v>
      </c>
      <c r="R2546">
        <v>0</v>
      </c>
      <c r="S2546">
        <v>3</v>
      </c>
      <c r="T2546">
        <v>0.95</v>
      </c>
    </row>
    <row r="2547" spans="1:20" x14ac:dyDescent="0.25">
      <c r="A2547" s="177" t="s">
        <v>1717</v>
      </c>
      <c r="B2547" t="s">
        <v>1718</v>
      </c>
      <c r="C2547" t="s">
        <v>241</v>
      </c>
      <c r="D2547" s="20" t="s">
        <v>1026</v>
      </c>
      <c r="E2547" s="26">
        <v>42370</v>
      </c>
      <c r="F2547">
        <v>58</v>
      </c>
      <c r="G2547">
        <v>63</v>
      </c>
      <c r="H2547">
        <v>0.92063492063492058</v>
      </c>
      <c r="I2547">
        <v>423</v>
      </c>
      <c r="J2547">
        <v>570</v>
      </c>
      <c r="K2547">
        <v>0.74210526315789471</v>
      </c>
      <c r="L2547">
        <v>615</v>
      </c>
      <c r="M2547">
        <v>0.92682926829268297</v>
      </c>
      <c r="N2547">
        <v>413</v>
      </c>
      <c r="P2547">
        <v>5</v>
      </c>
      <c r="Q2547">
        <v>9</v>
      </c>
      <c r="R2547">
        <v>0.55555555555555558</v>
      </c>
      <c r="S2547">
        <v>10</v>
      </c>
      <c r="T2547">
        <v>0.73109090909090912</v>
      </c>
    </row>
    <row r="2548" spans="1:20" x14ac:dyDescent="0.25">
      <c r="A2548" s="177" t="s">
        <v>1542</v>
      </c>
      <c r="B2548" t="s">
        <v>1543</v>
      </c>
      <c r="C2548" t="s">
        <v>318</v>
      </c>
      <c r="D2548" s="20" t="s">
        <v>1026</v>
      </c>
      <c r="E2548" s="26">
        <v>42370</v>
      </c>
      <c r="F2548">
        <v>0</v>
      </c>
      <c r="G2548">
        <v>0</v>
      </c>
      <c r="H2548" t="e">
        <v>#DIV/0!</v>
      </c>
      <c r="I2548">
        <v>0</v>
      </c>
      <c r="J2548">
        <v>0</v>
      </c>
      <c r="K2548" t="e">
        <v>#DIV/0!</v>
      </c>
      <c r="L2548">
        <v>0</v>
      </c>
      <c r="M2548" t="e">
        <v>#DIV/0!</v>
      </c>
      <c r="N2548">
        <v>0</v>
      </c>
      <c r="P2548">
        <v>0</v>
      </c>
      <c r="Q2548">
        <v>0</v>
      </c>
      <c r="R2548" t="e">
        <v>#DIV/0!</v>
      </c>
      <c r="S2548">
        <v>0</v>
      </c>
      <c r="T2548">
        <v>0.83299999999999996</v>
      </c>
    </row>
    <row r="2549" spans="1:20" x14ac:dyDescent="0.25">
      <c r="A2549" s="177" t="s">
        <v>1133</v>
      </c>
      <c r="B2549" t="s">
        <v>1220</v>
      </c>
      <c r="C2549" t="s">
        <v>235</v>
      </c>
      <c r="D2549" s="20" t="s">
        <v>1028</v>
      </c>
      <c r="E2549" s="26">
        <v>42370</v>
      </c>
      <c r="F2549">
        <v>142</v>
      </c>
      <c r="G2549">
        <v>152</v>
      </c>
      <c r="H2549">
        <v>0.93421052631578949</v>
      </c>
      <c r="I2549">
        <v>701</v>
      </c>
      <c r="J2549">
        <v>1010</v>
      </c>
      <c r="K2549">
        <v>0.69405940594059401</v>
      </c>
      <c r="L2549">
        <v>1086</v>
      </c>
      <c r="M2549">
        <v>0.93001841620626147</v>
      </c>
      <c r="N2549">
        <v>643</v>
      </c>
      <c r="P2549">
        <v>27</v>
      </c>
      <c r="Q2549">
        <v>46</v>
      </c>
      <c r="R2549">
        <v>0.58695652173913049</v>
      </c>
      <c r="S2549">
        <v>58</v>
      </c>
      <c r="T2549">
        <v>0.82699999999999996</v>
      </c>
    </row>
    <row r="2550" spans="1:20" x14ac:dyDescent="0.25">
      <c r="A2550" s="177" t="s">
        <v>9355</v>
      </c>
      <c r="B2550" t="s">
        <v>9356</v>
      </c>
      <c r="C2550" t="s">
        <v>211</v>
      </c>
      <c r="D2550" s="20" t="s">
        <v>1026</v>
      </c>
      <c r="E2550" s="26">
        <v>42401</v>
      </c>
      <c r="F2550">
        <v>3</v>
      </c>
      <c r="G2550">
        <v>3</v>
      </c>
      <c r="H2550">
        <v>1</v>
      </c>
      <c r="I2550">
        <v>42</v>
      </c>
      <c r="J2550">
        <v>36</v>
      </c>
      <c r="K2550">
        <v>1.1666666666666667</v>
      </c>
      <c r="L2550">
        <v>36</v>
      </c>
      <c r="M2550">
        <v>1</v>
      </c>
      <c r="N2550">
        <v>35</v>
      </c>
      <c r="P2550">
        <v>3</v>
      </c>
      <c r="Q2550">
        <v>4</v>
      </c>
      <c r="R2550">
        <v>0.75</v>
      </c>
      <c r="S2550">
        <v>7</v>
      </c>
      <c r="T2550">
        <v>0.95299999999999996</v>
      </c>
    </row>
    <row r="2551" spans="1:20" x14ac:dyDescent="0.25">
      <c r="A2551" s="177" t="s">
        <v>8516</v>
      </c>
      <c r="B2551" t="s">
        <v>8517</v>
      </c>
      <c r="C2551" t="s">
        <v>213</v>
      </c>
      <c r="D2551" s="20" t="s">
        <v>1026</v>
      </c>
      <c r="E2551" s="26">
        <v>42401</v>
      </c>
      <c r="F2551">
        <v>2</v>
      </c>
      <c r="G2551">
        <v>3</v>
      </c>
      <c r="H2551">
        <v>0.66666666666666663</v>
      </c>
      <c r="I2551">
        <v>16</v>
      </c>
      <c r="J2551">
        <v>18</v>
      </c>
      <c r="K2551">
        <v>0.88888888888888884</v>
      </c>
      <c r="L2551">
        <v>25</v>
      </c>
      <c r="M2551">
        <v>0.72</v>
      </c>
      <c r="N2551">
        <v>11</v>
      </c>
      <c r="P2551">
        <v>1</v>
      </c>
      <c r="Q2551">
        <v>3</v>
      </c>
      <c r="R2551">
        <v>0.33333333333333331</v>
      </c>
      <c r="S2551">
        <v>5</v>
      </c>
      <c r="T2551">
        <v>0.66666666666666663</v>
      </c>
    </row>
    <row r="2552" spans="1:20" x14ac:dyDescent="0.25">
      <c r="A2552" s="177" t="s">
        <v>5092</v>
      </c>
      <c r="B2552" t="s">
        <v>5093</v>
      </c>
      <c r="C2552" t="s">
        <v>229</v>
      </c>
      <c r="D2552" s="20" t="s">
        <v>1026</v>
      </c>
      <c r="E2552" s="26">
        <v>42401</v>
      </c>
      <c r="F2552">
        <v>2</v>
      </c>
      <c r="G2552">
        <v>2</v>
      </c>
      <c r="H2552">
        <v>1</v>
      </c>
      <c r="I2552">
        <v>8</v>
      </c>
      <c r="J2552">
        <v>15</v>
      </c>
      <c r="K2552">
        <v>0.53333333333333333</v>
      </c>
      <c r="L2552">
        <v>15</v>
      </c>
      <c r="M2552">
        <v>1</v>
      </c>
      <c r="N2552">
        <v>4</v>
      </c>
      <c r="P2552">
        <v>2</v>
      </c>
      <c r="Q2552">
        <v>2</v>
      </c>
      <c r="R2552">
        <v>1</v>
      </c>
      <c r="S2552">
        <v>4</v>
      </c>
      <c r="T2552">
        <v>0.75</v>
      </c>
    </row>
    <row r="2553" spans="1:20" x14ac:dyDescent="0.25">
      <c r="A2553" s="177" t="s">
        <v>11102</v>
      </c>
      <c r="B2553" t="s">
        <v>11103</v>
      </c>
      <c r="C2553" t="s">
        <v>228</v>
      </c>
      <c r="D2553" s="20" t="s">
        <v>1026</v>
      </c>
      <c r="E2553" s="26">
        <v>42401</v>
      </c>
      <c r="F2553">
        <v>3</v>
      </c>
      <c r="G2553">
        <v>3</v>
      </c>
      <c r="H2553">
        <v>1</v>
      </c>
      <c r="I2553">
        <v>4</v>
      </c>
      <c r="J2553">
        <v>30</v>
      </c>
      <c r="K2553">
        <v>0.13333333333333333</v>
      </c>
      <c r="L2553">
        <v>30</v>
      </c>
      <c r="M2553">
        <v>1</v>
      </c>
      <c r="N2553">
        <v>3</v>
      </c>
      <c r="P2553">
        <v>0</v>
      </c>
      <c r="Q2553">
        <v>0</v>
      </c>
      <c r="R2553" t="e">
        <v>#DIV/0!</v>
      </c>
      <c r="S2553">
        <v>1</v>
      </c>
      <c r="T2553">
        <v>0.33333333333333331</v>
      </c>
    </row>
    <row r="2554" spans="1:20" x14ac:dyDescent="0.25">
      <c r="A2554" s="177" t="s">
        <v>5716</v>
      </c>
      <c r="B2554" t="s">
        <v>5717</v>
      </c>
      <c r="C2554" s="20" t="s">
        <v>1073</v>
      </c>
      <c r="D2554" s="20" t="s">
        <v>1026</v>
      </c>
      <c r="E2554" s="26">
        <v>42401</v>
      </c>
      <c r="F2554">
        <v>5</v>
      </c>
      <c r="G2554">
        <v>5</v>
      </c>
      <c r="H2554">
        <v>1</v>
      </c>
      <c r="I2554">
        <v>25</v>
      </c>
      <c r="J2554">
        <v>25</v>
      </c>
      <c r="K2554">
        <v>1</v>
      </c>
      <c r="L2554">
        <v>25</v>
      </c>
      <c r="M2554">
        <v>1</v>
      </c>
      <c r="N2554">
        <v>24</v>
      </c>
      <c r="P2554">
        <v>0</v>
      </c>
      <c r="Q2554">
        <v>4</v>
      </c>
      <c r="R2554">
        <v>0</v>
      </c>
      <c r="S2554">
        <v>1</v>
      </c>
      <c r="T2554">
        <v>0.8666666666666667</v>
      </c>
    </row>
    <row r="2555" spans="1:20" x14ac:dyDescent="0.25">
      <c r="A2555" s="177" t="s">
        <v>12094</v>
      </c>
      <c r="B2555" t="s">
        <v>12095</v>
      </c>
      <c r="C2555" s="20" t="s">
        <v>1077</v>
      </c>
      <c r="D2555" s="20" t="s">
        <v>1028</v>
      </c>
      <c r="E2555" s="26">
        <v>42401</v>
      </c>
      <c r="F2555">
        <v>1</v>
      </c>
      <c r="G2555">
        <v>3</v>
      </c>
      <c r="H2555">
        <v>0.33333333333333331</v>
      </c>
      <c r="I2555">
        <v>3</v>
      </c>
      <c r="J2555">
        <v>5</v>
      </c>
      <c r="K2555">
        <v>0.6</v>
      </c>
      <c r="L2555">
        <v>15</v>
      </c>
      <c r="M2555">
        <v>0.33333333333333331</v>
      </c>
      <c r="N2555">
        <v>2</v>
      </c>
      <c r="P2555">
        <v>0</v>
      </c>
      <c r="Q2555">
        <v>0</v>
      </c>
      <c r="R2555" t="e">
        <v>#DIV/0!</v>
      </c>
      <c r="S2555">
        <v>1</v>
      </c>
    </row>
    <row r="2556" spans="1:20" x14ac:dyDescent="0.25">
      <c r="A2556" s="177" t="s">
        <v>10593</v>
      </c>
      <c r="B2556" t="s">
        <v>10594</v>
      </c>
      <c r="C2556" t="s">
        <v>205</v>
      </c>
      <c r="D2556" s="20" t="s">
        <v>1026</v>
      </c>
      <c r="E2556" s="26">
        <v>42401</v>
      </c>
      <c r="F2556">
        <v>2</v>
      </c>
      <c r="G2556">
        <v>3</v>
      </c>
      <c r="H2556">
        <v>0.66666666666666663</v>
      </c>
      <c r="I2556">
        <v>17</v>
      </c>
      <c r="J2556">
        <v>20</v>
      </c>
      <c r="K2556">
        <v>0.85</v>
      </c>
      <c r="L2556">
        <v>30</v>
      </c>
      <c r="M2556">
        <v>0.66666666666666663</v>
      </c>
      <c r="N2556">
        <v>11</v>
      </c>
      <c r="O2556">
        <v>1.0625</v>
      </c>
      <c r="P2556">
        <v>3</v>
      </c>
      <c r="Q2556">
        <v>4</v>
      </c>
      <c r="R2556">
        <v>0.75</v>
      </c>
      <c r="S2556">
        <v>6</v>
      </c>
      <c r="T2556">
        <v>0.91150442477876104</v>
      </c>
    </row>
    <row r="2557" spans="1:20" x14ac:dyDescent="0.25">
      <c r="A2557" s="177" t="s">
        <v>8940</v>
      </c>
      <c r="B2557" t="s">
        <v>8941</v>
      </c>
      <c r="C2557" t="s">
        <v>210</v>
      </c>
      <c r="D2557" s="20" t="s">
        <v>1026</v>
      </c>
      <c r="E2557" s="26">
        <v>42401</v>
      </c>
      <c r="F2557">
        <v>7</v>
      </c>
      <c r="G2557">
        <v>7</v>
      </c>
      <c r="H2557">
        <v>1</v>
      </c>
      <c r="I2557">
        <v>23</v>
      </c>
      <c r="J2557">
        <v>50</v>
      </c>
      <c r="K2557">
        <v>0.46</v>
      </c>
      <c r="L2557">
        <v>50</v>
      </c>
      <c r="M2557">
        <v>1</v>
      </c>
      <c r="N2557">
        <v>20</v>
      </c>
      <c r="O2557">
        <v>1</v>
      </c>
      <c r="P2557">
        <v>2</v>
      </c>
      <c r="Q2557">
        <v>3</v>
      </c>
      <c r="R2557">
        <v>0.66666666666666663</v>
      </c>
      <c r="S2557">
        <v>3</v>
      </c>
    </row>
    <row r="2558" spans="1:20" x14ac:dyDescent="0.25">
      <c r="A2558" s="177" t="s">
        <v>6135</v>
      </c>
      <c r="B2558" t="s">
        <v>6136</v>
      </c>
      <c r="C2558" t="s">
        <v>215</v>
      </c>
      <c r="D2558" s="20" t="s">
        <v>1026</v>
      </c>
      <c r="E2558" s="26">
        <v>42401</v>
      </c>
      <c r="F2558">
        <v>7</v>
      </c>
      <c r="G2558">
        <v>7</v>
      </c>
      <c r="H2558">
        <v>1</v>
      </c>
      <c r="I2558">
        <v>35</v>
      </c>
      <c r="J2558">
        <v>45</v>
      </c>
      <c r="K2558">
        <v>0.77777777777777779</v>
      </c>
      <c r="L2558">
        <v>45</v>
      </c>
      <c r="M2558">
        <v>1</v>
      </c>
      <c r="N2558">
        <v>27</v>
      </c>
      <c r="O2558">
        <v>0.95</v>
      </c>
      <c r="P2558">
        <v>9</v>
      </c>
      <c r="Q2558">
        <v>10</v>
      </c>
      <c r="R2558">
        <v>0.9</v>
      </c>
      <c r="S2558">
        <v>8</v>
      </c>
    </row>
    <row r="2559" spans="1:20" x14ac:dyDescent="0.25">
      <c r="A2559" s="177" t="s">
        <v>3435</v>
      </c>
      <c r="B2559" t="s">
        <v>3436</v>
      </c>
      <c r="C2559" t="s">
        <v>221</v>
      </c>
      <c r="D2559" s="20" t="s">
        <v>1026</v>
      </c>
      <c r="E2559" s="26">
        <v>42401</v>
      </c>
      <c r="F2559">
        <v>11</v>
      </c>
      <c r="G2559">
        <v>12</v>
      </c>
      <c r="H2559">
        <v>0.91666666666666663</v>
      </c>
      <c r="I2559">
        <v>32</v>
      </c>
      <c r="J2559">
        <v>36</v>
      </c>
      <c r="K2559">
        <v>0.88888888888888884</v>
      </c>
      <c r="L2559">
        <v>40</v>
      </c>
      <c r="M2559">
        <v>0.9</v>
      </c>
      <c r="N2559">
        <v>22</v>
      </c>
      <c r="O2559">
        <v>0.73109090909090912</v>
      </c>
      <c r="P2559">
        <v>10</v>
      </c>
      <c r="Q2559">
        <v>13</v>
      </c>
      <c r="R2559">
        <v>0.76923076923076927</v>
      </c>
      <c r="S2559">
        <v>10</v>
      </c>
    </row>
    <row r="2560" spans="1:20" x14ac:dyDescent="0.25">
      <c r="A2560" s="177" t="s">
        <v>3260</v>
      </c>
      <c r="B2560" t="s">
        <v>3261</v>
      </c>
      <c r="C2560" t="s">
        <v>222</v>
      </c>
      <c r="D2560" s="20" t="s">
        <v>1026</v>
      </c>
      <c r="E2560" s="26">
        <v>42401</v>
      </c>
      <c r="F2560">
        <v>4</v>
      </c>
      <c r="G2560">
        <v>4</v>
      </c>
      <c r="H2560">
        <v>1</v>
      </c>
      <c r="I2560">
        <v>3</v>
      </c>
      <c r="J2560">
        <v>8</v>
      </c>
      <c r="K2560">
        <v>0.375</v>
      </c>
      <c r="L2560">
        <v>8</v>
      </c>
      <c r="M2560">
        <v>1</v>
      </c>
      <c r="N2560">
        <v>3</v>
      </c>
      <c r="O2560">
        <v>0.83299999999999996</v>
      </c>
      <c r="P2560">
        <v>1</v>
      </c>
      <c r="Q2560">
        <v>1</v>
      </c>
      <c r="R2560">
        <v>1</v>
      </c>
      <c r="S2560">
        <v>0</v>
      </c>
    </row>
    <row r="2561" spans="1:20" x14ac:dyDescent="0.25">
      <c r="A2561" s="177" t="s">
        <v>7305</v>
      </c>
      <c r="B2561" t="s">
        <v>7306</v>
      </c>
      <c r="C2561" s="20" t="s">
        <v>1078</v>
      </c>
      <c r="D2561" s="20" t="s">
        <v>1026</v>
      </c>
      <c r="E2561" s="26">
        <v>42401</v>
      </c>
      <c r="F2561">
        <v>3</v>
      </c>
      <c r="G2561">
        <v>4</v>
      </c>
      <c r="H2561">
        <v>0.75</v>
      </c>
      <c r="I2561">
        <v>20</v>
      </c>
      <c r="J2561">
        <v>9</v>
      </c>
      <c r="K2561">
        <v>2.2222222222222223</v>
      </c>
      <c r="L2561">
        <v>14</v>
      </c>
      <c r="M2561">
        <v>0.6428571428571429</v>
      </c>
      <c r="N2561">
        <v>11</v>
      </c>
      <c r="P2561">
        <v>0</v>
      </c>
      <c r="Q2561">
        <v>1</v>
      </c>
      <c r="R2561">
        <v>0</v>
      </c>
      <c r="S2561">
        <v>9</v>
      </c>
    </row>
    <row r="2562" spans="1:20" x14ac:dyDescent="0.25">
      <c r="A2562" s="177" t="s">
        <v>5297</v>
      </c>
      <c r="B2562" t="s">
        <v>5298</v>
      </c>
      <c r="C2562" s="20" t="s">
        <v>1079</v>
      </c>
      <c r="D2562" s="20" t="s">
        <v>1026</v>
      </c>
      <c r="E2562" s="26">
        <v>42401</v>
      </c>
      <c r="F2562">
        <v>5</v>
      </c>
      <c r="G2562">
        <v>5</v>
      </c>
      <c r="H2562">
        <v>1</v>
      </c>
      <c r="I2562">
        <v>16</v>
      </c>
      <c r="J2562">
        <v>25</v>
      </c>
      <c r="K2562">
        <v>0.64</v>
      </c>
      <c r="L2562">
        <v>25</v>
      </c>
      <c r="M2562">
        <v>1</v>
      </c>
      <c r="N2562">
        <v>15</v>
      </c>
      <c r="P2562">
        <v>0</v>
      </c>
      <c r="Q2562">
        <v>1</v>
      </c>
      <c r="R2562">
        <v>0</v>
      </c>
      <c r="S2562">
        <v>1</v>
      </c>
    </row>
    <row r="2563" spans="1:20" x14ac:dyDescent="0.25">
      <c r="A2563" s="177" t="s">
        <v>12296</v>
      </c>
      <c r="B2563" t="s">
        <v>12297</v>
      </c>
      <c r="C2563" t="s">
        <v>200</v>
      </c>
      <c r="D2563" s="20" t="s">
        <v>1026</v>
      </c>
      <c r="E2563" s="26">
        <v>42401</v>
      </c>
      <c r="F2563">
        <v>5</v>
      </c>
      <c r="G2563">
        <v>5</v>
      </c>
      <c r="H2563">
        <v>1</v>
      </c>
      <c r="I2563">
        <v>9</v>
      </c>
      <c r="J2563">
        <v>25</v>
      </c>
      <c r="K2563">
        <v>0.36</v>
      </c>
      <c r="L2563">
        <v>25</v>
      </c>
      <c r="M2563">
        <v>1</v>
      </c>
      <c r="N2563">
        <v>9</v>
      </c>
      <c r="P2563">
        <v>1</v>
      </c>
      <c r="Q2563">
        <v>2</v>
      </c>
      <c r="R2563">
        <v>0.5</v>
      </c>
      <c r="S2563">
        <v>0</v>
      </c>
    </row>
    <row r="2564" spans="1:20" x14ac:dyDescent="0.25">
      <c r="A2564" s="177" t="s">
        <v>10417</v>
      </c>
      <c r="B2564" t="s">
        <v>10418</v>
      </c>
      <c r="C2564" t="s">
        <v>204</v>
      </c>
      <c r="D2564" s="20" t="s">
        <v>1026</v>
      </c>
      <c r="E2564" s="26">
        <v>42401</v>
      </c>
      <c r="F2564">
        <v>6</v>
      </c>
      <c r="G2564">
        <v>7</v>
      </c>
      <c r="H2564">
        <v>0.8571428571428571</v>
      </c>
      <c r="I2564">
        <v>4</v>
      </c>
      <c r="J2564">
        <v>27</v>
      </c>
      <c r="K2564">
        <v>0.14814814814814814</v>
      </c>
      <c r="L2564">
        <v>32</v>
      </c>
      <c r="M2564">
        <v>0.84375</v>
      </c>
      <c r="N2564">
        <v>4</v>
      </c>
      <c r="P2564">
        <v>0</v>
      </c>
      <c r="Q2564">
        <v>0</v>
      </c>
      <c r="R2564" t="e">
        <v>#DIV/0!</v>
      </c>
      <c r="S2564">
        <v>0</v>
      </c>
    </row>
    <row r="2565" spans="1:20" x14ac:dyDescent="0.25">
      <c r="A2565" s="177" t="s">
        <v>8765</v>
      </c>
      <c r="B2565" t="s">
        <v>8766</v>
      </c>
      <c r="C2565" t="s">
        <v>208</v>
      </c>
      <c r="D2565" s="20" t="s">
        <v>1026</v>
      </c>
      <c r="E2565" s="26">
        <v>42401</v>
      </c>
      <c r="F2565">
        <v>2</v>
      </c>
      <c r="G2565">
        <v>2</v>
      </c>
      <c r="H2565">
        <v>1</v>
      </c>
      <c r="I2565">
        <v>15</v>
      </c>
      <c r="J2565">
        <v>10</v>
      </c>
      <c r="K2565">
        <v>1.5</v>
      </c>
      <c r="L2565">
        <v>10</v>
      </c>
      <c r="M2565">
        <v>1</v>
      </c>
      <c r="N2565">
        <v>15</v>
      </c>
      <c r="P2565">
        <v>0</v>
      </c>
      <c r="Q2565">
        <v>0</v>
      </c>
      <c r="R2565" t="e">
        <v>#DIV/0!</v>
      </c>
      <c r="S2565">
        <v>0</v>
      </c>
    </row>
    <row r="2566" spans="1:20" x14ac:dyDescent="0.25">
      <c r="A2566" s="177" t="s">
        <v>6559</v>
      </c>
      <c r="B2566" t="s">
        <v>6560</v>
      </c>
      <c r="C2566" t="s">
        <v>316</v>
      </c>
      <c r="D2566" s="20" t="s">
        <v>1026</v>
      </c>
      <c r="E2566" s="26">
        <v>42401</v>
      </c>
      <c r="F2566">
        <v>10</v>
      </c>
      <c r="G2566">
        <v>10</v>
      </c>
      <c r="H2566">
        <v>1</v>
      </c>
      <c r="I2566">
        <v>17</v>
      </c>
      <c r="J2566">
        <v>26</v>
      </c>
      <c r="K2566">
        <v>0.65384615384615385</v>
      </c>
      <c r="L2566">
        <v>26</v>
      </c>
      <c r="M2566">
        <v>1</v>
      </c>
      <c r="N2566">
        <v>17</v>
      </c>
      <c r="P2566">
        <v>0</v>
      </c>
      <c r="Q2566">
        <v>2</v>
      </c>
      <c r="R2566">
        <v>0</v>
      </c>
      <c r="S2566">
        <v>0</v>
      </c>
      <c r="T2566">
        <v>0.82699999999999996</v>
      </c>
    </row>
    <row r="2567" spans="1:20" x14ac:dyDescent="0.25">
      <c r="A2567" s="177" t="s">
        <v>4152</v>
      </c>
      <c r="B2567" t="s">
        <v>4153</v>
      </c>
      <c r="C2567" t="s">
        <v>218</v>
      </c>
      <c r="D2567" s="20" t="s">
        <v>1026</v>
      </c>
      <c r="E2567" s="26">
        <v>42401</v>
      </c>
      <c r="F2567">
        <v>4</v>
      </c>
      <c r="G2567">
        <v>4</v>
      </c>
      <c r="H2567">
        <v>1</v>
      </c>
      <c r="I2567">
        <v>2</v>
      </c>
      <c r="J2567">
        <v>20</v>
      </c>
      <c r="K2567">
        <v>0.1</v>
      </c>
      <c r="L2567">
        <v>20</v>
      </c>
      <c r="M2567">
        <v>1</v>
      </c>
      <c r="N2567">
        <v>2</v>
      </c>
      <c r="P2567">
        <v>0</v>
      </c>
      <c r="Q2567">
        <v>0</v>
      </c>
      <c r="R2567" t="e">
        <v>#DIV/0!</v>
      </c>
      <c r="S2567">
        <v>0</v>
      </c>
      <c r="T2567">
        <v>0.66168518518518515</v>
      </c>
    </row>
    <row r="2568" spans="1:20" x14ac:dyDescent="0.25">
      <c r="A2568" s="177" t="s">
        <v>12581</v>
      </c>
      <c r="B2568" t="s">
        <v>12582</v>
      </c>
      <c r="C2568" t="s">
        <v>202</v>
      </c>
      <c r="D2568" s="20" t="s">
        <v>1026</v>
      </c>
      <c r="E2568" s="26">
        <v>42401</v>
      </c>
      <c r="F2568">
        <v>9</v>
      </c>
      <c r="G2568">
        <v>9</v>
      </c>
      <c r="H2568">
        <v>1</v>
      </c>
      <c r="I2568">
        <v>113</v>
      </c>
      <c r="J2568">
        <v>100</v>
      </c>
      <c r="K2568">
        <v>1.1299999999999999</v>
      </c>
      <c r="L2568">
        <v>100</v>
      </c>
      <c r="M2568">
        <v>1</v>
      </c>
      <c r="N2568">
        <v>112</v>
      </c>
      <c r="P2568">
        <v>0</v>
      </c>
      <c r="Q2568">
        <v>0</v>
      </c>
      <c r="R2568" t="e">
        <v>#DIV/0!</v>
      </c>
      <c r="S2568">
        <v>1</v>
      </c>
      <c r="T2568">
        <v>0.78908554572271383</v>
      </c>
    </row>
    <row r="2569" spans="1:20" x14ac:dyDescent="0.25">
      <c r="A2569" s="177" t="s">
        <v>9746</v>
      </c>
      <c r="B2569" t="s">
        <v>9747</v>
      </c>
      <c r="C2569" t="s">
        <v>224</v>
      </c>
      <c r="D2569" s="20" t="s">
        <v>1026</v>
      </c>
      <c r="E2569" s="26">
        <v>42401</v>
      </c>
      <c r="F2569">
        <v>5</v>
      </c>
      <c r="G2569">
        <v>6</v>
      </c>
      <c r="H2569">
        <v>0.83333333333333337</v>
      </c>
      <c r="I2569">
        <v>56</v>
      </c>
      <c r="J2569">
        <v>75</v>
      </c>
      <c r="K2569">
        <v>0.7466666666666667</v>
      </c>
      <c r="L2569">
        <v>90</v>
      </c>
      <c r="M2569">
        <v>0.83333333333333337</v>
      </c>
      <c r="N2569">
        <v>52</v>
      </c>
      <c r="P2569">
        <v>0</v>
      </c>
      <c r="Q2569">
        <v>0</v>
      </c>
      <c r="R2569" t="e">
        <v>#DIV/0!</v>
      </c>
      <c r="S2569">
        <v>4</v>
      </c>
    </row>
    <row r="2570" spans="1:20" x14ac:dyDescent="0.25">
      <c r="A2570" s="177" t="s">
        <v>9635</v>
      </c>
      <c r="B2570" t="s">
        <v>9636</v>
      </c>
      <c r="C2570" t="s">
        <v>339</v>
      </c>
      <c r="D2570" s="20" t="s">
        <v>1026</v>
      </c>
      <c r="E2570" s="26">
        <v>42401</v>
      </c>
      <c r="H2570" t="e">
        <v>#DIV/0!</v>
      </c>
      <c r="K2570" t="e">
        <v>#DIV/0!</v>
      </c>
      <c r="M2570" t="e">
        <v>#DIV/0!</v>
      </c>
      <c r="Q2570">
        <v>0</v>
      </c>
      <c r="R2570" t="e">
        <v>#DIV/0!</v>
      </c>
    </row>
    <row r="2571" spans="1:20" x14ac:dyDescent="0.25">
      <c r="A2571" s="177" t="s">
        <v>9447</v>
      </c>
      <c r="B2571" t="s">
        <v>9448</v>
      </c>
      <c r="C2571" t="s">
        <v>345</v>
      </c>
      <c r="D2571" s="20" t="s">
        <v>1026</v>
      </c>
      <c r="E2571" s="26">
        <v>42401</v>
      </c>
      <c r="F2571">
        <v>4</v>
      </c>
      <c r="G2571">
        <v>5</v>
      </c>
      <c r="H2571">
        <v>0.8</v>
      </c>
      <c r="I2571">
        <v>12</v>
      </c>
      <c r="J2571">
        <v>21</v>
      </c>
      <c r="K2571">
        <v>0.5714285714285714</v>
      </c>
      <c r="L2571">
        <v>21</v>
      </c>
      <c r="M2571">
        <v>1</v>
      </c>
      <c r="N2571">
        <v>8</v>
      </c>
      <c r="P2571">
        <v>0</v>
      </c>
      <c r="Q2571">
        <v>0</v>
      </c>
      <c r="R2571" t="e">
        <v>#DIV/0!</v>
      </c>
      <c r="S2571">
        <v>4</v>
      </c>
    </row>
    <row r="2572" spans="1:20" x14ac:dyDescent="0.25">
      <c r="A2572" s="177" t="s">
        <v>7839</v>
      </c>
      <c r="B2572" t="s">
        <v>7840</v>
      </c>
      <c r="C2572" t="s">
        <v>226</v>
      </c>
      <c r="D2572" s="20" t="s">
        <v>1026</v>
      </c>
      <c r="E2572" s="26">
        <v>42401</v>
      </c>
      <c r="F2572">
        <v>3</v>
      </c>
      <c r="G2572">
        <v>5</v>
      </c>
      <c r="H2572">
        <v>0.6</v>
      </c>
      <c r="I2572">
        <v>36</v>
      </c>
      <c r="J2572">
        <v>30</v>
      </c>
      <c r="K2572">
        <v>1.2</v>
      </c>
      <c r="L2572">
        <v>50</v>
      </c>
      <c r="M2572">
        <v>0.6</v>
      </c>
      <c r="N2572">
        <v>36</v>
      </c>
      <c r="P2572">
        <v>0</v>
      </c>
      <c r="Q2572">
        <v>0</v>
      </c>
      <c r="R2572" t="e">
        <v>#DIV/0!</v>
      </c>
      <c r="S2572">
        <v>0</v>
      </c>
      <c r="T2572">
        <v>0.66666666666666663</v>
      </c>
    </row>
    <row r="2573" spans="1:20" x14ac:dyDescent="0.25">
      <c r="A2573" s="177" t="s">
        <v>6909</v>
      </c>
      <c r="B2573" t="s">
        <v>6910</v>
      </c>
      <c r="C2573" t="s">
        <v>231</v>
      </c>
      <c r="D2573" s="20" t="s">
        <v>1026</v>
      </c>
      <c r="E2573" s="26">
        <v>42401</v>
      </c>
      <c r="F2573">
        <v>13</v>
      </c>
      <c r="G2573">
        <v>14</v>
      </c>
      <c r="H2573">
        <v>0.9285714285714286</v>
      </c>
      <c r="I2573">
        <v>107</v>
      </c>
      <c r="J2573">
        <v>124</v>
      </c>
      <c r="K2573">
        <v>0.86290322580645162</v>
      </c>
      <c r="L2573">
        <v>134</v>
      </c>
      <c r="M2573">
        <v>0.92537313432835822</v>
      </c>
      <c r="N2573">
        <v>100</v>
      </c>
      <c r="P2573">
        <v>0</v>
      </c>
      <c r="Q2573">
        <v>0</v>
      </c>
      <c r="R2573" t="e">
        <v>#DIV/0!</v>
      </c>
      <c r="S2573">
        <v>7</v>
      </c>
    </row>
    <row r="2574" spans="1:20" x14ac:dyDescent="0.25">
      <c r="A2574" s="177" t="s">
        <v>5960</v>
      </c>
      <c r="B2574" t="s">
        <v>5961</v>
      </c>
      <c r="C2574" t="s">
        <v>216</v>
      </c>
      <c r="D2574" s="20" t="s">
        <v>1026</v>
      </c>
      <c r="E2574" s="26">
        <v>42401</v>
      </c>
      <c r="F2574">
        <v>10</v>
      </c>
      <c r="G2574">
        <v>10</v>
      </c>
      <c r="H2574">
        <v>1</v>
      </c>
      <c r="I2574">
        <v>74</v>
      </c>
      <c r="J2574">
        <v>100</v>
      </c>
      <c r="K2574">
        <v>0.74</v>
      </c>
      <c r="L2574">
        <v>100</v>
      </c>
      <c r="M2574">
        <v>1</v>
      </c>
      <c r="N2574">
        <v>64</v>
      </c>
      <c r="P2574">
        <v>2</v>
      </c>
      <c r="Q2574">
        <v>7</v>
      </c>
      <c r="R2574">
        <v>0.2857142857142857</v>
      </c>
      <c r="S2574">
        <v>10</v>
      </c>
    </row>
    <row r="2575" spans="1:20" x14ac:dyDescent="0.25">
      <c r="A2575" s="177" t="s">
        <v>4567</v>
      </c>
      <c r="B2575" t="s">
        <v>4568</v>
      </c>
      <c r="C2575" t="s">
        <v>233</v>
      </c>
      <c r="D2575" s="20" t="s">
        <v>1026</v>
      </c>
      <c r="E2575" s="26">
        <v>42401</v>
      </c>
      <c r="F2575">
        <v>3</v>
      </c>
      <c r="G2575">
        <v>3</v>
      </c>
      <c r="H2575">
        <v>1</v>
      </c>
      <c r="I2575">
        <v>10</v>
      </c>
      <c r="J2575">
        <v>30</v>
      </c>
      <c r="K2575">
        <v>0.33333333333333331</v>
      </c>
      <c r="L2575">
        <v>30</v>
      </c>
      <c r="M2575">
        <v>1</v>
      </c>
      <c r="N2575">
        <v>10</v>
      </c>
      <c r="P2575">
        <v>0</v>
      </c>
      <c r="Q2575">
        <v>0</v>
      </c>
      <c r="R2575" t="e">
        <v>#DIV/0!</v>
      </c>
      <c r="S2575">
        <v>0</v>
      </c>
      <c r="T2575">
        <v>0.2857142857142857</v>
      </c>
    </row>
    <row r="2576" spans="1:20" x14ac:dyDescent="0.25">
      <c r="A2576" s="177" t="s">
        <v>3977</v>
      </c>
      <c r="B2576" t="s">
        <v>3978</v>
      </c>
      <c r="C2576" t="s">
        <v>219</v>
      </c>
      <c r="D2576" s="20" t="s">
        <v>1026</v>
      </c>
      <c r="E2576" s="26">
        <v>42401</v>
      </c>
      <c r="H2576" t="e">
        <v>#DIV/0!</v>
      </c>
      <c r="K2576" t="e">
        <v>#DIV/0!</v>
      </c>
      <c r="M2576" t="e">
        <v>#DIV/0!</v>
      </c>
      <c r="R2576" t="e">
        <v>#DIV/0!</v>
      </c>
      <c r="T2576">
        <v>0.90625</v>
      </c>
    </row>
    <row r="2577" spans="1:20" x14ac:dyDescent="0.25">
      <c r="A2577" s="177" t="s">
        <v>3706</v>
      </c>
      <c r="B2577" t="s">
        <v>3707</v>
      </c>
      <c r="C2577" t="s">
        <v>340</v>
      </c>
      <c r="D2577" s="20" t="s">
        <v>1026</v>
      </c>
      <c r="E2577" s="26">
        <v>42401</v>
      </c>
      <c r="F2577">
        <v>4</v>
      </c>
      <c r="G2577">
        <v>4</v>
      </c>
      <c r="H2577">
        <v>1</v>
      </c>
      <c r="I2577">
        <v>21</v>
      </c>
      <c r="J2577">
        <v>40</v>
      </c>
      <c r="K2577">
        <v>0.52500000000000002</v>
      </c>
      <c r="L2577">
        <v>40</v>
      </c>
      <c r="M2577">
        <v>1</v>
      </c>
      <c r="N2577">
        <v>21</v>
      </c>
      <c r="P2577">
        <v>0</v>
      </c>
      <c r="Q2577">
        <v>0</v>
      </c>
      <c r="R2577" t="e">
        <v>#DIV/0!</v>
      </c>
      <c r="S2577">
        <v>0</v>
      </c>
      <c r="T2577">
        <v>0.95</v>
      </c>
    </row>
    <row r="2578" spans="1:20" x14ac:dyDescent="0.25">
      <c r="A2578" s="177" t="s">
        <v>7652</v>
      </c>
      <c r="B2578" t="s">
        <v>7653</v>
      </c>
      <c r="C2578" s="20" t="s">
        <v>901</v>
      </c>
      <c r="D2578" s="20" t="s">
        <v>1026</v>
      </c>
      <c r="E2578" s="26">
        <v>42401</v>
      </c>
      <c r="F2578">
        <v>3</v>
      </c>
      <c r="G2578">
        <v>4</v>
      </c>
      <c r="H2578">
        <v>0.75</v>
      </c>
      <c r="I2578">
        <v>20</v>
      </c>
      <c r="J2578">
        <v>9</v>
      </c>
      <c r="K2578">
        <v>2.2222222222222223</v>
      </c>
      <c r="L2578">
        <v>14</v>
      </c>
      <c r="M2578">
        <v>0.6428571428571429</v>
      </c>
      <c r="N2578">
        <v>11</v>
      </c>
      <c r="P2578">
        <v>0</v>
      </c>
      <c r="Q2578">
        <v>1</v>
      </c>
      <c r="R2578">
        <v>0</v>
      </c>
      <c r="S2578">
        <v>9</v>
      </c>
      <c r="T2578">
        <v>0.78204545454545449</v>
      </c>
    </row>
    <row r="2579" spans="1:20" x14ac:dyDescent="0.25">
      <c r="A2579" s="177" t="s">
        <v>5532</v>
      </c>
      <c r="B2579" t="s">
        <v>5533</v>
      </c>
      <c r="C2579" s="20" t="s">
        <v>903</v>
      </c>
      <c r="D2579" s="20" t="s">
        <v>1026</v>
      </c>
      <c r="E2579" s="26">
        <v>42401</v>
      </c>
      <c r="F2579">
        <v>10</v>
      </c>
      <c r="G2579">
        <v>10</v>
      </c>
      <c r="H2579">
        <v>1</v>
      </c>
      <c r="I2579">
        <v>41</v>
      </c>
      <c r="J2579">
        <v>50</v>
      </c>
      <c r="K2579">
        <v>0.82</v>
      </c>
      <c r="L2579">
        <v>50</v>
      </c>
      <c r="M2579">
        <v>1</v>
      </c>
      <c r="N2579">
        <v>39</v>
      </c>
      <c r="P2579">
        <v>0</v>
      </c>
      <c r="Q2579">
        <v>5</v>
      </c>
      <c r="R2579">
        <v>0</v>
      </c>
      <c r="S2579">
        <v>2</v>
      </c>
      <c r="T2579">
        <v>0.8666666666666667</v>
      </c>
    </row>
    <row r="2580" spans="1:20" x14ac:dyDescent="0.25">
      <c r="A2580" s="177" t="s">
        <v>11671</v>
      </c>
      <c r="B2580" t="s">
        <v>11672</v>
      </c>
      <c r="C2580" t="s">
        <v>199</v>
      </c>
      <c r="D2580" s="20" t="s">
        <v>1028</v>
      </c>
      <c r="E2580" s="26">
        <v>42401</v>
      </c>
      <c r="F2580">
        <v>14</v>
      </c>
      <c r="G2580">
        <v>14</v>
      </c>
      <c r="H2580">
        <v>1</v>
      </c>
      <c r="I2580">
        <v>122</v>
      </c>
      <c r="J2580">
        <v>125</v>
      </c>
      <c r="K2580">
        <v>0.97599999999999998</v>
      </c>
      <c r="L2580">
        <v>125</v>
      </c>
      <c r="M2580">
        <v>1</v>
      </c>
      <c r="N2580">
        <v>121</v>
      </c>
      <c r="P2580">
        <v>1</v>
      </c>
      <c r="Q2580">
        <v>2</v>
      </c>
      <c r="R2580">
        <v>0.5</v>
      </c>
      <c r="S2580">
        <v>1</v>
      </c>
    </row>
    <row r="2581" spans="1:20" x14ac:dyDescent="0.25">
      <c r="A2581" s="177" t="s">
        <v>10943</v>
      </c>
      <c r="B2581" t="s">
        <v>10944</v>
      </c>
      <c r="C2581" t="s">
        <v>227</v>
      </c>
      <c r="D2581" s="20" t="s">
        <v>1028</v>
      </c>
      <c r="E2581" s="26">
        <v>42401</v>
      </c>
      <c r="F2581">
        <v>3</v>
      </c>
      <c r="G2581">
        <v>3</v>
      </c>
      <c r="H2581">
        <v>1</v>
      </c>
      <c r="I2581">
        <v>4</v>
      </c>
      <c r="J2581">
        <v>30</v>
      </c>
      <c r="K2581">
        <v>0.13333333333333333</v>
      </c>
      <c r="L2581">
        <v>30</v>
      </c>
      <c r="M2581">
        <v>1</v>
      </c>
      <c r="N2581">
        <v>3</v>
      </c>
      <c r="P2581">
        <v>0</v>
      </c>
      <c r="Q2581">
        <v>0</v>
      </c>
      <c r="R2581" t="e">
        <v>#DIV/0!</v>
      </c>
      <c r="S2581">
        <v>1</v>
      </c>
    </row>
    <row r="2582" spans="1:20" x14ac:dyDescent="0.25">
      <c r="A2582" s="177" t="s">
        <v>9651</v>
      </c>
      <c r="B2582" t="s">
        <v>9652</v>
      </c>
      <c r="C2582" t="s">
        <v>341</v>
      </c>
      <c r="D2582" s="20" t="s">
        <v>1028</v>
      </c>
      <c r="E2582" s="26">
        <v>42401</v>
      </c>
      <c r="F2582">
        <v>0</v>
      </c>
      <c r="G2582">
        <v>0</v>
      </c>
      <c r="H2582" t="e">
        <v>#DIV/0!</v>
      </c>
      <c r="I2582">
        <v>0</v>
      </c>
      <c r="J2582">
        <v>0</v>
      </c>
      <c r="K2582" t="e">
        <v>#DIV/0!</v>
      </c>
      <c r="L2582">
        <v>0</v>
      </c>
      <c r="M2582" t="e">
        <v>#DIV/0!</v>
      </c>
      <c r="N2582">
        <v>0</v>
      </c>
      <c r="P2582">
        <v>0</v>
      </c>
      <c r="Q2582">
        <v>0</v>
      </c>
      <c r="R2582" t="e">
        <v>#DIV/0!</v>
      </c>
      <c r="S2582">
        <v>0</v>
      </c>
    </row>
    <row r="2583" spans="1:20" x14ac:dyDescent="0.25">
      <c r="A2583" s="177" t="s">
        <v>9539</v>
      </c>
      <c r="B2583" t="s">
        <v>9540</v>
      </c>
      <c r="C2583" t="s">
        <v>346</v>
      </c>
      <c r="D2583" s="20" t="s">
        <v>1028</v>
      </c>
      <c r="E2583" s="26">
        <v>42401</v>
      </c>
      <c r="F2583">
        <v>4</v>
      </c>
      <c r="G2583">
        <v>5</v>
      </c>
      <c r="H2583">
        <v>0.8</v>
      </c>
      <c r="I2583">
        <v>12</v>
      </c>
      <c r="J2583">
        <v>21</v>
      </c>
      <c r="K2583">
        <v>0.5714285714285714</v>
      </c>
      <c r="L2583">
        <v>21</v>
      </c>
      <c r="M2583">
        <v>1</v>
      </c>
      <c r="N2583">
        <v>8</v>
      </c>
      <c r="P2583">
        <v>0</v>
      </c>
      <c r="Q2583">
        <v>0</v>
      </c>
      <c r="R2583" t="e">
        <v>#DIV/0!</v>
      </c>
      <c r="S2583">
        <v>4</v>
      </c>
    </row>
    <row r="2584" spans="1:20" x14ac:dyDescent="0.25">
      <c r="A2584" s="177" t="s">
        <v>9180</v>
      </c>
      <c r="B2584" t="s">
        <v>9181</v>
      </c>
      <c r="C2584" t="s">
        <v>207</v>
      </c>
      <c r="D2584" s="20" t="s">
        <v>1028</v>
      </c>
      <c r="E2584" s="26">
        <v>42401</v>
      </c>
      <c r="F2584">
        <v>12</v>
      </c>
      <c r="G2584">
        <v>12</v>
      </c>
      <c r="H2584">
        <v>1</v>
      </c>
      <c r="I2584">
        <v>80</v>
      </c>
      <c r="J2584">
        <v>96</v>
      </c>
      <c r="K2584">
        <v>0.83333333333333337</v>
      </c>
      <c r="L2584">
        <v>96</v>
      </c>
      <c r="M2584">
        <v>1</v>
      </c>
      <c r="N2584">
        <v>70</v>
      </c>
      <c r="P2584">
        <v>5</v>
      </c>
      <c r="Q2584">
        <v>7</v>
      </c>
      <c r="R2584">
        <v>0.7142857142857143</v>
      </c>
      <c r="S2584">
        <v>10</v>
      </c>
    </row>
    <row r="2585" spans="1:20" x14ac:dyDescent="0.25">
      <c r="A2585" s="177" t="s">
        <v>8341</v>
      </c>
      <c r="B2585" t="s">
        <v>8342</v>
      </c>
      <c r="C2585" t="s">
        <v>212</v>
      </c>
      <c r="D2585" s="20" t="s">
        <v>1028</v>
      </c>
      <c r="E2585" s="26">
        <v>42401</v>
      </c>
      <c r="F2585">
        <v>2</v>
      </c>
      <c r="G2585">
        <v>3</v>
      </c>
      <c r="H2585">
        <v>0.66666666666666663</v>
      </c>
      <c r="I2585">
        <v>16</v>
      </c>
      <c r="J2585">
        <v>18</v>
      </c>
      <c r="K2585">
        <v>0.88888888888888884</v>
      </c>
      <c r="L2585">
        <v>25</v>
      </c>
      <c r="M2585">
        <v>0.72</v>
      </c>
      <c r="N2585">
        <v>11</v>
      </c>
      <c r="P2585">
        <v>1</v>
      </c>
      <c r="Q2585">
        <v>3</v>
      </c>
      <c r="R2585">
        <v>0.33333333333333331</v>
      </c>
      <c r="S2585">
        <v>5</v>
      </c>
    </row>
    <row r="2586" spans="1:20" x14ac:dyDescent="0.25">
      <c r="A2586" s="177" t="s">
        <v>4917</v>
      </c>
      <c r="B2586" t="s">
        <v>4918</v>
      </c>
      <c r="C2586" t="s">
        <v>230</v>
      </c>
      <c r="D2586" s="20" t="s">
        <v>1028</v>
      </c>
      <c r="E2586" s="26">
        <v>42401</v>
      </c>
      <c r="F2586">
        <v>2</v>
      </c>
      <c r="G2586">
        <v>2</v>
      </c>
      <c r="H2586">
        <v>1</v>
      </c>
      <c r="I2586">
        <v>8</v>
      </c>
      <c r="J2586">
        <v>15</v>
      </c>
      <c r="K2586">
        <v>0.53333333333333333</v>
      </c>
      <c r="L2586">
        <v>15</v>
      </c>
      <c r="M2586">
        <v>1</v>
      </c>
      <c r="N2586">
        <v>4</v>
      </c>
      <c r="P2586">
        <v>2</v>
      </c>
      <c r="Q2586">
        <v>2</v>
      </c>
      <c r="R2586">
        <v>1</v>
      </c>
      <c r="S2586">
        <v>4</v>
      </c>
    </row>
    <row r="2587" spans="1:20" x14ac:dyDescent="0.25">
      <c r="A2587" s="177" t="s">
        <v>11673</v>
      </c>
      <c r="B2587" t="s">
        <v>11674</v>
      </c>
      <c r="C2587" t="s">
        <v>198</v>
      </c>
      <c r="D2587" s="20" t="s">
        <v>1028</v>
      </c>
      <c r="E2587" s="26">
        <v>42401</v>
      </c>
      <c r="F2587">
        <v>1</v>
      </c>
      <c r="G2587">
        <v>3</v>
      </c>
      <c r="H2587">
        <v>0.33333333333333331</v>
      </c>
      <c r="I2587">
        <v>3</v>
      </c>
      <c r="J2587">
        <v>5</v>
      </c>
      <c r="K2587">
        <v>0.6</v>
      </c>
      <c r="L2587">
        <v>15</v>
      </c>
      <c r="M2587">
        <v>0.33333333333333331</v>
      </c>
      <c r="N2587">
        <v>2</v>
      </c>
      <c r="P2587">
        <v>0</v>
      </c>
      <c r="Q2587">
        <v>0</v>
      </c>
      <c r="R2587" t="e">
        <v>#DIV/0!</v>
      </c>
      <c r="S2587">
        <v>1</v>
      </c>
      <c r="T2587">
        <v>0.32804232804232802</v>
      </c>
    </row>
    <row r="2588" spans="1:20" x14ac:dyDescent="0.25">
      <c r="A2588" s="177" t="s">
        <v>10768</v>
      </c>
      <c r="B2588" t="s">
        <v>10769</v>
      </c>
      <c r="C2588" t="s">
        <v>203</v>
      </c>
      <c r="D2588" s="20" t="s">
        <v>1028</v>
      </c>
      <c r="E2588" s="26">
        <v>42401</v>
      </c>
      <c r="F2588">
        <v>8</v>
      </c>
      <c r="G2588">
        <v>10</v>
      </c>
      <c r="H2588">
        <v>0.8</v>
      </c>
      <c r="I2588">
        <v>21</v>
      </c>
      <c r="J2588">
        <v>47</v>
      </c>
      <c r="K2588">
        <v>0.44680851063829785</v>
      </c>
      <c r="L2588">
        <v>62</v>
      </c>
      <c r="M2588">
        <v>0.75806451612903225</v>
      </c>
      <c r="N2588">
        <v>15</v>
      </c>
      <c r="P2588">
        <v>3</v>
      </c>
      <c r="Q2588">
        <v>4</v>
      </c>
      <c r="R2588">
        <v>0.75</v>
      </c>
      <c r="S2588">
        <v>6</v>
      </c>
      <c r="T2588">
        <v>1.0041666666666667</v>
      </c>
    </row>
    <row r="2589" spans="1:20" x14ac:dyDescent="0.25">
      <c r="A2589" s="177" t="s">
        <v>6310</v>
      </c>
      <c r="B2589" t="s">
        <v>6311</v>
      </c>
      <c r="C2589" t="s">
        <v>214</v>
      </c>
      <c r="D2589" s="20" t="s">
        <v>1028</v>
      </c>
      <c r="E2589" s="26">
        <v>42401</v>
      </c>
      <c r="F2589">
        <v>17</v>
      </c>
      <c r="G2589">
        <v>17</v>
      </c>
      <c r="H2589">
        <v>1</v>
      </c>
      <c r="I2589">
        <v>109</v>
      </c>
      <c r="J2589">
        <v>145</v>
      </c>
      <c r="K2589">
        <v>0.75172413793103443</v>
      </c>
      <c r="L2589">
        <v>145</v>
      </c>
      <c r="M2589">
        <v>1</v>
      </c>
      <c r="N2589">
        <v>91</v>
      </c>
      <c r="P2589">
        <v>11</v>
      </c>
      <c r="Q2589">
        <v>17</v>
      </c>
      <c r="R2589">
        <v>0.6470588235294118</v>
      </c>
      <c r="S2589">
        <v>18</v>
      </c>
      <c r="T2589">
        <v>0.73109090909090912</v>
      </c>
    </row>
    <row r="2590" spans="1:20" x14ac:dyDescent="0.25">
      <c r="A2590" s="177" t="s">
        <v>3610</v>
      </c>
      <c r="B2590" t="s">
        <v>3611</v>
      </c>
      <c r="C2590" t="s">
        <v>220</v>
      </c>
      <c r="D2590" s="20" t="s">
        <v>1028</v>
      </c>
      <c r="E2590" s="26">
        <v>42401</v>
      </c>
      <c r="F2590">
        <v>15</v>
      </c>
      <c r="G2590">
        <v>16</v>
      </c>
      <c r="H2590">
        <v>0.9375</v>
      </c>
      <c r="I2590">
        <v>35</v>
      </c>
      <c r="J2590">
        <v>44</v>
      </c>
      <c r="K2590">
        <v>0.79545454545454541</v>
      </c>
      <c r="L2590">
        <v>48</v>
      </c>
      <c r="M2590">
        <v>0.91666666666666663</v>
      </c>
      <c r="N2590">
        <v>25</v>
      </c>
      <c r="P2590">
        <v>11</v>
      </c>
      <c r="Q2590">
        <v>14</v>
      </c>
      <c r="R2590">
        <v>0.7857142857142857</v>
      </c>
      <c r="S2590">
        <v>10</v>
      </c>
      <c r="T2590">
        <v>0.83299999999999996</v>
      </c>
    </row>
    <row r="2591" spans="1:20" x14ac:dyDescent="0.25">
      <c r="A2591" s="177" t="s">
        <v>6734</v>
      </c>
      <c r="B2591" t="s">
        <v>6735</v>
      </c>
      <c r="C2591" t="s">
        <v>317</v>
      </c>
      <c r="D2591" s="20" t="s">
        <v>1028</v>
      </c>
      <c r="E2591" s="26">
        <v>42401</v>
      </c>
      <c r="F2591">
        <v>10</v>
      </c>
      <c r="G2591">
        <v>10</v>
      </c>
      <c r="H2591">
        <v>1</v>
      </c>
      <c r="I2591">
        <v>17</v>
      </c>
      <c r="J2591">
        <v>26</v>
      </c>
      <c r="K2591">
        <v>0.65384615384615385</v>
      </c>
      <c r="L2591">
        <v>26</v>
      </c>
      <c r="M2591">
        <v>1</v>
      </c>
      <c r="N2591">
        <v>17</v>
      </c>
      <c r="P2591">
        <v>0</v>
      </c>
      <c r="Q2591">
        <v>2</v>
      </c>
      <c r="R2591">
        <v>0</v>
      </c>
      <c r="S2591">
        <v>0</v>
      </c>
      <c r="T2591">
        <v>0.8899999999999999</v>
      </c>
    </row>
    <row r="2592" spans="1:20" x14ac:dyDescent="0.25">
      <c r="A2592" s="177" t="s">
        <v>4392</v>
      </c>
      <c r="B2592" t="s">
        <v>4393</v>
      </c>
      <c r="C2592" t="s">
        <v>217</v>
      </c>
      <c r="D2592" s="20" t="s">
        <v>1028</v>
      </c>
      <c r="E2592" s="26">
        <v>42401</v>
      </c>
      <c r="F2592">
        <v>4</v>
      </c>
      <c r="G2592">
        <v>4</v>
      </c>
      <c r="H2592">
        <v>1</v>
      </c>
      <c r="I2592">
        <v>2</v>
      </c>
      <c r="J2592">
        <v>20</v>
      </c>
      <c r="K2592">
        <v>0.1</v>
      </c>
      <c r="L2592">
        <v>20</v>
      </c>
      <c r="M2592">
        <v>1</v>
      </c>
      <c r="N2592">
        <v>2</v>
      </c>
      <c r="P2592">
        <v>0</v>
      </c>
      <c r="Q2592">
        <v>0</v>
      </c>
      <c r="R2592" t="e">
        <v>#DIV/0!</v>
      </c>
      <c r="S2592">
        <v>0</v>
      </c>
      <c r="T2592">
        <v>0.65416666666666656</v>
      </c>
    </row>
    <row r="2593" spans="1:20" x14ac:dyDescent="0.25">
      <c r="A2593" s="177" t="s">
        <v>9921</v>
      </c>
      <c r="B2593" t="s">
        <v>9922</v>
      </c>
      <c r="C2593" t="s">
        <v>223</v>
      </c>
      <c r="D2593" s="20" t="s">
        <v>1028</v>
      </c>
      <c r="E2593" s="26">
        <v>42401</v>
      </c>
      <c r="F2593">
        <v>5</v>
      </c>
      <c r="G2593">
        <v>6</v>
      </c>
      <c r="H2593">
        <v>0.83333333333333337</v>
      </c>
      <c r="I2593">
        <v>56</v>
      </c>
      <c r="J2593">
        <v>75</v>
      </c>
      <c r="K2593">
        <v>0.7466666666666667</v>
      </c>
      <c r="L2593">
        <v>90</v>
      </c>
      <c r="M2593">
        <v>0.83333333333333337</v>
      </c>
      <c r="N2593">
        <v>52</v>
      </c>
      <c r="P2593">
        <v>0</v>
      </c>
      <c r="Q2593">
        <v>0</v>
      </c>
      <c r="R2593" t="e">
        <v>#DIV/0!</v>
      </c>
      <c r="S2593">
        <v>4</v>
      </c>
      <c r="T2593">
        <v>0.91150442477876104</v>
      </c>
    </row>
    <row r="2594" spans="1:20" x14ac:dyDescent="0.25">
      <c r="A2594" s="177" t="s">
        <v>8040</v>
      </c>
      <c r="B2594" t="s">
        <v>8041</v>
      </c>
      <c r="C2594" t="s">
        <v>225</v>
      </c>
      <c r="D2594" s="20" t="s">
        <v>1028</v>
      </c>
      <c r="E2594" s="26">
        <v>42401</v>
      </c>
      <c r="F2594">
        <v>3</v>
      </c>
      <c r="G2594">
        <v>5</v>
      </c>
      <c r="H2594">
        <v>0.6</v>
      </c>
      <c r="I2594">
        <v>36</v>
      </c>
      <c r="J2594">
        <v>30</v>
      </c>
      <c r="K2594">
        <v>1.2</v>
      </c>
      <c r="L2594">
        <v>50</v>
      </c>
      <c r="M2594">
        <v>0.6</v>
      </c>
      <c r="N2594">
        <v>36</v>
      </c>
      <c r="P2594">
        <v>0</v>
      </c>
      <c r="Q2594">
        <v>0</v>
      </c>
      <c r="R2594" t="e">
        <v>#DIV/0!</v>
      </c>
      <c r="S2594">
        <v>0</v>
      </c>
    </row>
    <row r="2595" spans="1:20" x14ac:dyDescent="0.25">
      <c r="A2595" s="177" t="s">
        <v>7100</v>
      </c>
      <c r="B2595" t="s">
        <v>7101</v>
      </c>
      <c r="C2595" t="s">
        <v>232</v>
      </c>
      <c r="D2595" s="20" t="s">
        <v>1028</v>
      </c>
      <c r="E2595" s="26">
        <v>42401</v>
      </c>
      <c r="F2595">
        <v>13</v>
      </c>
      <c r="G2595">
        <v>14</v>
      </c>
      <c r="H2595">
        <v>0.9285714285714286</v>
      </c>
      <c r="I2595">
        <v>107</v>
      </c>
      <c r="J2595">
        <v>124</v>
      </c>
      <c r="K2595">
        <v>0.86290322580645162</v>
      </c>
      <c r="L2595">
        <v>134</v>
      </c>
      <c r="M2595">
        <v>0.92537313432835822</v>
      </c>
      <c r="N2595">
        <v>100</v>
      </c>
      <c r="P2595">
        <v>0</v>
      </c>
      <c r="Q2595">
        <v>0</v>
      </c>
      <c r="R2595" t="e">
        <v>#DIV/0!</v>
      </c>
      <c r="S2595">
        <v>7</v>
      </c>
      <c r="T2595">
        <v>0.76456728503504745</v>
      </c>
    </row>
    <row r="2596" spans="1:20" x14ac:dyDescent="0.25">
      <c r="A2596" s="177" t="s">
        <v>4742</v>
      </c>
      <c r="B2596" t="s">
        <v>4743</v>
      </c>
      <c r="C2596" t="s">
        <v>234</v>
      </c>
      <c r="D2596" s="20" t="s">
        <v>1028</v>
      </c>
      <c r="E2596" s="26">
        <v>42401</v>
      </c>
      <c r="F2596">
        <v>3</v>
      </c>
      <c r="G2596">
        <v>3</v>
      </c>
      <c r="H2596">
        <v>1</v>
      </c>
      <c r="I2596">
        <v>10</v>
      </c>
      <c r="J2596">
        <v>30</v>
      </c>
      <c r="K2596">
        <v>0.33333333333333331</v>
      </c>
      <c r="L2596">
        <v>30</v>
      </c>
      <c r="M2596">
        <v>1</v>
      </c>
      <c r="N2596">
        <v>10</v>
      </c>
      <c r="P2596">
        <v>0</v>
      </c>
      <c r="Q2596">
        <v>0</v>
      </c>
      <c r="R2596" t="e">
        <v>#DIV/0!</v>
      </c>
      <c r="S2596">
        <v>0</v>
      </c>
    </row>
    <row r="2597" spans="1:20" x14ac:dyDescent="0.25">
      <c r="A2597" s="177" t="s">
        <v>3802</v>
      </c>
      <c r="B2597" t="s">
        <v>3803</v>
      </c>
      <c r="C2597" t="s">
        <v>342</v>
      </c>
      <c r="D2597" s="20" t="s">
        <v>1028</v>
      </c>
      <c r="E2597" s="26">
        <v>42401</v>
      </c>
      <c r="F2597">
        <v>4</v>
      </c>
      <c r="G2597">
        <v>4</v>
      </c>
      <c r="H2597">
        <v>1</v>
      </c>
      <c r="I2597">
        <v>21</v>
      </c>
      <c r="J2597">
        <v>40</v>
      </c>
      <c r="K2597">
        <v>0.52500000000000002</v>
      </c>
      <c r="L2597">
        <v>40</v>
      </c>
      <c r="M2597">
        <v>1</v>
      </c>
      <c r="N2597">
        <v>21</v>
      </c>
      <c r="P2597">
        <v>0</v>
      </c>
      <c r="Q2597">
        <v>0</v>
      </c>
      <c r="R2597" t="e">
        <v>#DIV/0!</v>
      </c>
      <c r="S2597">
        <v>0</v>
      </c>
    </row>
    <row r="2598" spans="1:20" x14ac:dyDescent="0.25">
      <c r="A2598" s="177" t="s">
        <v>3085</v>
      </c>
      <c r="B2598" t="s">
        <v>3086</v>
      </c>
      <c r="C2598" t="s">
        <v>242</v>
      </c>
      <c r="D2598" s="20" t="s">
        <v>1026</v>
      </c>
      <c r="E2598" s="26">
        <v>42401</v>
      </c>
      <c r="F2598">
        <v>10</v>
      </c>
      <c r="G2598">
        <v>11</v>
      </c>
      <c r="H2598">
        <v>0.90909090909090906</v>
      </c>
      <c r="I2598">
        <v>70</v>
      </c>
      <c r="J2598">
        <v>99</v>
      </c>
      <c r="K2598">
        <v>0.70707070707070707</v>
      </c>
      <c r="L2598">
        <v>106</v>
      </c>
      <c r="M2598">
        <v>0.93396226415094341</v>
      </c>
      <c r="N2598">
        <v>53</v>
      </c>
      <c r="P2598">
        <v>6</v>
      </c>
      <c r="Q2598">
        <v>9</v>
      </c>
      <c r="R2598">
        <v>0.66666666666666663</v>
      </c>
      <c r="S2598">
        <v>17</v>
      </c>
    </row>
    <row r="2599" spans="1:20" x14ac:dyDescent="0.25">
      <c r="A2599" s="177" t="s">
        <v>2910</v>
      </c>
      <c r="B2599" t="s">
        <v>2911</v>
      </c>
      <c r="C2599" s="20" t="s">
        <v>2754</v>
      </c>
      <c r="D2599" s="20" t="s">
        <v>1026</v>
      </c>
      <c r="E2599" s="26">
        <v>42401</v>
      </c>
      <c r="F2599">
        <v>6</v>
      </c>
      <c r="G2599">
        <v>8</v>
      </c>
      <c r="H2599">
        <v>0.75</v>
      </c>
      <c r="I2599">
        <v>28</v>
      </c>
      <c r="J2599">
        <v>30</v>
      </c>
      <c r="K2599">
        <v>0.93333333333333335</v>
      </c>
      <c r="L2599">
        <v>40</v>
      </c>
      <c r="M2599">
        <v>0.75</v>
      </c>
      <c r="N2599">
        <v>26</v>
      </c>
      <c r="P2599">
        <v>0</v>
      </c>
      <c r="Q2599">
        <v>4</v>
      </c>
      <c r="R2599">
        <v>0</v>
      </c>
      <c r="S2599">
        <v>2</v>
      </c>
    </row>
    <row r="2600" spans="1:20" x14ac:dyDescent="0.25">
      <c r="A2600" s="177" t="s">
        <v>2665</v>
      </c>
      <c r="B2600" t="s">
        <v>2666</v>
      </c>
      <c r="C2600" t="s">
        <v>237</v>
      </c>
      <c r="D2600" s="20" t="s">
        <v>1026</v>
      </c>
      <c r="E2600" s="26">
        <v>42401</v>
      </c>
      <c r="F2600">
        <v>16</v>
      </c>
      <c r="G2600">
        <v>17</v>
      </c>
      <c r="H2600">
        <v>0.94117647058823528</v>
      </c>
      <c r="I2600">
        <v>75</v>
      </c>
      <c r="J2600">
        <v>115</v>
      </c>
      <c r="K2600">
        <v>0.65217391304347827</v>
      </c>
      <c r="L2600">
        <v>125</v>
      </c>
      <c r="M2600">
        <v>0.92</v>
      </c>
      <c r="N2600">
        <v>58</v>
      </c>
      <c r="O2600">
        <v>1.0041666666666667</v>
      </c>
      <c r="P2600">
        <v>14</v>
      </c>
      <c r="Q2600">
        <v>17</v>
      </c>
      <c r="R2600">
        <v>0.82352941176470584</v>
      </c>
      <c r="S2600">
        <v>17</v>
      </c>
      <c r="T2600">
        <v>0.37037037037037035</v>
      </c>
    </row>
    <row r="2601" spans="1:20" x14ac:dyDescent="0.25">
      <c r="A2601" s="177" t="s">
        <v>2490</v>
      </c>
      <c r="B2601" t="s">
        <v>2491</v>
      </c>
      <c r="C2601" t="s">
        <v>238</v>
      </c>
      <c r="D2601" s="20" t="s">
        <v>1026</v>
      </c>
      <c r="E2601" s="26">
        <v>42401</v>
      </c>
      <c r="F2601">
        <v>11</v>
      </c>
      <c r="G2601">
        <v>12</v>
      </c>
      <c r="H2601">
        <v>0.91666666666666663</v>
      </c>
      <c r="I2601">
        <v>32</v>
      </c>
      <c r="J2601">
        <v>36</v>
      </c>
      <c r="K2601">
        <v>0.88888888888888884</v>
      </c>
      <c r="L2601">
        <v>40</v>
      </c>
      <c r="M2601">
        <v>0.9</v>
      </c>
      <c r="N2601">
        <v>22</v>
      </c>
      <c r="O2601">
        <v>0.73109090909090912</v>
      </c>
      <c r="P2601">
        <v>10</v>
      </c>
      <c r="Q2601">
        <v>13</v>
      </c>
      <c r="R2601">
        <v>0.76923076923076927</v>
      </c>
      <c r="S2601">
        <v>10</v>
      </c>
    </row>
    <row r="2602" spans="1:20" x14ac:dyDescent="0.25">
      <c r="A2602" s="177" t="s">
        <v>2317</v>
      </c>
      <c r="B2602" t="s">
        <v>2318</v>
      </c>
      <c r="C2602" t="s">
        <v>239</v>
      </c>
      <c r="D2602" s="20" t="s">
        <v>1026</v>
      </c>
      <c r="E2602" s="26">
        <v>42401</v>
      </c>
      <c r="F2602">
        <v>4</v>
      </c>
      <c r="G2602">
        <v>4</v>
      </c>
      <c r="H2602">
        <v>1</v>
      </c>
      <c r="I2602">
        <v>3</v>
      </c>
      <c r="J2602">
        <v>8</v>
      </c>
      <c r="K2602">
        <v>0.375</v>
      </c>
      <c r="L2602">
        <v>8</v>
      </c>
      <c r="M2602">
        <v>1</v>
      </c>
      <c r="N2602">
        <v>3</v>
      </c>
      <c r="O2602">
        <v>0.83299999999999996</v>
      </c>
      <c r="P2602">
        <v>1</v>
      </c>
      <c r="Q2602">
        <v>1</v>
      </c>
      <c r="R2602">
        <v>1</v>
      </c>
      <c r="S2602">
        <v>0</v>
      </c>
      <c r="T2602">
        <v>1.2250000000000001</v>
      </c>
    </row>
    <row r="2603" spans="1:20" x14ac:dyDescent="0.25">
      <c r="A2603" s="177" t="s">
        <v>2142</v>
      </c>
      <c r="B2603" t="s">
        <v>2143</v>
      </c>
      <c r="C2603" s="20" t="s">
        <v>2018</v>
      </c>
      <c r="D2603" s="20" t="s">
        <v>1026</v>
      </c>
      <c r="E2603" s="26">
        <v>42401</v>
      </c>
      <c r="F2603">
        <v>8</v>
      </c>
      <c r="G2603">
        <v>9</v>
      </c>
      <c r="H2603">
        <v>0.88888888888888884</v>
      </c>
      <c r="I2603">
        <v>36</v>
      </c>
      <c r="J2603">
        <v>34</v>
      </c>
      <c r="K2603">
        <v>1.0588235294117647</v>
      </c>
      <c r="L2603">
        <v>39</v>
      </c>
      <c r="M2603">
        <v>0.87179487179487181</v>
      </c>
      <c r="N2603">
        <v>26</v>
      </c>
      <c r="P2603">
        <v>0</v>
      </c>
      <c r="Q2603">
        <v>2</v>
      </c>
      <c r="R2603">
        <v>0</v>
      </c>
      <c r="S2603">
        <v>10</v>
      </c>
      <c r="T2603">
        <v>1.0625</v>
      </c>
    </row>
    <row r="2604" spans="1:20" x14ac:dyDescent="0.25">
      <c r="A2604" s="177" t="s">
        <v>1894</v>
      </c>
      <c r="B2604" t="s">
        <v>1895</v>
      </c>
      <c r="C2604" t="s">
        <v>240</v>
      </c>
      <c r="D2604" s="20" t="s">
        <v>1026</v>
      </c>
      <c r="E2604" s="26">
        <v>42401</v>
      </c>
      <c r="F2604">
        <v>27</v>
      </c>
      <c r="G2604">
        <v>28</v>
      </c>
      <c r="H2604">
        <v>0.9642857142857143</v>
      </c>
      <c r="I2604">
        <v>47</v>
      </c>
      <c r="J2604">
        <v>108</v>
      </c>
      <c r="K2604">
        <v>0.43518518518518517</v>
      </c>
      <c r="L2604">
        <v>113</v>
      </c>
      <c r="M2604">
        <v>0.95575221238938057</v>
      </c>
      <c r="N2604">
        <v>47</v>
      </c>
      <c r="P2604">
        <v>1</v>
      </c>
      <c r="Q2604">
        <v>4</v>
      </c>
      <c r="R2604">
        <v>0.25</v>
      </c>
      <c r="S2604">
        <v>0</v>
      </c>
      <c r="T2604">
        <v>1</v>
      </c>
    </row>
    <row r="2605" spans="1:20" x14ac:dyDescent="0.25">
      <c r="A2605" s="177" t="s">
        <v>1719</v>
      </c>
      <c r="B2605" t="s">
        <v>1720</v>
      </c>
      <c r="C2605" t="s">
        <v>241</v>
      </c>
      <c r="D2605" s="20" t="s">
        <v>1026</v>
      </c>
      <c r="E2605" s="26">
        <v>42401</v>
      </c>
      <c r="F2605">
        <v>51</v>
      </c>
      <c r="G2605">
        <v>56</v>
      </c>
      <c r="H2605">
        <v>0.9107142857142857</v>
      </c>
      <c r="I2605">
        <v>429</v>
      </c>
      <c r="J2605">
        <v>520</v>
      </c>
      <c r="K2605">
        <v>0.82499999999999996</v>
      </c>
      <c r="L2605">
        <v>565</v>
      </c>
      <c r="M2605">
        <v>0.92035398230088494</v>
      </c>
      <c r="N2605">
        <v>403</v>
      </c>
      <c r="P2605">
        <v>2</v>
      </c>
      <c r="Q2605">
        <v>7</v>
      </c>
      <c r="R2605">
        <v>0.2857142857142857</v>
      </c>
      <c r="S2605">
        <v>26</v>
      </c>
      <c r="T2605">
        <v>0.73109090909090912</v>
      </c>
    </row>
    <row r="2606" spans="1:20" x14ac:dyDescent="0.25">
      <c r="A2606" s="177" t="s">
        <v>1544</v>
      </c>
      <c r="B2606" t="s">
        <v>1545</v>
      </c>
      <c r="C2606" t="s">
        <v>318</v>
      </c>
      <c r="D2606" s="20" t="s">
        <v>1026</v>
      </c>
      <c r="E2606" s="26">
        <v>42401</v>
      </c>
      <c r="F2606">
        <v>0</v>
      </c>
      <c r="G2606">
        <v>0</v>
      </c>
      <c r="H2606" t="e">
        <v>#DIV/0!</v>
      </c>
      <c r="I2606">
        <v>0</v>
      </c>
      <c r="J2606">
        <v>0</v>
      </c>
      <c r="K2606" t="e">
        <v>#DIV/0!</v>
      </c>
      <c r="L2606">
        <v>0</v>
      </c>
      <c r="M2606" t="e">
        <v>#DIV/0!</v>
      </c>
      <c r="N2606">
        <v>0</v>
      </c>
      <c r="P2606">
        <v>0</v>
      </c>
      <c r="Q2606">
        <v>0</v>
      </c>
      <c r="R2606" t="e">
        <v>#DIV/0!</v>
      </c>
      <c r="S2606">
        <v>0</v>
      </c>
      <c r="T2606">
        <v>0.83299999999999996</v>
      </c>
    </row>
    <row r="2607" spans="1:20" x14ac:dyDescent="0.25">
      <c r="A2607" s="177" t="s">
        <v>1134</v>
      </c>
      <c r="B2607" t="s">
        <v>1221</v>
      </c>
      <c r="C2607" t="s">
        <v>235</v>
      </c>
      <c r="D2607" s="20" t="s">
        <v>1028</v>
      </c>
      <c r="E2607" s="26">
        <v>42401</v>
      </c>
      <c r="F2607">
        <v>133</v>
      </c>
      <c r="G2607">
        <v>145</v>
      </c>
      <c r="H2607">
        <v>0.91724137931034477</v>
      </c>
      <c r="I2607">
        <v>720</v>
      </c>
      <c r="J2607">
        <v>950</v>
      </c>
      <c r="K2607">
        <v>0.75789473684210529</v>
      </c>
      <c r="L2607">
        <v>1036</v>
      </c>
      <c r="M2607">
        <v>0.91698841698841704</v>
      </c>
      <c r="N2607">
        <v>638</v>
      </c>
      <c r="P2607">
        <v>34</v>
      </c>
      <c r="Q2607">
        <v>57</v>
      </c>
      <c r="R2607">
        <v>0.59649122807017541</v>
      </c>
      <c r="S2607">
        <v>82</v>
      </c>
      <c r="T2607">
        <v>0.83</v>
      </c>
    </row>
    <row r="2608" spans="1:20" x14ac:dyDescent="0.25">
      <c r="A2608" s="177" t="s">
        <v>9357</v>
      </c>
      <c r="B2608" t="s">
        <v>9358</v>
      </c>
      <c r="C2608" t="s">
        <v>211</v>
      </c>
      <c r="D2608" s="20" t="s">
        <v>1026</v>
      </c>
      <c r="E2608" s="26">
        <v>42430</v>
      </c>
      <c r="F2608">
        <v>3</v>
      </c>
      <c r="G2608">
        <v>3</v>
      </c>
      <c r="H2608">
        <v>1</v>
      </c>
      <c r="I2608">
        <v>31</v>
      </c>
      <c r="J2608">
        <v>36</v>
      </c>
      <c r="K2608">
        <v>0.86111111111111116</v>
      </c>
      <c r="L2608">
        <v>36</v>
      </c>
      <c r="M2608">
        <v>1</v>
      </c>
      <c r="N2608">
        <v>26</v>
      </c>
      <c r="P2608">
        <v>0</v>
      </c>
      <c r="Q2608">
        <v>11</v>
      </c>
      <c r="R2608">
        <v>0</v>
      </c>
      <c r="S2608">
        <v>5</v>
      </c>
      <c r="T2608">
        <v>0.95</v>
      </c>
    </row>
    <row r="2609" spans="1:20" x14ac:dyDescent="0.25">
      <c r="A2609" s="177" t="s">
        <v>8518</v>
      </c>
      <c r="B2609" t="s">
        <v>8519</v>
      </c>
      <c r="C2609" t="s">
        <v>213</v>
      </c>
      <c r="D2609" s="20" t="s">
        <v>1026</v>
      </c>
      <c r="E2609" s="26">
        <v>42430</v>
      </c>
      <c r="F2609">
        <v>2</v>
      </c>
      <c r="G2609">
        <v>3</v>
      </c>
      <c r="H2609">
        <v>0.66666666666666663</v>
      </c>
      <c r="I2609">
        <v>14</v>
      </c>
      <c r="J2609">
        <v>18</v>
      </c>
      <c r="K2609">
        <v>0.77777777777777779</v>
      </c>
      <c r="L2609">
        <v>25</v>
      </c>
      <c r="M2609">
        <v>0.72</v>
      </c>
      <c r="N2609">
        <v>11</v>
      </c>
      <c r="P2609">
        <v>1</v>
      </c>
      <c r="Q2609">
        <v>4</v>
      </c>
      <c r="R2609">
        <v>0.25</v>
      </c>
      <c r="S2609">
        <v>3</v>
      </c>
      <c r="T2609">
        <v>0.875</v>
      </c>
    </row>
    <row r="2610" spans="1:20" x14ac:dyDescent="0.25">
      <c r="A2610" s="177" t="s">
        <v>5094</v>
      </c>
      <c r="B2610" t="s">
        <v>5095</v>
      </c>
      <c r="C2610" t="s">
        <v>229</v>
      </c>
      <c r="D2610" s="20" t="s">
        <v>1026</v>
      </c>
      <c r="E2610" s="26">
        <v>42430</v>
      </c>
      <c r="F2610">
        <v>1</v>
      </c>
      <c r="G2610">
        <v>2</v>
      </c>
      <c r="H2610">
        <v>0.5</v>
      </c>
      <c r="I2610">
        <v>7</v>
      </c>
      <c r="J2610">
        <v>10</v>
      </c>
      <c r="K2610">
        <v>0.7</v>
      </c>
      <c r="L2610">
        <v>15</v>
      </c>
      <c r="M2610">
        <v>0.66666666666666663</v>
      </c>
      <c r="N2610">
        <v>6</v>
      </c>
      <c r="P2610">
        <v>0</v>
      </c>
      <c r="Q2610">
        <v>2</v>
      </c>
      <c r="R2610">
        <v>0</v>
      </c>
      <c r="S2610">
        <v>1</v>
      </c>
      <c r="T2610">
        <v>1</v>
      </c>
    </row>
    <row r="2611" spans="1:20" x14ac:dyDescent="0.25">
      <c r="A2611" s="177" t="s">
        <v>11104</v>
      </c>
      <c r="B2611" t="s">
        <v>11105</v>
      </c>
      <c r="C2611" t="s">
        <v>228</v>
      </c>
      <c r="D2611" s="20" t="s">
        <v>1026</v>
      </c>
      <c r="E2611" s="26">
        <v>42430</v>
      </c>
      <c r="F2611">
        <v>3</v>
      </c>
      <c r="G2611">
        <v>3</v>
      </c>
      <c r="H2611">
        <v>1</v>
      </c>
      <c r="I2611">
        <v>4</v>
      </c>
      <c r="J2611">
        <v>30</v>
      </c>
      <c r="K2611">
        <v>0.13333333333333333</v>
      </c>
      <c r="L2611">
        <v>30</v>
      </c>
      <c r="M2611">
        <v>1</v>
      </c>
      <c r="N2611">
        <v>3</v>
      </c>
      <c r="P2611">
        <v>0</v>
      </c>
      <c r="Q2611">
        <v>0</v>
      </c>
      <c r="R2611" t="e">
        <v>#DIV/0!</v>
      </c>
      <c r="S2611">
        <v>1</v>
      </c>
      <c r="T2611">
        <v>0.3125</v>
      </c>
    </row>
    <row r="2612" spans="1:20" x14ac:dyDescent="0.25">
      <c r="A2612" s="177" t="s">
        <v>5718</v>
      </c>
      <c r="B2612" t="s">
        <v>5719</v>
      </c>
      <c r="C2612" s="20" t="s">
        <v>1073</v>
      </c>
      <c r="D2612" s="20" t="s">
        <v>1026</v>
      </c>
      <c r="E2612" s="26">
        <v>42430</v>
      </c>
      <c r="F2612">
        <v>5</v>
      </c>
      <c r="G2612">
        <v>5</v>
      </c>
      <c r="H2612">
        <v>1</v>
      </c>
      <c r="I2612">
        <v>20</v>
      </c>
      <c r="J2612">
        <v>25</v>
      </c>
      <c r="K2612">
        <v>0.8</v>
      </c>
      <c r="L2612">
        <v>25</v>
      </c>
      <c r="M2612">
        <v>1</v>
      </c>
      <c r="N2612">
        <v>20</v>
      </c>
      <c r="P2612">
        <v>1</v>
      </c>
      <c r="Q2612">
        <v>1</v>
      </c>
      <c r="R2612">
        <v>1</v>
      </c>
      <c r="S2612">
        <v>0</v>
      </c>
      <c r="T2612">
        <v>0.53846153846153844</v>
      </c>
    </row>
    <row r="2613" spans="1:20" x14ac:dyDescent="0.25">
      <c r="A2613" s="177" t="s">
        <v>12096</v>
      </c>
      <c r="B2613" t="s">
        <v>12097</v>
      </c>
      <c r="C2613" s="20" t="s">
        <v>1077</v>
      </c>
      <c r="D2613" s="20" t="s">
        <v>1028</v>
      </c>
      <c r="E2613" s="26">
        <v>42430</v>
      </c>
      <c r="F2613">
        <v>1</v>
      </c>
      <c r="G2613">
        <v>3</v>
      </c>
      <c r="H2613">
        <v>0.33333333333333331</v>
      </c>
      <c r="I2613">
        <v>3</v>
      </c>
      <c r="J2613">
        <v>5</v>
      </c>
      <c r="K2613">
        <v>0.6</v>
      </c>
      <c r="L2613">
        <v>15</v>
      </c>
      <c r="M2613">
        <v>0.33333333333333331</v>
      </c>
      <c r="N2613">
        <v>2</v>
      </c>
      <c r="P2613">
        <v>0</v>
      </c>
      <c r="Q2613">
        <v>0</v>
      </c>
      <c r="R2613" t="e">
        <v>#DIV/0!</v>
      </c>
      <c r="S2613">
        <v>1</v>
      </c>
    </row>
    <row r="2614" spans="1:20" x14ac:dyDescent="0.25">
      <c r="A2614" s="177" t="s">
        <v>10595</v>
      </c>
      <c r="B2614" t="s">
        <v>10596</v>
      </c>
      <c r="C2614" t="s">
        <v>205</v>
      </c>
      <c r="D2614" s="20" t="s">
        <v>1026</v>
      </c>
      <c r="E2614" s="26">
        <v>42430</v>
      </c>
      <c r="F2614">
        <v>2</v>
      </c>
      <c r="G2614">
        <v>3</v>
      </c>
      <c r="H2614">
        <v>0.66666666666666663</v>
      </c>
      <c r="I2614">
        <v>20</v>
      </c>
      <c r="J2614">
        <v>20</v>
      </c>
      <c r="K2614">
        <v>1</v>
      </c>
      <c r="L2614">
        <v>30</v>
      </c>
      <c r="M2614">
        <v>0.66666666666666663</v>
      </c>
      <c r="N2614">
        <v>11</v>
      </c>
      <c r="O2614">
        <v>1.2250000000000001</v>
      </c>
      <c r="P2614">
        <v>2</v>
      </c>
      <c r="Q2614">
        <v>3</v>
      </c>
      <c r="R2614">
        <v>0.66666666666666663</v>
      </c>
      <c r="S2614">
        <v>9</v>
      </c>
      <c r="T2614">
        <v>0.91150442477876104</v>
      </c>
    </row>
    <row r="2615" spans="1:20" x14ac:dyDescent="0.25">
      <c r="A2615" s="177" t="s">
        <v>8942</v>
      </c>
      <c r="B2615" t="s">
        <v>8943</v>
      </c>
      <c r="C2615" t="s">
        <v>210</v>
      </c>
      <c r="D2615" s="20" t="s">
        <v>1026</v>
      </c>
      <c r="E2615" s="26">
        <v>42430</v>
      </c>
      <c r="F2615">
        <v>7</v>
      </c>
      <c r="G2615">
        <v>7</v>
      </c>
      <c r="H2615">
        <v>1</v>
      </c>
      <c r="I2615">
        <v>26</v>
      </c>
      <c r="J2615">
        <v>50</v>
      </c>
      <c r="K2615">
        <v>0.52</v>
      </c>
      <c r="L2615">
        <v>50</v>
      </c>
      <c r="M2615">
        <v>1</v>
      </c>
      <c r="N2615">
        <v>21</v>
      </c>
      <c r="O2615">
        <v>1.0625</v>
      </c>
      <c r="P2615">
        <v>2</v>
      </c>
      <c r="Q2615">
        <v>2</v>
      </c>
      <c r="R2615">
        <v>1</v>
      </c>
      <c r="S2615">
        <v>5</v>
      </c>
    </row>
    <row r="2616" spans="1:20" x14ac:dyDescent="0.25">
      <c r="A2616" s="177" t="s">
        <v>6137</v>
      </c>
      <c r="B2616" t="s">
        <v>6138</v>
      </c>
      <c r="C2616" t="s">
        <v>215</v>
      </c>
      <c r="D2616" s="20" t="s">
        <v>1026</v>
      </c>
      <c r="E2616" s="26">
        <v>42430</v>
      </c>
      <c r="F2616">
        <v>7</v>
      </c>
      <c r="G2616">
        <v>7</v>
      </c>
      <c r="H2616">
        <v>1</v>
      </c>
      <c r="I2616">
        <v>30</v>
      </c>
      <c r="J2616">
        <v>45</v>
      </c>
      <c r="K2616">
        <v>0.66666666666666663</v>
      </c>
      <c r="L2616">
        <v>45</v>
      </c>
      <c r="M2616">
        <v>1</v>
      </c>
      <c r="N2616">
        <v>24</v>
      </c>
      <c r="O2616">
        <v>1</v>
      </c>
      <c r="P2616">
        <v>6</v>
      </c>
      <c r="Q2616">
        <v>8</v>
      </c>
      <c r="R2616">
        <v>0.75</v>
      </c>
      <c r="S2616">
        <v>6</v>
      </c>
    </row>
    <row r="2617" spans="1:20" x14ac:dyDescent="0.25">
      <c r="A2617" s="177" t="s">
        <v>3437</v>
      </c>
      <c r="B2617" t="s">
        <v>3438</v>
      </c>
      <c r="C2617" t="s">
        <v>221</v>
      </c>
      <c r="D2617" s="20" t="s">
        <v>1026</v>
      </c>
      <c r="E2617" s="26">
        <v>42430</v>
      </c>
      <c r="F2617">
        <v>11</v>
      </c>
      <c r="G2617">
        <v>12</v>
      </c>
      <c r="H2617">
        <v>0.91666666666666663</v>
      </c>
      <c r="I2617">
        <v>28</v>
      </c>
      <c r="J2617">
        <v>36</v>
      </c>
      <c r="K2617">
        <v>0.77777777777777779</v>
      </c>
      <c r="L2617">
        <v>40</v>
      </c>
      <c r="M2617">
        <v>0.9</v>
      </c>
      <c r="N2617">
        <v>19</v>
      </c>
      <c r="O2617">
        <v>0.73109090909090912</v>
      </c>
      <c r="P2617">
        <v>10</v>
      </c>
      <c r="Q2617">
        <v>12</v>
      </c>
      <c r="R2617">
        <v>0.83333333333333337</v>
      </c>
      <c r="S2617">
        <v>9</v>
      </c>
    </row>
    <row r="2618" spans="1:20" x14ac:dyDescent="0.25">
      <c r="A2618" s="177" t="s">
        <v>3262</v>
      </c>
      <c r="B2618" t="s">
        <v>3263</v>
      </c>
      <c r="C2618" t="s">
        <v>222</v>
      </c>
      <c r="D2618" s="20" t="s">
        <v>1026</v>
      </c>
      <c r="E2618" s="26">
        <v>42430</v>
      </c>
      <c r="F2618">
        <v>4</v>
      </c>
      <c r="G2618">
        <v>4</v>
      </c>
      <c r="H2618">
        <v>1</v>
      </c>
      <c r="I2618">
        <v>3</v>
      </c>
      <c r="J2618">
        <v>8</v>
      </c>
      <c r="K2618">
        <v>0.375</v>
      </c>
      <c r="L2618">
        <v>8</v>
      </c>
      <c r="M2618">
        <v>1</v>
      </c>
      <c r="N2618">
        <v>2</v>
      </c>
      <c r="O2618">
        <v>0.83299999999999996</v>
      </c>
      <c r="P2618">
        <v>0</v>
      </c>
      <c r="Q2618">
        <v>1</v>
      </c>
      <c r="R2618">
        <v>0</v>
      </c>
      <c r="S2618">
        <v>1</v>
      </c>
      <c r="T2618">
        <v>0.88636363636363635</v>
      </c>
    </row>
    <row r="2619" spans="1:20" x14ac:dyDescent="0.25">
      <c r="A2619" s="177" t="s">
        <v>7307</v>
      </c>
      <c r="B2619" t="s">
        <v>7308</v>
      </c>
      <c r="C2619" s="20" t="s">
        <v>1078</v>
      </c>
      <c r="D2619" s="20" t="s">
        <v>1026</v>
      </c>
      <c r="E2619" s="26">
        <v>42430</v>
      </c>
      <c r="F2619">
        <v>3</v>
      </c>
      <c r="G2619">
        <v>4</v>
      </c>
      <c r="H2619">
        <v>0.75</v>
      </c>
      <c r="I2619">
        <v>20</v>
      </c>
      <c r="J2619">
        <v>9</v>
      </c>
      <c r="K2619">
        <v>2.2222222222222223</v>
      </c>
      <c r="L2619">
        <v>14</v>
      </c>
      <c r="M2619">
        <v>0.6428571428571429</v>
      </c>
      <c r="N2619">
        <v>19</v>
      </c>
      <c r="P2619">
        <v>2</v>
      </c>
      <c r="Q2619">
        <v>4</v>
      </c>
      <c r="R2619">
        <v>0.5</v>
      </c>
      <c r="S2619">
        <v>1</v>
      </c>
    </row>
    <row r="2620" spans="1:20" x14ac:dyDescent="0.25">
      <c r="A2620" s="177" t="s">
        <v>5299</v>
      </c>
      <c r="B2620" t="s">
        <v>5300</v>
      </c>
      <c r="C2620" s="20" t="s">
        <v>1079</v>
      </c>
      <c r="D2620" s="20" t="s">
        <v>1026</v>
      </c>
      <c r="E2620" s="26">
        <v>42430</v>
      </c>
      <c r="F2620">
        <v>5</v>
      </c>
      <c r="G2620">
        <v>5</v>
      </c>
      <c r="H2620">
        <v>1</v>
      </c>
      <c r="I2620">
        <v>16</v>
      </c>
      <c r="J2620">
        <v>25</v>
      </c>
      <c r="K2620">
        <v>0.64</v>
      </c>
      <c r="L2620">
        <v>25</v>
      </c>
      <c r="M2620">
        <v>1</v>
      </c>
      <c r="N2620">
        <v>15</v>
      </c>
      <c r="P2620">
        <v>0</v>
      </c>
      <c r="Q2620">
        <v>0</v>
      </c>
      <c r="R2620" t="e">
        <v>#DIV/0!</v>
      </c>
      <c r="S2620">
        <v>1</v>
      </c>
    </row>
    <row r="2621" spans="1:20" x14ac:dyDescent="0.25">
      <c r="A2621" s="177" t="s">
        <v>12298</v>
      </c>
      <c r="B2621" t="s">
        <v>12299</v>
      </c>
      <c r="C2621" t="s">
        <v>200</v>
      </c>
      <c r="D2621" s="20" t="s">
        <v>1026</v>
      </c>
      <c r="E2621" s="26">
        <v>42430</v>
      </c>
      <c r="F2621">
        <v>5</v>
      </c>
      <c r="G2621">
        <v>5</v>
      </c>
      <c r="H2621">
        <v>1</v>
      </c>
      <c r="I2621">
        <v>8</v>
      </c>
      <c r="J2621">
        <v>25</v>
      </c>
      <c r="K2621">
        <v>0.32</v>
      </c>
      <c r="L2621">
        <v>25</v>
      </c>
      <c r="M2621">
        <v>1</v>
      </c>
      <c r="N2621">
        <v>7</v>
      </c>
      <c r="P2621">
        <v>0</v>
      </c>
      <c r="Q2621">
        <v>0</v>
      </c>
      <c r="R2621" t="e">
        <v>#DIV/0!</v>
      </c>
      <c r="S2621">
        <v>1</v>
      </c>
    </row>
    <row r="2622" spans="1:20" x14ac:dyDescent="0.25">
      <c r="A2622" s="177" t="s">
        <v>10419</v>
      </c>
      <c r="B2622" t="s">
        <v>10420</v>
      </c>
      <c r="C2622" t="s">
        <v>204</v>
      </c>
      <c r="D2622" s="20" t="s">
        <v>1026</v>
      </c>
      <c r="E2622" s="26">
        <v>42430</v>
      </c>
      <c r="F2622">
        <v>6</v>
      </c>
      <c r="G2622">
        <v>7</v>
      </c>
      <c r="H2622">
        <v>0.8571428571428571</v>
      </c>
      <c r="I2622">
        <v>5</v>
      </c>
      <c r="J2622">
        <v>27</v>
      </c>
      <c r="K2622">
        <v>0.18518518518518517</v>
      </c>
      <c r="L2622">
        <v>32</v>
      </c>
      <c r="M2622">
        <v>0.84375</v>
      </c>
      <c r="N2622">
        <v>4</v>
      </c>
      <c r="P2622">
        <v>0</v>
      </c>
      <c r="Q2622">
        <v>1</v>
      </c>
      <c r="R2622">
        <v>0</v>
      </c>
      <c r="S2622">
        <v>1</v>
      </c>
    </row>
    <row r="2623" spans="1:20" x14ac:dyDescent="0.25">
      <c r="A2623" s="177" t="s">
        <v>8767</v>
      </c>
      <c r="B2623" t="s">
        <v>8768</v>
      </c>
      <c r="C2623" t="s">
        <v>208</v>
      </c>
      <c r="D2623" s="20" t="s">
        <v>1026</v>
      </c>
      <c r="E2623" s="26">
        <v>42430</v>
      </c>
      <c r="F2623">
        <v>2</v>
      </c>
      <c r="G2623">
        <v>2</v>
      </c>
      <c r="H2623">
        <v>1</v>
      </c>
      <c r="I2623">
        <v>16</v>
      </c>
      <c r="J2623">
        <v>10</v>
      </c>
      <c r="K2623">
        <v>1.6</v>
      </c>
      <c r="L2623">
        <v>10</v>
      </c>
      <c r="M2623">
        <v>1</v>
      </c>
      <c r="N2623">
        <v>16</v>
      </c>
      <c r="P2623">
        <v>0</v>
      </c>
      <c r="Q2623">
        <v>0</v>
      </c>
      <c r="R2623" t="e">
        <v>#DIV/0!</v>
      </c>
      <c r="S2623">
        <v>0</v>
      </c>
    </row>
    <row r="2624" spans="1:20" x14ac:dyDescent="0.25">
      <c r="A2624" s="177" t="s">
        <v>6561</v>
      </c>
      <c r="B2624" t="s">
        <v>6562</v>
      </c>
      <c r="C2624" t="s">
        <v>316</v>
      </c>
      <c r="D2624" s="20" t="s">
        <v>1026</v>
      </c>
      <c r="E2624" s="26">
        <v>42430</v>
      </c>
      <c r="F2624">
        <v>10</v>
      </c>
      <c r="G2624">
        <v>10</v>
      </c>
      <c r="H2624">
        <v>1</v>
      </c>
      <c r="I2624">
        <v>17</v>
      </c>
      <c r="J2624">
        <v>26</v>
      </c>
      <c r="K2624">
        <v>0.65384615384615385</v>
      </c>
      <c r="L2624">
        <v>26</v>
      </c>
      <c r="M2624">
        <v>1</v>
      </c>
      <c r="N2624">
        <v>17</v>
      </c>
      <c r="P2624">
        <v>1</v>
      </c>
      <c r="Q2624">
        <v>1</v>
      </c>
      <c r="R2624">
        <v>1</v>
      </c>
      <c r="S2624">
        <v>0</v>
      </c>
      <c r="T2624">
        <v>0.83</v>
      </c>
    </row>
    <row r="2625" spans="1:20" x14ac:dyDescent="0.25">
      <c r="A2625" s="177" t="s">
        <v>4154</v>
      </c>
      <c r="B2625" t="s">
        <v>4155</v>
      </c>
      <c r="C2625" t="s">
        <v>218</v>
      </c>
      <c r="D2625" s="20" t="s">
        <v>1026</v>
      </c>
      <c r="E2625" s="26">
        <v>42430</v>
      </c>
      <c r="F2625">
        <v>4</v>
      </c>
      <c r="G2625">
        <v>4</v>
      </c>
      <c r="H2625">
        <v>1</v>
      </c>
      <c r="I2625">
        <v>2</v>
      </c>
      <c r="J2625">
        <v>20</v>
      </c>
      <c r="K2625">
        <v>0.1</v>
      </c>
      <c r="L2625">
        <v>20</v>
      </c>
      <c r="M2625">
        <v>1</v>
      </c>
      <c r="N2625">
        <v>2</v>
      </c>
      <c r="P2625">
        <v>0</v>
      </c>
      <c r="Q2625">
        <v>0</v>
      </c>
      <c r="R2625" t="e">
        <v>#DIV/0!</v>
      </c>
      <c r="S2625">
        <v>0</v>
      </c>
      <c r="T2625">
        <v>0.66018518518518521</v>
      </c>
    </row>
    <row r="2626" spans="1:20" x14ac:dyDescent="0.25">
      <c r="A2626" s="177" t="s">
        <v>12583</v>
      </c>
      <c r="B2626" t="s">
        <v>12584</v>
      </c>
      <c r="C2626" t="s">
        <v>202</v>
      </c>
      <c r="D2626" s="20" t="s">
        <v>1026</v>
      </c>
      <c r="E2626" s="26">
        <v>42430</v>
      </c>
      <c r="F2626">
        <v>9</v>
      </c>
      <c r="G2626">
        <v>9</v>
      </c>
      <c r="H2626">
        <v>1</v>
      </c>
      <c r="I2626">
        <v>113</v>
      </c>
      <c r="J2626">
        <v>100</v>
      </c>
      <c r="K2626">
        <v>1.1299999999999999</v>
      </c>
      <c r="L2626">
        <v>100</v>
      </c>
      <c r="M2626">
        <v>1</v>
      </c>
      <c r="N2626">
        <v>112</v>
      </c>
      <c r="P2626">
        <v>0</v>
      </c>
      <c r="Q2626">
        <v>0</v>
      </c>
      <c r="R2626" t="e">
        <v>#DIV/0!</v>
      </c>
      <c r="S2626">
        <v>1</v>
      </c>
      <c r="T2626">
        <v>0.89325221238938046</v>
      </c>
    </row>
    <row r="2627" spans="1:20" x14ac:dyDescent="0.25">
      <c r="A2627" s="177" t="s">
        <v>9748</v>
      </c>
      <c r="B2627" t="s">
        <v>9749</v>
      </c>
      <c r="C2627" t="s">
        <v>224</v>
      </c>
      <c r="D2627" s="20" t="s">
        <v>1026</v>
      </c>
      <c r="E2627" s="26">
        <v>42430</v>
      </c>
      <c r="F2627">
        <v>5</v>
      </c>
      <c r="G2627">
        <v>6</v>
      </c>
      <c r="H2627">
        <v>0.83333333333333337</v>
      </c>
      <c r="I2627">
        <v>56</v>
      </c>
      <c r="J2627">
        <v>75</v>
      </c>
      <c r="K2627">
        <v>0.7466666666666667</v>
      </c>
      <c r="L2627">
        <v>90</v>
      </c>
      <c r="M2627">
        <v>0.83333333333333337</v>
      </c>
      <c r="N2627">
        <v>52</v>
      </c>
      <c r="P2627">
        <v>0</v>
      </c>
      <c r="Q2627">
        <v>0</v>
      </c>
      <c r="R2627" t="e">
        <v>#DIV/0!</v>
      </c>
      <c r="S2627">
        <v>4</v>
      </c>
    </row>
    <row r="2628" spans="1:20" x14ac:dyDescent="0.25">
      <c r="A2628" s="177" t="s">
        <v>9637</v>
      </c>
      <c r="B2628" t="s">
        <v>9638</v>
      </c>
      <c r="C2628" t="s">
        <v>339</v>
      </c>
      <c r="D2628" s="20" t="s">
        <v>1026</v>
      </c>
      <c r="E2628" s="26">
        <v>42430</v>
      </c>
      <c r="H2628" t="e">
        <v>#DIV/0!</v>
      </c>
      <c r="K2628" t="e">
        <v>#DIV/0!</v>
      </c>
      <c r="M2628" t="e">
        <v>#DIV/0!</v>
      </c>
      <c r="Q2628">
        <v>0</v>
      </c>
      <c r="R2628" t="e">
        <v>#DIV/0!</v>
      </c>
    </row>
    <row r="2629" spans="1:20" x14ac:dyDescent="0.25">
      <c r="A2629" s="177" t="s">
        <v>9449</v>
      </c>
      <c r="B2629" t="s">
        <v>9450</v>
      </c>
      <c r="C2629" t="s">
        <v>345</v>
      </c>
      <c r="D2629" s="20" t="s">
        <v>1026</v>
      </c>
      <c r="E2629" s="26">
        <v>42430</v>
      </c>
      <c r="F2629">
        <v>4</v>
      </c>
      <c r="G2629">
        <v>5</v>
      </c>
      <c r="H2629">
        <v>0.8</v>
      </c>
      <c r="I2629">
        <v>12</v>
      </c>
      <c r="J2629">
        <v>21</v>
      </c>
      <c r="K2629">
        <v>0.5714285714285714</v>
      </c>
      <c r="L2629">
        <v>21</v>
      </c>
      <c r="M2629">
        <v>1</v>
      </c>
      <c r="N2629">
        <v>8</v>
      </c>
      <c r="P2629">
        <v>0</v>
      </c>
      <c r="Q2629">
        <v>0</v>
      </c>
      <c r="R2629" t="e">
        <v>#DIV/0!</v>
      </c>
      <c r="S2629">
        <v>4</v>
      </c>
    </row>
    <row r="2630" spans="1:20" x14ac:dyDescent="0.25">
      <c r="A2630" s="177" t="s">
        <v>7841</v>
      </c>
      <c r="B2630" t="s">
        <v>7842</v>
      </c>
      <c r="C2630" t="s">
        <v>226</v>
      </c>
      <c r="D2630" s="20" t="s">
        <v>1026</v>
      </c>
      <c r="E2630" s="26">
        <v>42430</v>
      </c>
      <c r="F2630">
        <v>3</v>
      </c>
      <c r="G2630">
        <v>5</v>
      </c>
      <c r="H2630">
        <v>0.6</v>
      </c>
      <c r="I2630">
        <v>40</v>
      </c>
      <c r="J2630">
        <v>30</v>
      </c>
      <c r="K2630">
        <v>1.3333333333333333</v>
      </c>
      <c r="L2630">
        <v>50</v>
      </c>
      <c r="M2630">
        <v>0.6</v>
      </c>
      <c r="N2630">
        <v>34</v>
      </c>
      <c r="P2630">
        <v>2</v>
      </c>
      <c r="Q2630">
        <v>4</v>
      </c>
      <c r="R2630">
        <v>0.5</v>
      </c>
      <c r="S2630">
        <v>6</v>
      </c>
      <c r="T2630">
        <v>0.6875</v>
      </c>
    </row>
    <row r="2631" spans="1:20" x14ac:dyDescent="0.25">
      <c r="A2631" s="177" t="s">
        <v>6911</v>
      </c>
      <c r="B2631" t="s">
        <v>6912</v>
      </c>
      <c r="C2631" t="s">
        <v>231</v>
      </c>
      <c r="D2631" s="20" t="s">
        <v>1026</v>
      </c>
      <c r="E2631" s="26">
        <v>42430</v>
      </c>
      <c r="F2631">
        <v>13</v>
      </c>
      <c r="G2631">
        <v>14</v>
      </c>
      <c r="H2631">
        <v>0.9285714285714286</v>
      </c>
      <c r="I2631">
        <v>139</v>
      </c>
      <c r="J2631">
        <v>124</v>
      </c>
      <c r="K2631">
        <v>1.1209677419354838</v>
      </c>
      <c r="L2631">
        <v>134</v>
      </c>
      <c r="M2631">
        <v>0.92537313432835822</v>
      </c>
      <c r="N2631">
        <v>135</v>
      </c>
      <c r="P2631">
        <v>0</v>
      </c>
      <c r="Q2631">
        <v>0</v>
      </c>
      <c r="R2631" t="e">
        <v>#DIV/0!</v>
      </c>
      <c r="S2631">
        <v>4</v>
      </c>
    </row>
    <row r="2632" spans="1:20" x14ac:dyDescent="0.25">
      <c r="A2632" s="177" t="s">
        <v>5962</v>
      </c>
      <c r="B2632" t="s">
        <v>5963</v>
      </c>
      <c r="C2632" t="s">
        <v>216</v>
      </c>
      <c r="D2632" s="20" t="s">
        <v>1026</v>
      </c>
      <c r="E2632" s="26">
        <v>42430</v>
      </c>
      <c r="F2632">
        <v>10</v>
      </c>
      <c r="G2632">
        <v>10</v>
      </c>
      <c r="H2632">
        <v>1</v>
      </c>
      <c r="I2632">
        <v>72</v>
      </c>
      <c r="J2632">
        <v>100</v>
      </c>
      <c r="K2632">
        <v>0.72</v>
      </c>
      <c r="L2632">
        <v>100</v>
      </c>
      <c r="M2632">
        <v>1</v>
      </c>
      <c r="N2632">
        <v>68</v>
      </c>
      <c r="P2632">
        <v>4</v>
      </c>
      <c r="Q2632">
        <v>8</v>
      </c>
      <c r="R2632">
        <v>0.5</v>
      </c>
      <c r="S2632">
        <v>4</v>
      </c>
    </row>
    <row r="2633" spans="1:20" x14ac:dyDescent="0.25">
      <c r="A2633" s="177" t="s">
        <v>4569</v>
      </c>
      <c r="B2633" t="s">
        <v>4570</v>
      </c>
      <c r="C2633" t="s">
        <v>233</v>
      </c>
      <c r="D2633" s="20" t="s">
        <v>1026</v>
      </c>
      <c r="E2633" s="26">
        <v>42430</v>
      </c>
      <c r="F2633">
        <v>3</v>
      </c>
      <c r="G2633">
        <v>3</v>
      </c>
      <c r="H2633">
        <v>1</v>
      </c>
      <c r="I2633">
        <v>10</v>
      </c>
      <c r="J2633">
        <v>30</v>
      </c>
      <c r="K2633">
        <v>0.33333333333333331</v>
      </c>
      <c r="L2633">
        <v>30</v>
      </c>
      <c r="M2633">
        <v>1</v>
      </c>
      <c r="N2633">
        <v>10</v>
      </c>
      <c r="P2633">
        <v>0</v>
      </c>
      <c r="Q2633">
        <v>0</v>
      </c>
      <c r="R2633" t="e">
        <v>#DIV/0!</v>
      </c>
      <c r="S2633">
        <v>0</v>
      </c>
    </row>
    <row r="2634" spans="1:20" x14ac:dyDescent="0.25">
      <c r="A2634" s="177" t="s">
        <v>3979</v>
      </c>
      <c r="B2634" t="s">
        <v>3980</v>
      </c>
      <c r="C2634" t="s">
        <v>219</v>
      </c>
      <c r="D2634" s="20" t="s">
        <v>1026</v>
      </c>
      <c r="E2634" s="26">
        <v>42430</v>
      </c>
      <c r="H2634" t="e">
        <v>#DIV/0!</v>
      </c>
      <c r="K2634" t="e">
        <v>#DIV/0!</v>
      </c>
      <c r="M2634" t="e">
        <v>#DIV/0!</v>
      </c>
      <c r="R2634" t="e">
        <v>#DIV/0!</v>
      </c>
      <c r="T2634">
        <v>1.1125</v>
      </c>
    </row>
    <row r="2635" spans="1:20" x14ac:dyDescent="0.25">
      <c r="A2635" s="177" t="s">
        <v>3708</v>
      </c>
      <c r="B2635" t="s">
        <v>3709</v>
      </c>
      <c r="C2635" t="s">
        <v>340</v>
      </c>
      <c r="D2635" s="20" t="s">
        <v>1026</v>
      </c>
      <c r="E2635" s="26">
        <v>42430</v>
      </c>
      <c r="F2635">
        <v>4</v>
      </c>
      <c r="G2635">
        <v>4</v>
      </c>
      <c r="H2635">
        <v>1</v>
      </c>
      <c r="I2635">
        <v>21</v>
      </c>
      <c r="J2635">
        <v>40</v>
      </c>
      <c r="K2635">
        <v>0.52500000000000002</v>
      </c>
      <c r="L2635">
        <v>40</v>
      </c>
      <c r="M2635">
        <v>1</v>
      </c>
      <c r="N2635">
        <v>21</v>
      </c>
      <c r="P2635">
        <v>0</v>
      </c>
      <c r="Q2635">
        <v>0</v>
      </c>
      <c r="R2635" t="e">
        <v>#DIV/0!</v>
      </c>
      <c r="S2635">
        <v>0</v>
      </c>
      <c r="T2635">
        <v>1</v>
      </c>
    </row>
    <row r="2636" spans="1:20" x14ac:dyDescent="0.25">
      <c r="A2636" s="177" t="s">
        <v>7654</v>
      </c>
      <c r="B2636" t="s">
        <v>7655</v>
      </c>
      <c r="C2636" s="20" t="s">
        <v>901</v>
      </c>
      <c r="D2636" s="20" t="s">
        <v>1026</v>
      </c>
      <c r="E2636" s="26">
        <v>42430</v>
      </c>
      <c r="F2636">
        <v>3</v>
      </c>
      <c r="G2636">
        <v>4</v>
      </c>
      <c r="H2636">
        <v>0.75</v>
      </c>
      <c r="I2636">
        <v>20</v>
      </c>
      <c r="J2636">
        <v>9</v>
      </c>
      <c r="K2636">
        <v>2.2222222222222223</v>
      </c>
      <c r="L2636">
        <v>14</v>
      </c>
      <c r="M2636">
        <v>0.6428571428571429</v>
      </c>
      <c r="N2636">
        <v>19</v>
      </c>
      <c r="P2636">
        <v>2</v>
      </c>
      <c r="Q2636">
        <v>4</v>
      </c>
      <c r="R2636">
        <v>0.5</v>
      </c>
      <c r="S2636">
        <v>1</v>
      </c>
      <c r="T2636">
        <v>0.78204545454545449</v>
      </c>
    </row>
    <row r="2637" spans="1:20" x14ac:dyDescent="0.25">
      <c r="A2637" s="177" t="s">
        <v>5534</v>
      </c>
      <c r="B2637" t="s">
        <v>5535</v>
      </c>
      <c r="C2637" s="20" t="s">
        <v>903</v>
      </c>
      <c r="D2637" s="20" t="s">
        <v>1026</v>
      </c>
      <c r="E2637" s="26">
        <v>42430</v>
      </c>
      <c r="F2637">
        <v>10</v>
      </c>
      <c r="G2637">
        <v>10</v>
      </c>
      <c r="H2637">
        <v>1</v>
      </c>
      <c r="I2637">
        <v>36</v>
      </c>
      <c r="J2637">
        <v>50</v>
      </c>
      <c r="K2637">
        <v>0.72</v>
      </c>
      <c r="L2637">
        <v>50</v>
      </c>
      <c r="M2637">
        <v>1</v>
      </c>
      <c r="N2637">
        <v>35</v>
      </c>
      <c r="P2637">
        <v>1</v>
      </c>
      <c r="Q2637">
        <v>1</v>
      </c>
      <c r="R2637">
        <v>1</v>
      </c>
      <c r="S2637">
        <v>1</v>
      </c>
      <c r="T2637">
        <v>0.53846153846153844</v>
      </c>
    </row>
    <row r="2638" spans="1:20" x14ac:dyDescent="0.25">
      <c r="A2638" s="177" t="s">
        <v>11675</v>
      </c>
      <c r="B2638" t="s">
        <v>11676</v>
      </c>
      <c r="C2638" t="s">
        <v>199</v>
      </c>
      <c r="D2638" s="20" t="s">
        <v>1028</v>
      </c>
      <c r="E2638" s="26">
        <v>42430</v>
      </c>
      <c r="F2638">
        <v>14</v>
      </c>
      <c r="G2638">
        <v>14</v>
      </c>
      <c r="H2638">
        <v>1</v>
      </c>
      <c r="I2638">
        <v>121</v>
      </c>
      <c r="J2638">
        <v>125</v>
      </c>
      <c r="K2638">
        <v>0.96799999999999997</v>
      </c>
      <c r="L2638">
        <v>125</v>
      </c>
      <c r="M2638">
        <v>1</v>
      </c>
      <c r="N2638">
        <v>119</v>
      </c>
      <c r="P2638">
        <v>0</v>
      </c>
      <c r="Q2638">
        <v>0</v>
      </c>
      <c r="R2638" t="e">
        <v>#DIV/0!</v>
      </c>
      <c r="S2638">
        <v>2</v>
      </c>
    </row>
    <row r="2639" spans="1:20" x14ac:dyDescent="0.25">
      <c r="A2639" s="177" t="s">
        <v>10945</v>
      </c>
      <c r="B2639" t="s">
        <v>10946</v>
      </c>
      <c r="C2639" t="s">
        <v>227</v>
      </c>
      <c r="D2639" s="20" t="s">
        <v>1028</v>
      </c>
      <c r="E2639" s="26">
        <v>42430</v>
      </c>
      <c r="F2639">
        <v>3</v>
      </c>
      <c r="G2639">
        <v>3</v>
      </c>
      <c r="H2639">
        <v>1</v>
      </c>
      <c r="I2639">
        <v>4</v>
      </c>
      <c r="J2639">
        <v>30</v>
      </c>
      <c r="K2639">
        <v>0.13333333333333333</v>
      </c>
      <c r="L2639">
        <v>30</v>
      </c>
      <c r="M2639">
        <v>1</v>
      </c>
      <c r="N2639">
        <v>3</v>
      </c>
      <c r="P2639">
        <v>0</v>
      </c>
      <c r="Q2639">
        <v>0</v>
      </c>
      <c r="R2639" t="e">
        <v>#DIV/0!</v>
      </c>
      <c r="S2639">
        <v>1</v>
      </c>
    </row>
    <row r="2640" spans="1:20" x14ac:dyDescent="0.25">
      <c r="A2640" s="177" t="s">
        <v>9653</v>
      </c>
      <c r="B2640" t="s">
        <v>9654</v>
      </c>
      <c r="C2640" t="s">
        <v>341</v>
      </c>
      <c r="D2640" s="20" t="s">
        <v>1028</v>
      </c>
      <c r="E2640" s="26">
        <v>42430</v>
      </c>
      <c r="F2640">
        <v>0</v>
      </c>
      <c r="G2640">
        <v>0</v>
      </c>
      <c r="H2640" t="e">
        <v>#DIV/0!</v>
      </c>
      <c r="I2640">
        <v>0</v>
      </c>
      <c r="J2640">
        <v>0</v>
      </c>
      <c r="K2640" t="e">
        <v>#DIV/0!</v>
      </c>
      <c r="L2640">
        <v>0</v>
      </c>
      <c r="M2640" t="e">
        <v>#DIV/0!</v>
      </c>
      <c r="N2640">
        <v>0</v>
      </c>
      <c r="P2640">
        <v>0</v>
      </c>
      <c r="Q2640">
        <v>0</v>
      </c>
      <c r="R2640" t="e">
        <v>#DIV/0!</v>
      </c>
      <c r="S2640">
        <v>0</v>
      </c>
      <c r="T2640">
        <v>0.88636363636363635</v>
      </c>
    </row>
    <row r="2641" spans="1:20" x14ac:dyDescent="0.25">
      <c r="A2641" s="177" t="s">
        <v>9541</v>
      </c>
      <c r="B2641" t="s">
        <v>9542</v>
      </c>
      <c r="C2641" t="s">
        <v>346</v>
      </c>
      <c r="D2641" s="20" t="s">
        <v>1028</v>
      </c>
      <c r="E2641" s="26">
        <v>42430</v>
      </c>
      <c r="F2641">
        <v>4</v>
      </c>
      <c r="G2641">
        <v>5</v>
      </c>
      <c r="H2641">
        <v>0.8</v>
      </c>
      <c r="I2641">
        <v>12</v>
      </c>
      <c r="J2641">
        <v>21</v>
      </c>
      <c r="K2641">
        <v>0.5714285714285714</v>
      </c>
      <c r="L2641">
        <v>21</v>
      </c>
      <c r="M2641">
        <v>1</v>
      </c>
      <c r="N2641">
        <v>8</v>
      </c>
      <c r="P2641">
        <v>0</v>
      </c>
      <c r="Q2641">
        <v>0</v>
      </c>
      <c r="R2641" t="e">
        <v>#DIV/0!</v>
      </c>
      <c r="S2641">
        <v>4</v>
      </c>
    </row>
    <row r="2642" spans="1:20" x14ac:dyDescent="0.25">
      <c r="A2642" s="177" t="s">
        <v>9182</v>
      </c>
      <c r="B2642" t="s">
        <v>9183</v>
      </c>
      <c r="C2642" t="s">
        <v>207</v>
      </c>
      <c r="D2642" s="20" t="s">
        <v>1028</v>
      </c>
      <c r="E2642" s="26">
        <v>42430</v>
      </c>
      <c r="F2642">
        <v>12</v>
      </c>
      <c r="G2642">
        <v>12</v>
      </c>
      <c r="H2642">
        <v>1</v>
      </c>
      <c r="I2642">
        <v>73</v>
      </c>
      <c r="J2642">
        <v>96</v>
      </c>
      <c r="K2642">
        <v>0.76041666666666663</v>
      </c>
      <c r="L2642">
        <v>96</v>
      </c>
      <c r="M2642">
        <v>1</v>
      </c>
      <c r="N2642">
        <v>63</v>
      </c>
      <c r="P2642">
        <v>2</v>
      </c>
      <c r="Q2642">
        <v>13</v>
      </c>
      <c r="R2642">
        <v>0.15384615384615385</v>
      </c>
      <c r="S2642">
        <v>10</v>
      </c>
    </row>
    <row r="2643" spans="1:20" x14ac:dyDescent="0.25">
      <c r="A2643" s="177" t="s">
        <v>8343</v>
      </c>
      <c r="B2643" t="s">
        <v>8344</v>
      </c>
      <c r="C2643" t="s">
        <v>212</v>
      </c>
      <c r="D2643" s="20" t="s">
        <v>1028</v>
      </c>
      <c r="E2643" s="26">
        <v>42430</v>
      </c>
      <c r="F2643">
        <v>2</v>
      </c>
      <c r="G2643">
        <v>3</v>
      </c>
      <c r="H2643">
        <v>0.66666666666666663</v>
      </c>
      <c r="I2643">
        <v>14</v>
      </c>
      <c r="J2643">
        <v>18</v>
      </c>
      <c r="K2643">
        <v>0.77777777777777779</v>
      </c>
      <c r="L2643">
        <v>25</v>
      </c>
      <c r="M2643">
        <v>0.72</v>
      </c>
      <c r="N2643">
        <v>11</v>
      </c>
      <c r="P2643">
        <v>1</v>
      </c>
      <c r="Q2643">
        <v>4</v>
      </c>
      <c r="R2643">
        <v>0.25</v>
      </c>
      <c r="S2643">
        <v>3</v>
      </c>
    </row>
    <row r="2644" spans="1:20" x14ac:dyDescent="0.25">
      <c r="A2644" s="177" t="s">
        <v>4919</v>
      </c>
      <c r="B2644" t="s">
        <v>4920</v>
      </c>
      <c r="C2644" t="s">
        <v>230</v>
      </c>
      <c r="D2644" s="20" t="s">
        <v>1028</v>
      </c>
      <c r="E2644" s="26">
        <v>42430</v>
      </c>
      <c r="F2644">
        <v>1</v>
      </c>
      <c r="G2644">
        <v>2</v>
      </c>
      <c r="H2644">
        <v>0.5</v>
      </c>
      <c r="I2644">
        <v>7</v>
      </c>
      <c r="J2644">
        <v>10</v>
      </c>
      <c r="K2644">
        <v>0.7</v>
      </c>
      <c r="L2644">
        <v>15</v>
      </c>
      <c r="M2644">
        <v>0.66666666666666663</v>
      </c>
      <c r="N2644">
        <v>6</v>
      </c>
      <c r="P2644">
        <v>0</v>
      </c>
      <c r="Q2644">
        <v>2</v>
      </c>
      <c r="R2644">
        <v>0</v>
      </c>
      <c r="S2644">
        <v>1</v>
      </c>
    </row>
    <row r="2645" spans="1:20" x14ac:dyDescent="0.25">
      <c r="A2645" s="177" t="s">
        <v>11677</v>
      </c>
      <c r="B2645" t="s">
        <v>11678</v>
      </c>
      <c r="C2645" t="s">
        <v>198</v>
      </c>
      <c r="D2645" s="20" t="s">
        <v>1028</v>
      </c>
      <c r="E2645" s="26">
        <v>42430</v>
      </c>
      <c r="F2645">
        <v>3</v>
      </c>
      <c r="G2645">
        <v>3</v>
      </c>
      <c r="H2645">
        <v>1</v>
      </c>
      <c r="I2645">
        <v>3</v>
      </c>
      <c r="J2645">
        <v>15</v>
      </c>
      <c r="K2645">
        <v>0.2</v>
      </c>
      <c r="L2645">
        <v>15</v>
      </c>
      <c r="M2645">
        <v>1</v>
      </c>
      <c r="N2645">
        <v>2</v>
      </c>
      <c r="P2645">
        <v>0</v>
      </c>
      <c r="Q2645">
        <v>0</v>
      </c>
      <c r="R2645" t="e">
        <v>#DIV/0!</v>
      </c>
      <c r="S2645">
        <v>1</v>
      </c>
      <c r="T2645">
        <v>0.37037037037037035</v>
      </c>
    </row>
    <row r="2646" spans="1:20" x14ac:dyDescent="0.25">
      <c r="A2646" s="177" t="s">
        <v>10770</v>
      </c>
      <c r="B2646" t="s">
        <v>10771</v>
      </c>
      <c r="C2646" t="s">
        <v>203</v>
      </c>
      <c r="D2646" s="20" t="s">
        <v>1028</v>
      </c>
      <c r="E2646" s="26">
        <v>42430</v>
      </c>
      <c r="F2646">
        <v>8</v>
      </c>
      <c r="G2646">
        <v>10</v>
      </c>
      <c r="H2646">
        <v>0.8</v>
      </c>
      <c r="I2646">
        <v>25</v>
      </c>
      <c r="J2646">
        <v>47</v>
      </c>
      <c r="K2646">
        <v>0.53191489361702127</v>
      </c>
      <c r="L2646">
        <v>62</v>
      </c>
      <c r="M2646">
        <v>0.75806451612903225</v>
      </c>
      <c r="N2646">
        <v>15</v>
      </c>
      <c r="P2646">
        <v>2</v>
      </c>
      <c r="Q2646">
        <v>4</v>
      </c>
      <c r="R2646">
        <v>0.5</v>
      </c>
      <c r="S2646">
        <v>10</v>
      </c>
      <c r="T2646">
        <v>1.0958333333333334</v>
      </c>
    </row>
    <row r="2647" spans="1:20" x14ac:dyDescent="0.25">
      <c r="A2647" s="177" t="s">
        <v>6312</v>
      </c>
      <c r="B2647" t="s">
        <v>6313</v>
      </c>
      <c r="C2647" t="s">
        <v>214</v>
      </c>
      <c r="D2647" s="20" t="s">
        <v>1028</v>
      </c>
      <c r="E2647" s="26">
        <v>42430</v>
      </c>
      <c r="F2647">
        <v>17</v>
      </c>
      <c r="G2647">
        <v>17</v>
      </c>
      <c r="H2647">
        <v>1</v>
      </c>
      <c r="I2647">
        <v>102</v>
      </c>
      <c r="J2647">
        <v>145</v>
      </c>
      <c r="K2647">
        <v>0.70344827586206893</v>
      </c>
      <c r="L2647">
        <v>145</v>
      </c>
      <c r="M2647">
        <v>1</v>
      </c>
      <c r="N2647">
        <v>92</v>
      </c>
      <c r="P2647">
        <v>10</v>
      </c>
      <c r="Q2647">
        <v>16</v>
      </c>
      <c r="R2647">
        <v>0.625</v>
      </c>
      <c r="S2647">
        <v>10</v>
      </c>
      <c r="T2647">
        <v>0.73109090909090912</v>
      </c>
    </row>
    <row r="2648" spans="1:20" x14ac:dyDescent="0.25">
      <c r="A2648" s="177" t="s">
        <v>3612</v>
      </c>
      <c r="B2648" t="s">
        <v>3613</v>
      </c>
      <c r="C2648" t="s">
        <v>220</v>
      </c>
      <c r="D2648" s="20" t="s">
        <v>1028</v>
      </c>
      <c r="E2648" s="26">
        <v>42430</v>
      </c>
      <c r="F2648">
        <v>15</v>
      </c>
      <c r="G2648">
        <v>16</v>
      </c>
      <c r="H2648">
        <v>0.9375</v>
      </c>
      <c r="I2648">
        <v>31</v>
      </c>
      <c r="J2648">
        <v>44</v>
      </c>
      <c r="K2648">
        <v>0.70454545454545459</v>
      </c>
      <c r="L2648">
        <v>48</v>
      </c>
      <c r="M2648">
        <v>0.91666666666666663</v>
      </c>
      <c r="N2648">
        <v>21</v>
      </c>
      <c r="P2648">
        <v>10</v>
      </c>
      <c r="Q2648">
        <v>13</v>
      </c>
      <c r="R2648">
        <v>0.76923076923076927</v>
      </c>
      <c r="S2648">
        <v>10</v>
      </c>
      <c r="T2648">
        <v>0.83299999999999996</v>
      </c>
    </row>
    <row r="2649" spans="1:20" x14ac:dyDescent="0.25">
      <c r="A2649" s="177" t="s">
        <v>6736</v>
      </c>
      <c r="B2649" t="s">
        <v>6737</v>
      </c>
      <c r="C2649" t="s">
        <v>317</v>
      </c>
      <c r="D2649" s="20" t="s">
        <v>1028</v>
      </c>
      <c r="E2649" s="26">
        <v>42430</v>
      </c>
      <c r="F2649">
        <v>10</v>
      </c>
      <c r="G2649">
        <v>10</v>
      </c>
      <c r="H2649">
        <v>1</v>
      </c>
      <c r="I2649">
        <v>17</v>
      </c>
      <c r="J2649">
        <v>26</v>
      </c>
      <c r="K2649">
        <v>0.65384615384615385</v>
      </c>
      <c r="L2649">
        <v>26</v>
      </c>
      <c r="M2649">
        <v>1</v>
      </c>
      <c r="N2649">
        <v>17</v>
      </c>
      <c r="P2649">
        <v>1</v>
      </c>
      <c r="Q2649">
        <v>1</v>
      </c>
      <c r="R2649">
        <v>1</v>
      </c>
      <c r="S2649">
        <v>0</v>
      </c>
      <c r="T2649">
        <v>0.8899999999999999</v>
      </c>
    </row>
    <row r="2650" spans="1:20" x14ac:dyDescent="0.25">
      <c r="A2650" s="177" t="s">
        <v>4394</v>
      </c>
      <c r="B2650" t="s">
        <v>4395</v>
      </c>
      <c r="C2650" t="s">
        <v>217</v>
      </c>
      <c r="D2650" s="20" t="s">
        <v>1028</v>
      </c>
      <c r="E2650" s="26">
        <v>42430</v>
      </c>
      <c r="F2650">
        <v>4</v>
      </c>
      <c r="G2650">
        <v>4</v>
      </c>
      <c r="H2650">
        <v>1</v>
      </c>
      <c r="I2650">
        <v>2</v>
      </c>
      <c r="J2650">
        <v>20</v>
      </c>
      <c r="K2650">
        <v>0.1</v>
      </c>
      <c r="L2650">
        <v>20</v>
      </c>
      <c r="M2650">
        <v>1</v>
      </c>
      <c r="N2650">
        <v>2</v>
      </c>
      <c r="P2650">
        <v>0</v>
      </c>
      <c r="Q2650">
        <v>0</v>
      </c>
      <c r="R2650" t="e">
        <v>#DIV/0!</v>
      </c>
      <c r="S2650">
        <v>0</v>
      </c>
      <c r="T2650">
        <v>0.68149038461538458</v>
      </c>
    </row>
    <row r="2651" spans="1:20" x14ac:dyDescent="0.25">
      <c r="A2651" s="177" t="s">
        <v>9923</v>
      </c>
      <c r="B2651" t="s">
        <v>9924</v>
      </c>
      <c r="C2651" t="s">
        <v>223</v>
      </c>
      <c r="D2651" s="20" t="s">
        <v>1028</v>
      </c>
      <c r="E2651" s="26">
        <v>42430</v>
      </c>
      <c r="F2651">
        <v>5</v>
      </c>
      <c r="G2651">
        <v>6</v>
      </c>
      <c r="H2651">
        <v>0.83333333333333337</v>
      </c>
      <c r="I2651">
        <v>56</v>
      </c>
      <c r="J2651">
        <v>75</v>
      </c>
      <c r="K2651">
        <v>0.7466666666666667</v>
      </c>
      <c r="L2651">
        <v>90</v>
      </c>
      <c r="M2651">
        <v>0.83333333333333337</v>
      </c>
      <c r="N2651">
        <v>52</v>
      </c>
      <c r="P2651">
        <v>0</v>
      </c>
      <c r="Q2651">
        <v>0</v>
      </c>
      <c r="R2651" t="e">
        <v>#DIV/0!</v>
      </c>
      <c r="S2651">
        <v>4</v>
      </c>
      <c r="T2651">
        <v>0.89893403057119869</v>
      </c>
    </row>
    <row r="2652" spans="1:20" x14ac:dyDescent="0.25">
      <c r="A2652" s="177" t="s">
        <v>8042</v>
      </c>
      <c r="B2652" t="s">
        <v>8043</v>
      </c>
      <c r="C2652" t="s">
        <v>225</v>
      </c>
      <c r="D2652" s="20" t="s">
        <v>1028</v>
      </c>
      <c r="E2652" s="26">
        <v>42430</v>
      </c>
      <c r="F2652">
        <v>3</v>
      </c>
      <c r="G2652">
        <v>5</v>
      </c>
      <c r="H2652">
        <v>0.6</v>
      </c>
      <c r="I2652">
        <v>40</v>
      </c>
      <c r="J2652">
        <v>30</v>
      </c>
      <c r="K2652">
        <v>1.3333333333333333</v>
      </c>
      <c r="L2652">
        <v>50</v>
      </c>
      <c r="M2652">
        <v>0.6</v>
      </c>
      <c r="N2652">
        <v>34</v>
      </c>
      <c r="P2652">
        <v>2</v>
      </c>
      <c r="Q2652">
        <v>4</v>
      </c>
      <c r="R2652">
        <v>0.5</v>
      </c>
      <c r="S2652">
        <v>6</v>
      </c>
    </row>
    <row r="2653" spans="1:20" x14ac:dyDescent="0.25">
      <c r="A2653" s="177" t="s">
        <v>7102</v>
      </c>
      <c r="B2653" t="s">
        <v>7103</v>
      </c>
      <c r="C2653" t="s">
        <v>232</v>
      </c>
      <c r="D2653" s="20" t="s">
        <v>1028</v>
      </c>
      <c r="E2653" s="26">
        <v>42430</v>
      </c>
      <c r="F2653">
        <v>13</v>
      </c>
      <c r="G2653">
        <v>14</v>
      </c>
      <c r="H2653">
        <v>0.9285714285714286</v>
      </c>
      <c r="I2653">
        <v>139</v>
      </c>
      <c r="J2653">
        <v>124</v>
      </c>
      <c r="K2653">
        <v>1.1209677419354838</v>
      </c>
      <c r="L2653">
        <v>134</v>
      </c>
      <c r="M2653">
        <v>0.92537313432835822</v>
      </c>
      <c r="N2653">
        <v>135</v>
      </c>
      <c r="P2653">
        <v>0</v>
      </c>
      <c r="Q2653">
        <v>0</v>
      </c>
      <c r="R2653" t="e">
        <v>#DIV/0!</v>
      </c>
      <c r="S2653">
        <v>4</v>
      </c>
      <c r="T2653">
        <v>0.78581700399731358</v>
      </c>
    </row>
    <row r="2654" spans="1:20" x14ac:dyDescent="0.25">
      <c r="A2654" s="177" t="s">
        <v>4744</v>
      </c>
      <c r="B2654" t="s">
        <v>4745</v>
      </c>
      <c r="C2654" t="s">
        <v>234</v>
      </c>
      <c r="D2654" s="20" t="s">
        <v>1028</v>
      </c>
      <c r="E2654" s="26">
        <v>42430</v>
      </c>
      <c r="F2654">
        <v>3</v>
      </c>
      <c r="G2654">
        <v>3</v>
      </c>
      <c r="H2654">
        <v>1</v>
      </c>
      <c r="I2654">
        <v>10</v>
      </c>
      <c r="J2654">
        <v>30</v>
      </c>
      <c r="K2654">
        <v>0.33333333333333331</v>
      </c>
      <c r="L2654">
        <v>30</v>
      </c>
      <c r="M2654">
        <v>1</v>
      </c>
      <c r="N2654">
        <v>10</v>
      </c>
      <c r="P2654">
        <v>0</v>
      </c>
      <c r="Q2654">
        <v>0</v>
      </c>
      <c r="R2654" t="e">
        <v>#DIV/0!</v>
      </c>
      <c r="S2654">
        <v>0</v>
      </c>
    </row>
    <row r="2655" spans="1:20" x14ac:dyDescent="0.25">
      <c r="A2655" s="177" t="s">
        <v>3804</v>
      </c>
      <c r="B2655" t="s">
        <v>3805</v>
      </c>
      <c r="C2655" t="s">
        <v>342</v>
      </c>
      <c r="D2655" s="20" t="s">
        <v>1028</v>
      </c>
      <c r="E2655" s="26">
        <v>42430</v>
      </c>
      <c r="F2655">
        <v>4</v>
      </c>
      <c r="G2655">
        <v>4</v>
      </c>
      <c r="H2655">
        <v>1</v>
      </c>
      <c r="I2655">
        <v>21</v>
      </c>
      <c r="J2655">
        <v>40</v>
      </c>
      <c r="K2655">
        <v>0.52500000000000002</v>
      </c>
      <c r="L2655">
        <v>40</v>
      </c>
      <c r="M2655">
        <v>1</v>
      </c>
      <c r="N2655">
        <v>21</v>
      </c>
      <c r="P2655">
        <v>0</v>
      </c>
      <c r="Q2655">
        <v>0</v>
      </c>
      <c r="R2655" t="e">
        <v>#DIV/0!</v>
      </c>
      <c r="S2655">
        <v>0</v>
      </c>
    </row>
    <row r="2656" spans="1:20" x14ac:dyDescent="0.25">
      <c r="A2656" s="177" t="s">
        <v>3087</v>
      </c>
      <c r="B2656" t="s">
        <v>3088</v>
      </c>
      <c r="C2656" t="s">
        <v>242</v>
      </c>
      <c r="D2656" s="20" t="s">
        <v>1026</v>
      </c>
      <c r="E2656" s="26">
        <v>42430</v>
      </c>
      <c r="F2656">
        <v>9</v>
      </c>
      <c r="G2656">
        <v>11</v>
      </c>
      <c r="H2656">
        <v>0.81818181818181823</v>
      </c>
      <c r="I2656">
        <v>56</v>
      </c>
      <c r="J2656">
        <v>94</v>
      </c>
      <c r="K2656">
        <v>0.5957446808510638</v>
      </c>
      <c r="L2656">
        <v>106</v>
      </c>
      <c r="M2656">
        <v>0.8867924528301887</v>
      </c>
      <c r="N2656">
        <v>46</v>
      </c>
      <c r="P2656">
        <v>1</v>
      </c>
      <c r="Q2656">
        <v>17</v>
      </c>
      <c r="R2656">
        <v>5.8823529411764705E-2</v>
      </c>
      <c r="S2656">
        <v>10</v>
      </c>
    </row>
    <row r="2657" spans="1:20" x14ac:dyDescent="0.25">
      <c r="A2657" s="177" t="s">
        <v>2912</v>
      </c>
      <c r="B2657" t="s">
        <v>2913</v>
      </c>
      <c r="C2657" s="20" t="s">
        <v>2754</v>
      </c>
      <c r="D2657" s="20" t="s">
        <v>1026</v>
      </c>
      <c r="E2657" s="26">
        <v>42430</v>
      </c>
      <c r="F2657">
        <v>6</v>
      </c>
      <c r="G2657">
        <v>8</v>
      </c>
      <c r="H2657">
        <v>0.75</v>
      </c>
      <c r="I2657">
        <v>23</v>
      </c>
      <c r="J2657">
        <v>30</v>
      </c>
      <c r="K2657">
        <v>0.76666666666666672</v>
      </c>
      <c r="L2657">
        <v>40</v>
      </c>
      <c r="M2657">
        <v>0.75</v>
      </c>
      <c r="N2657">
        <v>22</v>
      </c>
      <c r="P2657">
        <v>1</v>
      </c>
      <c r="Q2657">
        <v>1</v>
      </c>
      <c r="R2657">
        <v>1</v>
      </c>
      <c r="S2657">
        <v>1</v>
      </c>
    </row>
    <row r="2658" spans="1:20" x14ac:dyDescent="0.25">
      <c r="A2658" s="177" t="s">
        <v>2667</v>
      </c>
      <c r="B2658" t="s">
        <v>2668</v>
      </c>
      <c r="C2658" t="s">
        <v>237</v>
      </c>
      <c r="D2658" s="20" t="s">
        <v>1026</v>
      </c>
      <c r="E2658" s="26">
        <v>42430</v>
      </c>
      <c r="F2658">
        <v>16</v>
      </c>
      <c r="G2658">
        <v>17</v>
      </c>
      <c r="H2658">
        <v>0.94117647058823528</v>
      </c>
      <c r="I2658">
        <v>76</v>
      </c>
      <c r="J2658">
        <v>115</v>
      </c>
      <c r="K2658">
        <v>0.66086956521739126</v>
      </c>
      <c r="L2658">
        <v>125</v>
      </c>
      <c r="M2658">
        <v>0.92</v>
      </c>
      <c r="N2658">
        <v>56</v>
      </c>
      <c r="O2658">
        <v>1.0958333333333334</v>
      </c>
      <c r="P2658">
        <v>10</v>
      </c>
      <c r="Q2658">
        <v>13</v>
      </c>
      <c r="R2658">
        <v>0.76923076923076927</v>
      </c>
      <c r="S2658">
        <v>20</v>
      </c>
      <c r="T2658">
        <v>0.52631578947368418</v>
      </c>
    </row>
    <row r="2659" spans="1:20" x14ac:dyDescent="0.25">
      <c r="A2659" s="177" t="s">
        <v>2492</v>
      </c>
      <c r="B2659" t="s">
        <v>2493</v>
      </c>
      <c r="C2659" t="s">
        <v>238</v>
      </c>
      <c r="D2659" s="20" t="s">
        <v>1026</v>
      </c>
      <c r="E2659" s="26">
        <v>42430</v>
      </c>
      <c r="F2659">
        <v>11</v>
      </c>
      <c r="G2659">
        <v>12</v>
      </c>
      <c r="H2659">
        <v>0.91666666666666663</v>
      </c>
      <c r="I2659">
        <v>28</v>
      </c>
      <c r="J2659">
        <v>36</v>
      </c>
      <c r="K2659">
        <v>0.77777777777777779</v>
      </c>
      <c r="L2659">
        <v>40</v>
      </c>
      <c r="M2659">
        <v>0.9</v>
      </c>
      <c r="N2659">
        <v>19</v>
      </c>
      <c r="O2659">
        <v>0.73109090909090912</v>
      </c>
      <c r="P2659">
        <v>10</v>
      </c>
      <c r="Q2659">
        <v>12</v>
      </c>
      <c r="R2659">
        <v>0.83333333333333337</v>
      </c>
      <c r="S2659">
        <v>9</v>
      </c>
    </row>
    <row r="2660" spans="1:20" x14ac:dyDescent="0.25">
      <c r="A2660" s="177" t="s">
        <v>2319</v>
      </c>
      <c r="B2660" t="s">
        <v>2320</v>
      </c>
      <c r="C2660" t="s">
        <v>239</v>
      </c>
      <c r="D2660" s="20" t="s">
        <v>1026</v>
      </c>
      <c r="E2660" s="26">
        <v>42430</v>
      </c>
      <c r="F2660">
        <v>4</v>
      </c>
      <c r="G2660">
        <v>4</v>
      </c>
      <c r="H2660">
        <v>1</v>
      </c>
      <c r="I2660">
        <v>3</v>
      </c>
      <c r="J2660">
        <v>8</v>
      </c>
      <c r="K2660">
        <v>0.375</v>
      </c>
      <c r="L2660">
        <v>8</v>
      </c>
      <c r="M2660">
        <v>1</v>
      </c>
      <c r="N2660">
        <v>2</v>
      </c>
      <c r="O2660">
        <v>0.83299999999999996</v>
      </c>
      <c r="P2660">
        <v>0</v>
      </c>
      <c r="Q2660">
        <v>1</v>
      </c>
      <c r="R2660">
        <v>0</v>
      </c>
      <c r="S2660">
        <v>1</v>
      </c>
      <c r="T2660">
        <v>1.0325</v>
      </c>
    </row>
    <row r="2661" spans="1:20" x14ac:dyDescent="0.25">
      <c r="A2661" s="177" t="s">
        <v>2144</v>
      </c>
      <c r="B2661" t="s">
        <v>2145</v>
      </c>
      <c r="C2661" s="20" t="s">
        <v>2018</v>
      </c>
      <c r="D2661" s="20" t="s">
        <v>1026</v>
      </c>
      <c r="E2661" s="26">
        <v>42430</v>
      </c>
      <c r="F2661">
        <v>8</v>
      </c>
      <c r="G2661">
        <v>9</v>
      </c>
      <c r="H2661">
        <v>0.88888888888888884</v>
      </c>
      <c r="I2661">
        <v>36</v>
      </c>
      <c r="J2661">
        <v>34</v>
      </c>
      <c r="K2661">
        <v>1.0588235294117647</v>
      </c>
      <c r="L2661">
        <v>39</v>
      </c>
      <c r="M2661">
        <v>0.87179487179487181</v>
      </c>
      <c r="N2661">
        <v>34</v>
      </c>
      <c r="P2661">
        <v>2</v>
      </c>
      <c r="Q2661">
        <v>4</v>
      </c>
      <c r="R2661">
        <v>0.5</v>
      </c>
      <c r="S2661">
        <v>2</v>
      </c>
      <c r="T2661">
        <v>0.85</v>
      </c>
    </row>
    <row r="2662" spans="1:20" x14ac:dyDescent="0.25">
      <c r="A2662" s="177" t="s">
        <v>1896</v>
      </c>
      <c r="B2662" t="s">
        <v>1897</v>
      </c>
      <c r="C2662" t="s">
        <v>240</v>
      </c>
      <c r="D2662" s="20" t="s">
        <v>1026</v>
      </c>
      <c r="E2662" s="26">
        <v>42430</v>
      </c>
      <c r="F2662">
        <v>27</v>
      </c>
      <c r="G2662">
        <v>28</v>
      </c>
      <c r="H2662">
        <v>0.9642857142857143</v>
      </c>
      <c r="I2662">
        <v>48</v>
      </c>
      <c r="J2662">
        <v>108</v>
      </c>
      <c r="K2662">
        <v>0.44444444444444442</v>
      </c>
      <c r="L2662">
        <v>113</v>
      </c>
      <c r="M2662">
        <v>0.95575221238938057</v>
      </c>
      <c r="N2662">
        <v>46</v>
      </c>
      <c r="P2662">
        <v>1</v>
      </c>
      <c r="Q2662">
        <v>2</v>
      </c>
      <c r="R2662">
        <v>0.5</v>
      </c>
      <c r="S2662">
        <v>2</v>
      </c>
      <c r="T2662">
        <v>1.075</v>
      </c>
    </row>
    <row r="2663" spans="1:20" x14ac:dyDescent="0.25">
      <c r="A2663" s="177" t="s">
        <v>1721</v>
      </c>
      <c r="B2663" t="s">
        <v>1722</v>
      </c>
      <c r="C2663" t="s">
        <v>241</v>
      </c>
      <c r="D2663" s="20" t="s">
        <v>1026</v>
      </c>
      <c r="E2663" s="26">
        <v>42430</v>
      </c>
      <c r="F2663">
        <v>51</v>
      </c>
      <c r="G2663">
        <v>56</v>
      </c>
      <c r="H2663">
        <v>0.9107142857142857</v>
      </c>
      <c r="I2663">
        <v>463</v>
      </c>
      <c r="J2663">
        <v>520</v>
      </c>
      <c r="K2663">
        <v>0.89038461538461533</v>
      </c>
      <c r="L2663">
        <v>565</v>
      </c>
      <c r="M2663">
        <v>0.92035398230088494</v>
      </c>
      <c r="N2663">
        <v>440</v>
      </c>
      <c r="P2663">
        <v>6</v>
      </c>
      <c r="Q2663">
        <v>12</v>
      </c>
      <c r="R2663">
        <v>0.5</v>
      </c>
      <c r="S2663">
        <v>23</v>
      </c>
      <c r="T2663">
        <v>0.66644000000000003</v>
      </c>
    </row>
    <row r="2664" spans="1:20" x14ac:dyDescent="0.25">
      <c r="A2664" s="177" t="s">
        <v>1546</v>
      </c>
      <c r="B2664" t="s">
        <v>1547</v>
      </c>
      <c r="C2664" t="s">
        <v>318</v>
      </c>
      <c r="D2664" s="20" t="s">
        <v>1026</v>
      </c>
      <c r="E2664" s="26">
        <v>42430</v>
      </c>
      <c r="F2664">
        <v>0</v>
      </c>
      <c r="G2664">
        <v>0</v>
      </c>
      <c r="H2664" t="e">
        <v>#DIV/0!</v>
      </c>
      <c r="I2664">
        <v>0</v>
      </c>
      <c r="J2664">
        <v>0</v>
      </c>
      <c r="K2664" t="e">
        <v>#DIV/0!</v>
      </c>
      <c r="L2664">
        <v>0</v>
      </c>
      <c r="M2664" t="e">
        <v>#DIV/0!</v>
      </c>
      <c r="N2664">
        <v>0</v>
      </c>
      <c r="P2664">
        <v>0</v>
      </c>
      <c r="Q2664">
        <v>0</v>
      </c>
      <c r="R2664" t="e">
        <v>#DIV/0!</v>
      </c>
      <c r="S2664">
        <v>0</v>
      </c>
      <c r="T2664">
        <v>0.82399999999999995</v>
      </c>
    </row>
    <row r="2665" spans="1:20" x14ac:dyDescent="0.25">
      <c r="A2665" s="177" t="s">
        <v>1134</v>
      </c>
      <c r="B2665" t="s">
        <v>1222</v>
      </c>
      <c r="C2665" t="s">
        <v>235</v>
      </c>
      <c r="D2665" s="20" t="s">
        <v>1028</v>
      </c>
      <c r="E2665" s="26">
        <v>42430</v>
      </c>
      <c r="F2665">
        <v>132</v>
      </c>
      <c r="G2665">
        <v>145</v>
      </c>
      <c r="H2665">
        <v>0.91034482758620694</v>
      </c>
      <c r="I2665">
        <v>733</v>
      </c>
      <c r="J2665">
        <v>945</v>
      </c>
      <c r="K2665">
        <v>0.77566137566137561</v>
      </c>
      <c r="L2665">
        <v>1036</v>
      </c>
      <c r="M2665">
        <v>0.91216216216216217</v>
      </c>
      <c r="N2665">
        <v>665</v>
      </c>
      <c r="P2665">
        <v>31</v>
      </c>
      <c r="Q2665">
        <v>62</v>
      </c>
      <c r="R2665">
        <v>0.5</v>
      </c>
      <c r="S2665">
        <v>68</v>
      </c>
      <c r="T2665">
        <v>0.83</v>
      </c>
    </row>
    <row r="2666" spans="1:20" x14ac:dyDescent="0.25">
      <c r="A2666" s="177" t="s">
        <v>9359</v>
      </c>
      <c r="B2666" t="s">
        <v>9360</v>
      </c>
      <c r="C2666" t="s">
        <v>211</v>
      </c>
      <c r="D2666" s="20" t="s">
        <v>1026</v>
      </c>
      <c r="E2666" s="26">
        <v>42461</v>
      </c>
      <c r="F2666">
        <v>2</v>
      </c>
      <c r="G2666">
        <v>3</v>
      </c>
      <c r="H2666">
        <v>0.66666666666666663</v>
      </c>
      <c r="I2666">
        <v>43</v>
      </c>
      <c r="J2666">
        <v>24</v>
      </c>
      <c r="K2666">
        <v>1.7916666666666667</v>
      </c>
      <c r="L2666">
        <v>36</v>
      </c>
      <c r="M2666">
        <v>0.66666666666666663</v>
      </c>
      <c r="N2666">
        <v>30</v>
      </c>
      <c r="P2666">
        <v>0</v>
      </c>
      <c r="Q2666">
        <v>0</v>
      </c>
      <c r="R2666" t="e">
        <v>#DIV/0!</v>
      </c>
      <c r="S2666">
        <v>13</v>
      </c>
      <c r="T2666">
        <v>0.95</v>
      </c>
    </row>
    <row r="2667" spans="1:20" x14ac:dyDescent="0.25">
      <c r="A2667" s="177" t="s">
        <v>8520</v>
      </c>
      <c r="B2667" t="s">
        <v>8521</v>
      </c>
      <c r="C2667" t="s">
        <v>213</v>
      </c>
      <c r="D2667" s="20" t="s">
        <v>1026</v>
      </c>
      <c r="E2667" s="26">
        <v>42461</v>
      </c>
      <c r="F2667">
        <v>2</v>
      </c>
      <c r="G2667">
        <v>3</v>
      </c>
      <c r="H2667">
        <v>0.66666666666666663</v>
      </c>
      <c r="I2667">
        <v>15</v>
      </c>
      <c r="J2667">
        <v>18</v>
      </c>
      <c r="K2667">
        <v>0.83333333333333337</v>
      </c>
      <c r="L2667">
        <v>25</v>
      </c>
      <c r="M2667">
        <v>0.72</v>
      </c>
      <c r="N2667">
        <v>13</v>
      </c>
      <c r="P2667">
        <v>0</v>
      </c>
      <c r="Q2667">
        <v>1</v>
      </c>
      <c r="R2667">
        <v>0</v>
      </c>
      <c r="S2667">
        <v>2</v>
      </c>
      <c r="T2667">
        <v>1</v>
      </c>
    </row>
    <row r="2668" spans="1:20" x14ac:dyDescent="0.25">
      <c r="A2668" s="177" t="s">
        <v>5096</v>
      </c>
      <c r="B2668" t="s">
        <v>5097</v>
      </c>
      <c r="C2668" t="s">
        <v>229</v>
      </c>
      <c r="D2668" s="20" t="s">
        <v>1026</v>
      </c>
      <c r="E2668" s="26">
        <v>42461</v>
      </c>
      <c r="F2668">
        <v>1</v>
      </c>
      <c r="G2668">
        <v>2</v>
      </c>
      <c r="H2668">
        <v>0.5</v>
      </c>
      <c r="I2668">
        <v>7</v>
      </c>
      <c r="J2668">
        <v>10</v>
      </c>
      <c r="K2668">
        <v>0.7</v>
      </c>
      <c r="L2668">
        <v>15</v>
      </c>
      <c r="M2668">
        <v>0.66666666666666663</v>
      </c>
      <c r="N2668">
        <v>7</v>
      </c>
      <c r="P2668">
        <v>0</v>
      </c>
      <c r="Q2668">
        <v>0</v>
      </c>
      <c r="R2668" t="e">
        <v>#DIV/0!</v>
      </c>
      <c r="S2668">
        <v>0</v>
      </c>
    </row>
    <row r="2669" spans="1:20" x14ac:dyDescent="0.25">
      <c r="A2669" s="177" t="s">
        <v>11106</v>
      </c>
      <c r="B2669" t="s">
        <v>11107</v>
      </c>
      <c r="C2669" t="s">
        <v>228</v>
      </c>
      <c r="D2669" s="20" t="s">
        <v>1026</v>
      </c>
      <c r="E2669" s="26">
        <v>42461</v>
      </c>
      <c r="F2669">
        <v>2</v>
      </c>
      <c r="G2669">
        <v>2</v>
      </c>
      <c r="H2669">
        <v>1</v>
      </c>
      <c r="I2669">
        <v>1</v>
      </c>
      <c r="J2669">
        <v>15</v>
      </c>
      <c r="K2669">
        <v>6.6666666666666666E-2</v>
      </c>
      <c r="L2669">
        <v>15</v>
      </c>
      <c r="M2669">
        <v>1</v>
      </c>
      <c r="N2669">
        <v>0</v>
      </c>
      <c r="P2669">
        <v>0</v>
      </c>
      <c r="Q2669">
        <v>0</v>
      </c>
      <c r="R2669" t="e">
        <v>#DIV/0!</v>
      </c>
      <c r="S2669">
        <v>1</v>
      </c>
      <c r="T2669">
        <v>0.33333333333333331</v>
      </c>
    </row>
    <row r="2670" spans="1:20" x14ac:dyDescent="0.25">
      <c r="A2670" s="177" t="s">
        <v>5720</v>
      </c>
      <c r="B2670" t="s">
        <v>5721</v>
      </c>
      <c r="C2670" s="20" t="s">
        <v>1073</v>
      </c>
      <c r="D2670" s="20" t="s">
        <v>1026</v>
      </c>
      <c r="E2670" s="26">
        <v>42461</v>
      </c>
      <c r="F2670">
        <v>5</v>
      </c>
      <c r="G2670">
        <v>5</v>
      </c>
      <c r="H2670">
        <v>1</v>
      </c>
      <c r="I2670">
        <v>19</v>
      </c>
      <c r="J2670">
        <v>25</v>
      </c>
      <c r="K2670">
        <v>0.76</v>
      </c>
      <c r="L2670">
        <v>25</v>
      </c>
      <c r="M2670">
        <v>1</v>
      </c>
      <c r="N2670">
        <v>19</v>
      </c>
      <c r="P2670">
        <v>0</v>
      </c>
      <c r="Q2670">
        <v>0</v>
      </c>
      <c r="R2670" t="e">
        <v>#DIV/0!</v>
      </c>
      <c r="S2670">
        <v>0</v>
      </c>
      <c r="T2670">
        <v>0.53846153846153844</v>
      </c>
    </row>
    <row r="2671" spans="1:20" x14ac:dyDescent="0.25">
      <c r="A2671" s="177" t="s">
        <v>12098</v>
      </c>
      <c r="B2671" t="s">
        <v>12099</v>
      </c>
      <c r="C2671" s="20" t="s">
        <v>1077</v>
      </c>
      <c r="D2671" s="20" t="s">
        <v>1028</v>
      </c>
      <c r="E2671" s="26">
        <v>42461</v>
      </c>
      <c r="F2671">
        <v>1</v>
      </c>
      <c r="G2671">
        <v>3</v>
      </c>
      <c r="H2671">
        <v>0.33333333333333331</v>
      </c>
      <c r="I2671">
        <v>3</v>
      </c>
      <c r="J2671">
        <v>5</v>
      </c>
      <c r="K2671">
        <v>0.6</v>
      </c>
      <c r="L2671">
        <v>15</v>
      </c>
      <c r="M2671">
        <v>0.33333333333333331</v>
      </c>
      <c r="N2671">
        <v>3</v>
      </c>
      <c r="P2671">
        <v>0</v>
      </c>
      <c r="Q2671">
        <v>0</v>
      </c>
      <c r="R2671" t="e">
        <v>#DIV/0!</v>
      </c>
      <c r="S2671">
        <v>0</v>
      </c>
    </row>
    <row r="2672" spans="1:20" x14ac:dyDescent="0.25">
      <c r="A2672" s="177" t="s">
        <v>10597</v>
      </c>
      <c r="B2672" t="s">
        <v>10598</v>
      </c>
      <c r="C2672" t="s">
        <v>205</v>
      </c>
      <c r="D2672" s="20" t="s">
        <v>1026</v>
      </c>
      <c r="E2672" s="26">
        <v>42461</v>
      </c>
      <c r="F2672">
        <v>2</v>
      </c>
      <c r="G2672">
        <v>3</v>
      </c>
      <c r="H2672">
        <v>0.66666666666666663</v>
      </c>
      <c r="I2672">
        <v>20</v>
      </c>
      <c r="J2672">
        <v>20</v>
      </c>
      <c r="K2672">
        <v>1</v>
      </c>
      <c r="L2672">
        <v>30</v>
      </c>
      <c r="M2672">
        <v>0.66666666666666663</v>
      </c>
      <c r="N2672">
        <v>14</v>
      </c>
      <c r="O2672">
        <v>1.0325</v>
      </c>
      <c r="P2672">
        <v>5</v>
      </c>
      <c r="Q2672">
        <v>6</v>
      </c>
      <c r="R2672">
        <v>0.83333333333333337</v>
      </c>
      <c r="S2672">
        <v>6</v>
      </c>
      <c r="T2672">
        <v>0.67500000000000004</v>
      </c>
    </row>
    <row r="2673" spans="1:20" x14ac:dyDescent="0.25">
      <c r="A2673" s="177" t="s">
        <v>8944</v>
      </c>
      <c r="B2673" t="s">
        <v>8945</v>
      </c>
      <c r="C2673" t="s">
        <v>210</v>
      </c>
      <c r="D2673" s="20" t="s">
        <v>1026</v>
      </c>
      <c r="E2673" s="26">
        <v>42461</v>
      </c>
      <c r="F2673">
        <v>7</v>
      </c>
      <c r="G2673">
        <v>7</v>
      </c>
      <c r="H2673">
        <v>1</v>
      </c>
      <c r="I2673">
        <v>28</v>
      </c>
      <c r="J2673">
        <v>50</v>
      </c>
      <c r="K2673">
        <v>0.56000000000000005</v>
      </c>
      <c r="L2673">
        <v>50</v>
      </c>
      <c r="M2673">
        <v>1</v>
      </c>
      <c r="N2673">
        <v>25</v>
      </c>
      <c r="O2673">
        <v>0.85</v>
      </c>
      <c r="P2673">
        <v>1</v>
      </c>
      <c r="Q2673">
        <v>2</v>
      </c>
      <c r="R2673">
        <v>0.5</v>
      </c>
      <c r="S2673">
        <v>3</v>
      </c>
    </row>
    <row r="2674" spans="1:20" x14ac:dyDescent="0.25">
      <c r="A2674" s="177" t="s">
        <v>6139</v>
      </c>
      <c r="B2674" t="s">
        <v>6140</v>
      </c>
      <c r="C2674" t="s">
        <v>215</v>
      </c>
      <c r="D2674" s="20" t="s">
        <v>1026</v>
      </c>
      <c r="E2674" s="26">
        <v>42461</v>
      </c>
      <c r="F2674">
        <v>7</v>
      </c>
      <c r="G2674">
        <v>7</v>
      </c>
      <c r="H2674">
        <v>1</v>
      </c>
      <c r="I2674">
        <v>35</v>
      </c>
      <c r="J2674">
        <v>45</v>
      </c>
      <c r="K2674">
        <v>0.77777777777777779</v>
      </c>
      <c r="L2674">
        <v>45</v>
      </c>
      <c r="M2674">
        <v>1</v>
      </c>
      <c r="N2674">
        <v>26</v>
      </c>
      <c r="O2674">
        <v>1.075</v>
      </c>
      <c r="P2674">
        <v>5</v>
      </c>
      <c r="Q2674">
        <v>6</v>
      </c>
      <c r="R2674">
        <v>0.83333333333333337</v>
      </c>
      <c r="S2674">
        <v>9</v>
      </c>
    </row>
    <row r="2675" spans="1:20" x14ac:dyDescent="0.25">
      <c r="A2675" s="177" t="s">
        <v>3439</v>
      </c>
      <c r="B2675" t="s">
        <v>3440</v>
      </c>
      <c r="C2675" t="s">
        <v>221</v>
      </c>
      <c r="D2675" s="20" t="s">
        <v>1026</v>
      </c>
      <c r="E2675" s="26">
        <v>42461</v>
      </c>
      <c r="F2675">
        <v>11</v>
      </c>
      <c r="G2675">
        <v>12</v>
      </c>
      <c r="H2675">
        <v>0.91666666666666663</v>
      </c>
      <c r="I2675">
        <v>26</v>
      </c>
      <c r="J2675">
        <v>36</v>
      </c>
      <c r="K2675">
        <v>0.72222222222222221</v>
      </c>
      <c r="L2675">
        <v>40</v>
      </c>
      <c r="M2675">
        <v>0.9</v>
      </c>
      <c r="N2675">
        <v>18</v>
      </c>
      <c r="O2675">
        <v>0.66644000000000003</v>
      </c>
      <c r="P2675">
        <v>4</v>
      </c>
      <c r="Q2675">
        <v>8</v>
      </c>
      <c r="R2675">
        <v>0.5</v>
      </c>
      <c r="S2675">
        <v>8</v>
      </c>
    </row>
    <row r="2676" spans="1:20" x14ac:dyDescent="0.25">
      <c r="A2676" s="177" t="s">
        <v>3264</v>
      </c>
      <c r="B2676" t="s">
        <v>3265</v>
      </c>
      <c r="C2676" t="s">
        <v>222</v>
      </c>
      <c r="D2676" s="20" t="s">
        <v>1026</v>
      </c>
      <c r="E2676" s="26">
        <v>42461</v>
      </c>
      <c r="F2676">
        <v>4</v>
      </c>
      <c r="G2676">
        <v>4</v>
      </c>
      <c r="H2676">
        <v>1</v>
      </c>
      <c r="I2676">
        <v>4</v>
      </c>
      <c r="J2676">
        <v>8</v>
      </c>
      <c r="K2676">
        <v>0.5</v>
      </c>
      <c r="L2676">
        <v>8</v>
      </c>
      <c r="M2676">
        <v>1</v>
      </c>
      <c r="N2676">
        <v>3</v>
      </c>
      <c r="O2676">
        <v>0.82399999999999995</v>
      </c>
      <c r="P2676">
        <v>0</v>
      </c>
      <c r="Q2676">
        <v>0</v>
      </c>
      <c r="R2676" t="e">
        <v>#DIV/0!</v>
      </c>
      <c r="S2676">
        <v>1</v>
      </c>
      <c r="T2676">
        <v>0.90909090909090906</v>
      </c>
    </row>
    <row r="2677" spans="1:20" x14ac:dyDescent="0.25">
      <c r="A2677" s="177" t="s">
        <v>7309</v>
      </c>
      <c r="B2677" t="s">
        <v>7310</v>
      </c>
      <c r="C2677" s="20" t="s">
        <v>1078</v>
      </c>
      <c r="D2677" s="20" t="s">
        <v>1026</v>
      </c>
      <c r="E2677" s="26">
        <v>42461</v>
      </c>
      <c r="F2677">
        <v>3</v>
      </c>
      <c r="G2677">
        <v>4</v>
      </c>
      <c r="H2677">
        <v>0.75</v>
      </c>
      <c r="I2677">
        <v>20</v>
      </c>
      <c r="J2677">
        <v>9</v>
      </c>
      <c r="K2677">
        <v>2.2222222222222223</v>
      </c>
      <c r="L2677">
        <v>14</v>
      </c>
      <c r="M2677">
        <v>0.6428571428571429</v>
      </c>
      <c r="N2677">
        <v>15</v>
      </c>
      <c r="P2677">
        <v>2</v>
      </c>
      <c r="Q2677">
        <v>4</v>
      </c>
      <c r="R2677">
        <v>0.5</v>
      </c>
      <c r="S2677">
        <v>5</v>
      </c>
    </row>
    <row r="2678" spans="1:20" x14ac:dyDescent="0.25">
      <c r="A2678" s="177" t="s">
        <v>5301</v>
      </c>
      <c r="B2678" t="s">
        <v>5302</v>
      </c>
      <c r="C2678" s="20" t="s">
        <v>1079</v>
      </c>
      <c r="D2678" s="20" t="s">
        <v>1026</v>
      </c>
      <c r="E2678" s="26">
        <v>42461</v>
      </c>
      <c r="F2678">
        <v>5</v>
      </c>
      <c r="G2678">
        <v>5</v>
      </c>
      <c r="H2678">
        <v>1</v>
      </c>
      <c r="I2678">
        <v>15</v>
      </c>
      <c r="J2678">
        <v>25</v>
      </c>
      <c r="K2678">
        <v>0.6</v>
      </c>
      <c r="L2678">
        <v>25</v>
      </c>
      <c r="M2678">
        <v>1</v>
      </c>
      <c r="N2678">
        <v>13</v>
      </c>
      <c r="P2678">
        <v>0</v>
      </c>
      <c r="Q2678">
        <v>0</v>
      </c>
      <c r="R2678" t="e">
        <v>#DIV/0!</v>
      </c>
      <c r="S2678">
        <v>2</v>
      </c>
    </row>
    <row r="2679" spans="1:20" x14ac:dyDescent="0.25">
      <c r="A2679" s="177" t="s">
        <v>12300</v>
      </c>
      <c r="B2679" t="s">
        <v>12301</v>
      </c>
      <c r="C2679" t="s">
        <v>200</v>
      </c>
      <c r="D2679" s="20" t="s">
        <v>1026</v>
      </c>
      <c r="E2679" s="26">
        <v>42461</v>
      </c>
      <c r="F2679">
        <v>5</v>
      </c>
      <c r="G2679">
        <v>5</v>
      </c>
      <c r="H2679">
        <v>1</v>
      </c>
      <c r="I2679">
        <v>8</v>
      </c>
      <c r="J2679">
        <v>25</v>
      </c>
      <c r="K2679">
        <v>0.32</v>
      </c>
      <c r="L2679">
        <v>25</v>
      </c>
      <c r="M2679">
        <v>1</v>
      </c>
      <c r="N2679">
        <v>8</v>
      </c>
      <c r="P2679">
        <v>0</v>
      </c>
      <c r="Q2679">
        <v>0</v>
      </c>
      <c r="R2679" t="e">
        <v>#DIV/0!</v>
      </c>
      <c r="S2679">
        <v>0</v>
      </c>
    </row>
    <row r="2680" spans="1:20" x14ac:dyDescent="0.25">
      <c r="A2680" s="177" t="s">
        <v>10421</v>
      </c>
      <c r="B2680" t="s">
        <v>10422</v>
      </c>
      <c r="C2680" t="s">
        <v>204</v>
      </c>
      <c r="D2680" s="20" t="s">
        <v>1026</v>
      </c>
      <c r="E2680" s="26">
        <v>42461</v>
      </c>
      <c r="F2680">
        <v>6</v>
      </c>
      <c r="G2680">
        <v>7</v>
      </c>
      <c r="H2680">
        <v>0.8571428571428571</v>
      </c>
      <c r="I2680">
        <v>5</v>
      </c>
      <c r="J2680">
        <v>27</v>
      </c>
      <c r="K2680">
        <v>0.18518518518518517</v>
      </c>
      <c r="L2680">
        <v>32</v>
      </c>
      <c r="M2680">
        <v>0.84375</v>
      </c>
      <c r="N2680">
        <v>4</v>
      </c>
      <c r="P2680">
        <v>0</v>
      </c>
      <c r="Q2680">
        <v>1</v>
      </c>
      <c r="R2680">
        <v>0</v>
      </c>
      <c r="S2680">
        <v>1</v>
      </c>
    </row>
    <row r="2681" spans="1:20" x14ac:dyDescent="0.25">
      <c r="A2681" s="177" t="s">
        <v>8769</v>
      </c>
      <c r="B2681" t="s">
        <v>8770</v>
      </c>
      <c r="C2681" t="s">
        <v>208</v>
      </c>
      <c r="D2681" s="20" t="s">
        <v>1026</v>
      </c>
      <c r="E2681" s="26">
        <v>42461</v>
      </c>
      <c r="F2681">
        <v>2</v>
      </c>
      <c r="G2681">
        <v>2</v>
      </c>
      <c r="H2681">
        <v>1</v>
      </c>
      <c r="I2681">
        <v>18</v>
      </c>
      <c r="J2681">
        <v>10</v>
      </c>
      <c r="K2681">
        <v>1.8</v>
      </c>
      <c r="L2681">
        <v>10</v>
      </c>
      <c r="M2681">
        <v>1</v>
      </c>
      <c r="N2681">
        <v>16</v>
      </c>
      <c r="P2681">
        <v>0</v>
      </c>
      <c r="Q2681">
        <v>0</v>
      </c>
      <c r="R2681" t="e">
        <v>#DIV/0!</v>
      </c>
      <c r="S2681">
        <v>2</v>
      </c>
    </row>
    <row r="2682" spans="1:20" x14ac:dyDescent="0.25">
      <c r="A2682" s="177" t="s">
        <v>6563</v>
      </c>
      <c r="B2682" t="s">
        <v>6564</v>
      </c>
      <c r="C2682" t="s">
        <v>316</v>
      </c>
      <c r="D2682" s="20" t="s">
        <v>1026</v>
      </c>
      <c r="E2682" s="26">
        <v>42461</v>
      </c>
      <c r="F2682">
        <v>10</v>
      </c>
      <c r="G2682">
        <v>10</v>
      </c>
      <c r="H2682">
        <v>1</v>
      </c>
      <c r="I2682">
        <v>16</v>
      </c>
      <c r="J2682">
        <v>26</v>
      </c>
      <c r="K2682">
        <v>0.61538461538461542</v>
      </c>
      <c r="L2682">
        <v>26</v>
      </c>
      <c r="M2682">
        <v>1</v>
      </c>
      <c r="N2682">
        <v>16</v>
      </c>
      <c r="P2682">
        <v>1</v>
      </c>
      <c r="Q2682">
        <v>1</v>
      </c>
      <c r="R2682">
        <v>1</v>
      </c>
      <c r="S2682">
        <v>0</v>
      </c>
      <c r="T2682">
        <v>0.83</v>
      </c>
    </row>
    <row r="2683" spans="1:20" x14ac:dyDescent="0.25">
      <c r="A2683" s="177" t="s">
        <v>4156</v>
      </c>
      <c r="B2683" t="s">
        <v>4157</v>
      </c>
      <c r="C2683" t="s">
        <v>218</v>
      </c>
      <c r="D2683" s="20" t="s">
        <v>1026</v>
      </c>
      <c r="E2683" s="26">
        <v>42461</v>
      </c>
      <c r="F2683">
        <v>4</v>
      </c>
      <c r="G2683">
        <v>4</v>
      </c>
      <c r="H2683">
        <v>1</v>
      </c>
      <c r="I2683">
        <v>2</v>
      </c>
      <c r="J2683">
        <v>20</v>
      </c>
      <c r="K2683">
        <v>0.1</v>
      </c>
      <c r="L2683">
        <v>20</v>
      </c>
      <c r="M2683">
        <v>1</v>
      </c>
      <c r="N2683">
        <v>2</v>
      </c>
      <c r="P2683">
        <v>0</v>
      </c>
      <c r="Q2683">
        <v>0</v>
      </c>
      <c r="R2683" t="e">
        <v>#DIV/0!</v>
      </c>
      <c r="S2683">
        <v>0</v>
      </c>
      <c r="T2683">
        <v>0.73815789473684212</v>
      </c>
    </row>
    <row r="2684" spans="1:20" x14ac:dyDescent="0.25">
      <c r="A2684" s="177" t="s">
        <v>12585</v>
      </c>
      <c r="B2684" t="s">
        <v>12586</v>
      </c>
      <c r="C2684" t="s">
        <v>202</v>
      </c>
      <c r="D2684" s="20" t="s">
        <v>1026</v>
      </c>
      <c r="E2684" s="26">
        <v>42461</v>
      </c>
      <c r="F2684">
        <v>9</v>
      </c>
      <c r="G2684">
        <v>9</v>
      </c>
      <c r="H2684">
        <v>1</v>
      </c>
      <c r="I2684">
        <v>118</v>
      </c>
      <c r="J2684">
        <v>100</v>
      </c>
      <c r="K2684">
        <v>1.18</v>
      </c>
      <c r="L2684">
        <v>100</v>
      </c>
      <c r="M2684">
        <v>1</v>
      </c>
      <c r="N2684">
        <v>117</v>
      </c>
      <c r="P2684">
        <v>0</v>
      </c>
      <c r="Q2684">
        <v>0</v>
      </c>
      <c r="R2684" t="e">
        <v>#DIV/0!</v>
      </c>
      <c r="S2684">
        <v>1</v>
      </c>
      <c r="T2684">
        <v>0.83750000000000002</v>
      </c>
    </row>
    <row r="2685" spans="1:20" x14ac:dyDescent="0.25">
      <c r="A2685" s="177" t="s">
        <v>9750</v>
      </c>
      <c r="B2685" t="s">
        <v>9751</v>
      </c>
      <c r="C2685" t="s">
        <v>224</v>
      </c>
      <c r="D2685" s="20" t="s">
        <v>1026</v>
      </c>
      <c r="E2685" s="26">
        <v>42461</v>
      </c>
      <c r="F2685">
        <v>5</v>
      </c>
      <c r="G2685">
        <v>6</v>
      </c>
      <c r="H2685">
        <v>0.83333333333333337</v>
      </c>
      <c r="I2685">
        <v>56</v>
      </c>
      <c r="J2685">
        <v>75</v>
      </c>
      <c r="K2685">
        <v>0.7466666666666667</v>
      </c>
      <c r="L2685">
        <v>90</v>
      </c>
      <c r="M2685">
        <v>0.83333333333333337</v>
      </c>
      <c r="N2685">
        <v>52</v>
      </c>
      <c r="P2685">
        <v>0</v>
      </c>
      <c r="Q2685">
        <v>0</v>
      </c>
      <c r="R2685" t="e">
        <v>#DIV/0!</v>
      </c>
      <c r="S2685">
        <v>4</v>
      </c>
      <c r="T2685" t="e">
        <v>#DIV/0!</v>
      </c>
    </row>
    <row r="2686" spans="1:20" x14ac:dyDescent="0.25">
      <c r="A2686" s="177" t="s">
        <v>12410</v>
      </c>
      <c r="B2686" t="s">
        <v>12411</v>
      </c>
      <c r="C2686" t="s">
        <v>347</v>
      </c>
      <c r="D2686" s="20" t="s">
        <v>1026</v>
      </c>
      <c r="E2686" s="26">
        <v>42461</v>
      </c>
      <c r="F2686">
        <v>2</v>
      </c>
      <c r="G2686">
        <v>2</v>
      </c>
      <c r="H2686">
        <v>1</v>
      </c>
      <c r="I2686">
        <v>4</v>
      </c>
      <c r="J2686">
        <v>10</v>
      </c>
      <c r="K2686">
        <v>0.4</v>
      </c>
      <c r="L2686">
        <v>10</v>
      </c>
      <c r="M2686">
        <v>1</v>
      </c>
      <c r="N2686">
        <v>4</v>
      </c>
      <c r="P2686">
        <v>0</v>
      </c>
      <c r="Q2686">
        <v>0</v>
      </c>
      <c r="R2686" t="e">
        <v>#DIV/0!</v>
      </c>
      <c r="S2686">
        <v>0</v>
      </c>
      <c r="T2686" t="e">
        <v>#DIV/0!</v>
      </c>
    </row>
    <row r="2687" spans="1:20" x14ac:dyDescent="0.25">
      <c r="A2687" s="177" t="s">
        <v>9451</v>
      </c>
      <c r="B2687" t="s">
        <v>9452</v>
      </c>
      <c r="C2687" t="s">
        <v>345</v>
      </c>
      <c r="D2687" s="20" t="s">
        <v>1026</v>
      </c>
      <c r="E2687" s="26">
        <v>42461</v>
      </c>
      <c r="F2687">
        <v>4</v>
      </c>
      <c r="G2687">
        <v>5</v>
      </c>
      <c r="H2687">
        <v>0.8</v>
      </c>
      <c r="I2687">
        <v>12</v>
      </c>
      <c r="J2687">
        <v>21</v>
      </c>
      <c r="K2687">
        <v>0.5714285714285714</v>
      </c>
      <c r="L2687">
        <v>26</v>
      </c>
      <c r="M2687">
        <v>0.80769230769230771</v>
      </c>
      <c r="N2687">
        <v>8</v>
      </c>
      <c r="P2687">
        <v>0</v>
      </c>
      <c r="Q2687">
        <v>0</v>
      </c>
      <c r="R2687" t="e">
        <v>#DIV/0!</v>
      </c>
      <c r="S2687">
        <v>4</v>
      </c>
      <c r="T2687" t="e">
        <v>#DIV/0!</v>
      </c>
    </row>
    <row r="2688" spans="1:20" x14ac:dyDescent="0.25">
      <c r="A2688" s="177" t="s">
        <v>7843</v>
      </c>
      <c r="B2688" t="s">
        <v>7844</v>
      </c>
      <c r="C2688" t="s">
        <v>226</v>
      </c>
      <c r="D2688" s="20" t="s">
        <v>1026</v>
      </c>
      <c r="E2688" s="26">
        <v>42461</v>
      </c>
      <c r="F2688">
        <v>3</v>
      </c>
      <c r="G2688">
        <v>5</v>
      </c>
      <c r="H2688">
        <v>0.6</v>
      </c>
      <c r="I2688">
        <v>40</v>
      </c>
      <c r="J2688">
        <v>30</v>
      </c>
      <c r="K2688">
        <v>1.3333333333333333</v>
      </c>
      <c r="L2688">
        <v>50</v>
      </c>
      <c r="M2688">
        <v>0.6</v>
      </c>
      <c r="N2688">
        <v>40</v>
      </c>
      <c r="P2688">
        <v>2</v>
      </c>
      <c r="Q2688">
        <v>4</v>
      </c>
      <c r="R2688">
        <v>0.5</v>
      </c>
      <c r="S2688">
        <v>0</v>
      </c>
      <c r="T2688">
        <v>0.59166666666666667</v>
      </c>
    </row>
    <row r="2689" spans="1:20" x14ac:dyDescent="0.25">
      <c r="A2689" s="177" t="s">
        <v>6913</v>
      </c>
      <c r="B2689" t="s">
        <v>6914</v>
      </c>
      <c r="C2689" t="s">
        <v>231</v>
      </c>
      <c r="D2689" s="20" t="s">
        <v>1026</v>
      </c>
      <c r="E2689" s="26">
        <v>42461</v>
      </c>
      <c r="F2689">
        <v>18</v>
      </c>
      <c r="G2689">
        <v>14</v>
      </c>
      <c r="H2689">
        <v>1.2857142857142858</v>
      </c>
      <c r="I2689">
        <v>175</v>
      </c>
      <c r="J2689">
        <v>174</v>
      </c>
      <c r="K2689">
        <v>1.0057471264367817</v>
      </c>
      <c r="L2689">
        <v>134</v>
      </c>
      <c r="M2689">
        <v>1.2985074626865671</v>
      </c>
      <c r="N2689">
        <v>145</v>
      </c>
      <c r="P2689">
        <v>0</v>
      </c>
      <c r="Q2689">
        <v>0</v>
      </c>
      <c r="R2689" t="e">
        <v>#DIV/0!</v>
      </c>
      <c r="S2689">
        <v>30</v>
      </c>
      <c r="T2689" t="e">
        <v>#DIV/0!</v>
      </c>
    </row>
    <row r="2690" spans="1:20" x14ac:dyDescent="0.25">
      <c r="A2690" s="177" t="s">
        <v>5964</v>
      </c>
      <c r="B2690" t="s">
        <v>5965</v>
      </c>
      <c r="C2690" t="s">
        <v>216</v>
      </c>
      <c r="D2690" s="20" t="s">
        <v>1026</v>
      </c>
      <c r="E2690" s="26">
        <v>42461</v>
      </c>
      <c r="F2690">
        <v>8</v>
      </c>
      <c r="G2690">
        <v>10</v>
      </c>
      <c r="H2690">
        <v>0.8</v>
      </c>
      <c r="I2690">
        <v>71</v>
      </c>
      <c r="J2690">
        <v>80</v>
      </c>
      <c r="K2690">
        <v>0.88749999999999996</v>
      </c>
      <c r="L2690">
        <v>100</v>
      </c>
      <c r="M2690">
        <v>0.8</v>
      </c>
      <c r="N2690">
        <v>62</v>
      </c>
      <c r="P2690">
        <v>6</v>
      </c>
      <c r="Q2690">
        <v>8</v>
      </c>
      <c r="R2690">
        <v>0.75</v>
      </c>
      <c r="S2690">
        <v>9</v>
      </c>
      <c r="T2690" t="e">
        <v>#DIV/0!</v>
      </c>
    </row>
    <row r="2691" spans="1:20" x14ac:dyDescent="0.25">
      <c r="A2691" s="177" t="s">
        <v>4571</v>
      </c>
      <c r="B2691" t="s">
        <v>4572</v>
      </c>
      <c r="C2691" t="s">
        <v>233</v>
      </c>
      <c r="D2691" s="20" t="s">
        <v>1026</v>
      </c>
      <c r="E2691" s="26">
        <v>42461</v>
      </c>
      <c r="F2691">
        <v>3</v>
      </c>
      <c r="G2691">
        <v>3</v>
      </c>
      <c r="H2691">
        <v>1</v>
      </c>
      <c r="I2691">
        <v>10</v>
      </c>
      <c r="J2691">
        <v>30</v>
      </c>
      <c r="K2691">
        <v>0.33333333333333331</v>
      </c>
      <c r="L2691">
        <v>30</v>
      </c>
      <c r="M2691">
        <v>1</v>
      </c>
      <c r="N2691">
        <v>10</v>
      </c>
      <c r="P2691">
        <v>0</v>
      </c>
      <c r="Q2691">
        <v>0</v>
      </c>
      <c r="R2691" t="e">
        <v>#DIV/0!</v>
      </c>
      <c r="S2691">
        <v>0</v>
      </c>
      <c r="T2691" t="e">
        <v>#DIV/0!</v>
      </c>
    </row>
    <row r="2692" spans="1:20" x14ac:dyDescent="0.25">
      <c r="A2692" s="177" t="s">
        <v>3981</v>
      </c>
      <c r="B2692" t="s">
        <v>3982</v>
      </c>
      <c r="C2692" t="s">
        <v>219</v>
      </c>
      <c r="D2692" s="20" t="s">
        <v>1026</v>
      </c>
      <c r="E2692" s="26">
        <v>42461</v>
      </c>
      <c r="H2692" t="e">
        <v>#DIV/0!</v>
      </c>
      <c r="K2692" t="e">
        <v>#DIV/0!</v>
      </c>
      <c r="M2692" t="e">
        <v>#DIV/0!</v>
      </c>
      <c r="R2692" t="e">
        <v>#DIV/0!</v>
      </c>
      <c r="T2692">
        <v>1.0325</v>
      </c>
    </row>
    <row r="2693" spans="1:20" x14ac:dyDescent="0.25">
      <c r="A2693" s="177" t="s">
        <v>3710</v>
      </c>
      <c r="B2693" t="s">
        <v>3711</v>
      </c>
      <c r="C2693" t="s">
        <v>340</v>
      </c>
      <c r="D2693" s="20" t="s">
        <v>1026</v>
      </c>
      <c r="E2693" s="26">
        <v>42461</v>
      </c>
      <c r="F2693">
        <v>4</v>
      </c>
      <c r="G2693">
        <v>4</v>
      </c>
      <c r="H2693">
        <v>1</v>
      </c>
      <c r="I2693">
        <v>24</v>
      </c>
      <c r="J2693">
        <v>40</v>
      </c>
      <c r="K2693">
        <v>0.6</v>
      </c>
      <c r="L2693">
        <v>40</v>
      </c>
      <c r="M2693">
        <v>1</v>
      </c>
      <c r="N2693">
        <v>24</v>
      </c>
      <c r="P2693">
        <v>0</v>
      </c>
      <c r="Q2693">
        <v>0</v>
      </c>
      <c r="R2693" t="e">
        <v>#DIV/0!</v>
      </c>
      <c r="S2693">
        <v>0</v>
      </c>
      <c r="T2693">
        <v>1.075</v>
      </c>
    </row>
    <row r="2694" spans="1:20" x14ac:dyDescent="0.25">
      <c r="A2694" s="177" t="s">
        <v>7656</v>
      </c>
      <c r="B2694" t="s">
        <v>7657</v>
      </c>
      <c r="C2694" s="20" t="s">
        <v>901</v>
      </c>
      <c r="D2694" s="20" t="s">
        <v>1026</v>
      </c>
      <c r="E2694" s="26">
        <v>42461</v>
      </c>
      <c r="F2694">
        <v>3</v>
      </c>
      <c r="G2694">
        <v>4</v>
      </c>
      <c r="H2694">
        <v>0.75</v>
      </c>
      <c r="I2694">
        <v>20</v>
      </c>
      <c r="J2694">
        <v>9</v>
      </c>
      <c r="K2694">
        <v>2.2222222222222223</v>
      </c>
      <c r="L2694">
        <v>14</v>
      </c>
      <c r="M2694">
        <v>0.6428571428571429</v>
      </c>
      <c r="N2694">
        <v>15</v>
      </c>
      <c r="P2694">
        <v>2</v>
      </c>
      <c r="Q2694">
        <v>4</v>
      </c>
      <c r="R2694">
        <v>0.5</v>
      </c>
      <c r="S2694">
        <v>5</v>
      </c>
      <c r="T2694">
        <v>0.74521999999999999</v>
      </c>
    </row>
    <row r="2695" spans="1:20" x14ac:dyDescent="0.25">
      <c r="A2695" s="177" t="s">
        <v>5536</v>
      </c>
      <c r="B2695" t="s">
        <v>5537</v>
      </c>
      <c r="C2695" s="20" t="s">
        <v>903</v>
      </c>
      <c r="D2695" s="20" t="s">
        <v>1026</v>
      </c>
      <c r="E2695" s="26">
        <v>42461</v>
      </c>
      <c r="F2695">
        <v>10</v>
      </c>
      <c r="G2695">
        <v>10</v>
      </c>
      <c r="H2695">
        <v>1</v>
      </c>
      <c r="I2695">
        <v>34</v>
      </c>
      <c r="J2695">
        <v>50</v>
      </c>
      <c r="K2695">
        <v>0.68</v>
      </c>
      <c r="L2695">
        <v>50</v>
      </c>
      <c r="M2695">
        <v>1</v>
      </c>
      <c r="N2695">
        <v>32</v>
      </c>
      <c r="P2695">
        <v>0</v>
      </c>
      <c r="Q2695">
        <v>0</v>
      </c>
      <c r="R2695" t="e">
        <v>#DIV/0!</v>
      </c>
      <c r="S2695">
        <v>2</v>
      </c>
      <c r="T2695">
        <v>0.53846153846153844</v>
      </c>
    </row>
    <row r="2696" spans="1:20" x14ac:dyDescent="0.25">
      <c r="A2696" s="177" t="s">
        <v>11679</v>
      </c>
      <c r="B2696" t="s">
        <v>11680</v>
      </c>
      <c r="C2696" t="s">
        <v>199</v>
      </c>
      <c r="D2696" s="20" t="s">
        <v>1028</v>
      </c>
      <c r="E2696" s="26">
        <v>42461</v>
      </c>
      <c r="F2696">
        <v>14</v>
      </c>
      <c r="G2696">
        <v>14</v>
      </c>
      <c r="H2696">
        <v>1</v>
      </c>
      <c r="I2696">
        <v>126</v>
      </c>
      <c r="J2696">
        <v>125</v>
      </c>
      <c r="K2696">
        <v>1.008</v>
      </c>
      <c r="L2696">
        <v>125</v>
      </c>
      <c r="M2696">
        <v>1</v>
      </c>
      <c r="N2696">
        <v>125</v>
      </c>
      <c r="P2696">
        <v>0</v>
      </c>
      <c r="Q2696">
        <v>0</v>
      </c>
      <c r="R2696" t="e">
        <v>#DIV/0!</v>
      </c>
      <c r="S2696">
        <v>1</v>
      </c>
      <c r="T2696" t="e">
        <v>#DIV/0!</v>
      </c>
    </row>
    <row r="2697" spans="1:20" x14ac:dyDescent="0.25">
      <c r="A2697" s="177" t="s">
        <v>10947</v>
      </c>
      <c r="B2697" t="s">
        <v>10948</v>
      </c>
      <c r="C2697" t="s">
        <v>227</v>
      </c>
      <c r="D2697" s="20" t="s">
        <v>1028</v>
      </c>
      <c r="E2697" s="26">
        <v>42461</v>
      </c>
      <c r="F2697">
        <v>2</v>
      </c>
      <c r="G2697">
        <v>2</v>
      </c>
      <c r="H2697">
        <v>1</v>
      </c>
      <c r="I2697">
        <v>1</v>
      </c>
      <c r="J2697">
        <v>15</v>
      </c>
      <c r="K2697">
        <v>6.6666666666666666E-2</v>
      </c>
      <c r="L2697">
        <v>15</v>
      </c>
      <c r="M2697">
        <v>1</v>
      </c>
      <c r="N2697">
        <v>0</v>
      </c>
      <c r="P2697">
        <v>0</v>
      </c>
      <c r="Q2697">
        <v>0</v>
      </c>
      <c r="R2697" t="e">
        <v>#DIV/0!</v>
      </c>
      <c r="S2697">
        <v>1</v>
      </c>
      <c r="T2697" t="e">
        <v>#DIV/0!</v>
      </c>
    </row>
    <row r="2698" spans="1:20" x14ac:dyDescent="0.25">
      <c r="A2698" s="177" t="s">
        <v>11681</v>
      </c>
      <c r="B2698" t="s">
        <v>11682</v>
      </c>
      <c r="C2698" t="s">
        <v>348</v>
      </c>
      <c r="D2698" s="20" t="s">
        <v>1028</v>
      </c>
      <c r="E2698" s="26">
        <v>42461</v>
      </c>
      <c r="F2698">
        <v>2</v>
      </c>
      <c r="G2698">
        <v>2</v>
      </c>
      <c r="H2698">
        <v>1</v>
      </c>
      <c r="I2698">
        <v>4</v>
      </c>
      <c r="J2698">
        <v>10</v>
      </c>
      <c r="K2698">
        <v>0.4</v>
      </c>
      <c r="L2698">
        <v>10</v>
      </c>
      <c r="M2698">
        <v>1</v>
      </c>
      <c r="N2698">
        <v>4</v>
      </c>
      <c r="P2698">
        <v>0</v>
      </c>
      <c r="Q2698">
        <v>0</v>
      </c>
      <c r="R2698" t="e">
        <v>#DIV/0!</v>
      </c>
      <c r="S2698">
        <v>0</v>
      </c>
      <c r="T2698">
        <v>0.90909090909090906</v>
      </c>
    </row>
    <row r="2699" spans="1:20" x14ac:dyDescent="0.25">
      <c r="A2699" s="177" t="s">
        <v>9543</v>
      </c>
      <c r="B2699" t="s">
        <v>9544</v>
      </c>
      <c r="C2699" t="s">
        <v>346</v>
      </c>
      <c r="D2699" s="20" t="s">
        <v>1028</v>
      </c>
      <c r="E2699" s="26">
        <v>42461</v>
      </c>
      <c r="F2699">
        <v>4</v>
      </c>
      <c r="G2699">
        <v>5</v>
      </c>
      <c r="H2699">
        <v>0.8</v>
      </c>
      <c r="I2699">
        <v>12</v>
      </c>
      <c r="J2699">
        <v>21</v>
      </c>
      <c r="K2699">
        <v>0.5714285714285714</v>
      </c>
      <c r="L2699">
        <v>26</v>
      </c>
      <c r="M2699">
        <v>0.80769230769230771</v>
      </c>
      <c r="N2699">
        <v>8</v>
      </c>
      <c r="P2699">
        <v>0</v>
      </c>
      <c r="Q2699">
        <v>0</v>
      </c>
      <c r="R2699" t="e">
        <v>#DIV/0!</v>
      </c>
      <c r="S2699">
        <v>4</v>
      </c>
      <c r="T2699" t="e">
        <v>#DIV/0!</v>
      </c>
    </row>
    <row r="2700" spans="1:20" x14ac:dyDescent="0.25">
      <c r="A2700" s="177" t="s">
        <v>9184</v>
      </c>
      <c r="B2700" t="s">
        <v>9185</v>
      </c>
      <c r="C2700" t="s">
        <v>207</v>
      </c>
      <c r="D2700" s="20" t="s">
        <v>1028</v>
      </c>
      <c r="E2700" s="26">
        <v>42461</v>
      </c>
      <c r="F2700">
        <v>11</v>
      </c>
      <c r="G2700">
        <v>12</v>
      </c>
      <c r="H2700">
        <v>0.91666666666666663</v>
      </c>
      <c r="I2700">
        <v>89</v>
      </c>
      <c r="J2700">
        <v>84</v>
      </c>
      <c r="K2700">
        <v>1.0595238095238095</v>
      </c>
      <c r="L2700">
        <v>96</v>
      </c>
      <c r="M2700">
        <v>0.875</v>
      </c>
      <c r="N2700">
        <v>71</v>
      </c>
      <c r="P2700">
        <v>1</v>
      </c>
      <c r="Q2700">
        <v>2</v>
      </c>
      <c r="R2700">
        <v>0.5</v>
      </c>
      <c r="S2700">
        <v>18</v>
      </c>
      <c r="T2700" t="e">
        <v>#DIV/0!</v>
      </c>
    </row>
    <row r="2701" spans="1:20" x14ac:dyDescent="0.25">
      <c r="A2701" s="177" t="s">
        <v>8345</v>
      </c>
      <c r="B2701" t="s">
        <v>8346</v>
      </c>
      <c r="C2701" t="s">
        <v>212</v>
      </c>
      <c r="D2701" s="20" t="s">
        <v>1028</v>
      </c>
      <c r="E2701" s="26">
        <v>42461</v>
      </c>
      <c r="F2701">
        <v>2</v>
      </c>
      <c r="G2701">
        <v>3</v>
      </c>
      <c r="H2701">
        <v>0.66666666666666663</v>
      </c>
      <c r="I2701">
        <v>15</v>
      </c>
      <c r="J2701">
        <v>18</v>
      </c>
      <c r="K2701">
        <v>0.83333333333333337</v>
      </c>
      <c r="L2701">
        <v>25</v>
      </c>
      <c r="M2701">
        <v>0.72</v>
      </c>
      <c r="N2701">
        <v>13</v>
      </c>
      <c r="P2701">
        <v>0</v>
      </c>
      <c r="Q2701">
        <v>1</v>
      </c>
      <c r="R2701">
        <v>0</v>
      </c>
      <c r="S2701">
        <v>2</v>
      </c>
      <c r="T2701" t="e">
        <v>#DIV/0!</v>
      </c>
    </row>
    <row r="2702" spans="1:20" x14ac:dyDescent="0.25">
      <c r="A2702" s="177" t="s">
        <v>4921</v>
      </c>
      <c r="B2702" t="s">
        <v>4922</v>
      </c>
      <c r="C2702" t="s">
        <v>230</v>
      </c>
      <c r="D2702" s="20" t="s">
        <v>1028</v>
      </c>
      <c r="E2702" s="26">
        <v>42461</v>
      </c>
      <c r="F2702">
        <v>1</v>
      </c>
      <c r="G2702">
        <v>2</v>
      </c>
      <c r="H2702">
        <v>0.5</v>
      </c>
      <c r="I2702">
        <v>7</v>
      </c>
      <c r="J2702">
        <v>10</v>
      </c>
      <c r="K2702">
        <v>0.7</v>
      </c>
      <c r="L2702">
        <v>15</v>
      </c>
      <c r="M2702">
        <v>0.66666666666666663</v>
      </c>
      <c r="N2702">
        <v>7</v>
      </c>
      <c r="P2702">
        <v>0</v>
      </c>
      <c r="Q2702">
        <v>0</v>
      </c>
      <c r="R2702" t="e">
        <v>#DIV/0!</v>
      </c>
      <c r="S2702">
        <v>0</v>
      </c>
    </row>
    <row r="2703" spans="1:20" x14ac:dyDescent="0.25">
      <c r="A2703" s="177" t="s">
        <v>11683</v>
      </c>
      <c r="B2703" t="s">
        <v>11684</v>
      </c>
      <c r="C2703" t="s">
        <v>198</v>
      </c>
      <c r="D2703" s="20" t="s">
        <v>1028</v>
      </c>
      <c r="E2703" s="26">
        <v>42461</v>
      </c>
      <c r="F2703">
        <v>1</v>
      </c>
      <c r="G2703">
        <v>3</v>
      </c>
      <c r="H2703">
        <v>0.33333333333333331</v>
      </c>
      <c r="I2703">
        <v>3</v>
      </c>
      <c r="J2703">
        <v>5</v>
      </c>
      <c r="K2703">
        <v>0.6</v>
      </c>
      <c r="L2703">
        <v>15</v>
      </c>
      <c r="M2703">
        <v>0.33333333333333331</v>
      </c>
      <c r="N2703">
        <v>3</v>
      </c>
      <c r="P2703">
        <v>0</v>
      </c>
      <c r="Q2703">
        <v>0</v>
      </c>
      <c r="R2703" t="e">
        <v>#DIV/0!</v>
      </c>
      <c r="S2703">
        <v>0</v>
      </c>
      <c r="T2703">
        <v>0.52631578947368418</v>
      </c>
    </row>
    <row r="2704" spans="1:20" x14ac:dyDescent="0.25">
      <c r="A2704" s="177" t="s">
        <v>10772</v>
      </c>
      <c r="B2704" t="s">
        <v>10773</v>
      </c>
      <c r="C2704" t="s">
        <v>203</v>
      </c>
      <c r="D2704" s="20" t="s">
        <v>1028</v>
      </c>
      <c r="E2704" s="26">
        <v>42461</v>
      </c>
      <c r="F2704">
        <v>8</v>
      </c>
      <c r="G2704">
        <v>10</v>
      </c>
      <c r="H2704">
        <v>0.8</v>
      </c>
      <c r="I2704">
        <v>25</v>
      </c>
      <c r="J2704">
        <v>47</v>
      </c>
      <c r="K2704">
        <v>0.53191489361702127</v>
      </c>
      <c r="L2704">
        <v>62</v>
      </c>
      <c r="M2704">
        <v>0.75806451612903225</v>
      </c>
      <c r="N2704">
        <v>18</v>
      </c>
      <c r="P2704">
        <v>5</v>
      </c>
      <c r="Q2704">
        <v>7</v>
      </c>
      <c r="R2704">
        <v>0.7142857142857143</v>
      </c>
      <c r="S2704">
        <v>7</v>
      </c>
      <c r="T2704">
        <v>0.98583333333333323</v>
      </c>
    </row>
    <row r="2705" spans="1:20" x14ac:dyDescent="0.25">
      <c r="A2705" s="177" t="s">
        <v>6314</v>
      </c>
      <c r="B2705" t="s">
        <v>6315</v>
      </c>
      <c r="C2705" t="s">
        <v>214</v>
      </c>
      <c r="D2705" s="20" t="s">
        <v>1028</v>
      </c>
      <c r="E2705" s="26">
        <v>42461</v>
      </c>
      <c r="F2705">
        <v>15</v>
      </c>
      <c r="G2705">
        <v>17</v>
      </c>
      <c r="H2705">
        <v>0.88235294117647056</v>
      </c>
      <c r="I2705">
        <v>106</v>
      </c>
      <c r="J2705">
        <v>125</v>
      </c>
      <c r="K2705">
        <v>0.84799999999999998</v>
      </c>
      <c r="L2705">
        <v>145</v>
      </c>
      <c r="M2705">
        <v>0.86206896551724133</v>
      </c>
      <c r="N2705">
        <v>88</v>
      </c>
      <c r="P2705">
        <v>11</v>
      </c>
      <c r="Q2705">
        <v>14</v>
      </c>
      <c r="R2705">
        <v>0.7857142857142857</v>
      </c>
      <c r="S2705">
        <v>18</v>
      </c>
      <c r="T2705">
        <v>0.66644000000000003</v>
      </c>
    </row>
    <row r="2706" spans="1:20" x14ac:dyDescent="0.25">
      <c r="A2706" s="177" t="s">
        <v>3614</v>
      </c>
      <c r="B2706" t="s">
        <v>3615</v>
      </c>
      <c r="C2706" t="s">
        <v>220</v>
      </c>
      <c r="D2706" s="20" t="s">
        <v>1028</v>
      </c>
      <c r="E2706" s="26">
        <v>42461</v>
      </c>
      <c r="F2706">
        <v>15</v>
      </c>
      <c r="G2706">
        <v>16</v>
      </c>
      <c r="H2706">
        <v>0.9375</v>
      </c>
      <c r="I2706">
        <v>30</v>
      </c>
      <c r="J2706">
        <v>44</v>
      </c>
      <c r="K2706">
        <v>0.68181818181818177</v>
      </c>
      <c r="L2706">
        <v>48</v>
      </c>
      <c r="M2706">
        <v>0.91666666666666663</v>
      </c>
      <c r="N2706">
        <v>21</v>
      </c>
      <c r="P2706">
        <v>4</v>
      </c>
      <c r="Q2706">
        <v>8</v>
      </c>
      <c r="R2706">
        <v>0.5</v>
      </c>
      <c r="S2706">
        <v>9</v>
      </c>
      <c r="T2706">
        <v>0.82399999999999995</v>
      </c>
    </row>
    <row r="2707" spans="1:20" x14ac:dyDescent="0.25">
      <c r="A2707" s="177" t="s">
        <v>6738</v>
      </c>
      <c r="B2707" t="s">
        <v>6739</v>
      </c>
      <c r="C2707" t="s">
        <v>317</v>
      </c>
      <c r="D2707" s="20" t="s">
        <v>1028</v>
      </c>
      <c r="E2707" s="26">
        <v>42461</v>
      </c>
      <c r="F2707">
        <v>10</v>
      </c>
      <c r="G2707">
        <v>10</v>
      </c>
      <c r="H2707">
        <v>1</v>
      </c>
      <c r="I2707">
        <v>16</v>
      </c>
      <c r="J2707">
        <v>26</v>
      </c>
      <c r="K2707">
        <v>0.61538461538461542</v>
      </c>
      <c r="L2707">
        <v>26</v>
      </c>
      <c r="M2707">
        <v>1</v>
      </c>
      <c r="N2707">
        <v>16</v>
      </c>
      <c r="P2707">
        <v>1</v>
      </c>
      <c r="Q2707">
        <v>1</v>
      </c>
      <c r="R2707">
        <v>1</v>
      </c>
      <c r="S2707">
        <v>0</v>
      </c>
      <c r="T2707">
        <v>0.8899999999999999</v>
      </c>
    </row>
    <row r="2708" spans="1:20" x14ac:dyDescent="0.25">
      <c r="A2708" s="177" t="s">
        <v>4396</v>
      </c>
      <c r="B2708" t="s">
        <v>4397</v>
      </c>
      <c r="C2708" t="s">
        <v>217</v>
      </c>
      <c r="D2708" s="20" t="s">
        <v>1028</v>
      </c>
      <c r="E2708" s="26">
        <v>42461</v>
      </c>
      <c r="F2708">
        <v>4</v>
      </c>
      <c r="G2708">
        <v>4</v>
      </c>
      <c r="H2708">
        <v>1</v>
      </c>
      <c r="I2708">
        <v>2</v>
      </c>
      <c r="J2708">
        <v>20</v>
      </c>
      <c r="K2708">
        <v>0.1</v>
      </c>
      <c r="L2708">
        <v>20</v>
      </c>
      <c r="M2708">
        <v>1</v>
      </c>
      <c r="N2708">
        <v>2</v>
      </c>
      <c r="P2708">
        <v>0</v>
      </c>
      <c r="Q2708">
        <v>0</v>
      </c>
      <c r="R2708" t="e">
        <v>#DIV/0!</v>
      </c>
      <c r="S2708">
        <v>0</v>
      </c>
      <c r="T2708">
        <v>0.62393162393162394</v>
      </c>
    </row>
    <row r="2709" spans="1:20" x14ac:dyDescent="0.25">
      <c r="A2709" s="177" t="s">
        <v>9925</v>
      </c>
      <c r="B2709" t="s">
        <v>9926</v>
      </c>
      <c r="C2709" t="s">
        <v>223</v>
      </c>
      <c r="D2709" s="20" t="s">
        <v>1028</v>
      </c>
      <c r="E2709" s="26">
        <v>42461</v>
      </c>
      <c r="F2709">
        <v>5</v>
      </c>
      <c r="G2709">
        <v>6</v>
      </c>
      <c r="H2709">
        <v>0.83333333333333337</v>
      </c>
      <c r="I2709">
        <v>56</v>
      </c>
      <c r="J2709">
        <v>75</v>
      </c>
      <c r="K2709">
        <v>0.7466666666666667</v>
      </c>
      <c r="L2709">
        <v>90</v>
      </c>
      <c r="M2709">
        <v>0.83333333333333337</v>
      </c>
      <c r="N2709">
        <v>52</v>
      </c>
      <c r="P2709">
        <v>0</v>
      </c>
      <c r="Q2709">
        <v>0</v>
      </c>
      <c r="R2709" t="e">
        <v>#DIV/0!</v>
      </c>
      <c r="S2709">
        <v>4</v>
      </c>
      <c r="T2709">
        <v>0.7920454545454545</v>
      </c>
    </row>
    <row r="2710" spans="1:20" x14ac:dyDescent="0.25">
      <c r="A2710" s="177" t="s">
        <v>8044</v>
      </c>
      <c r="B2710" t="s">
        <v>8045</v>
      </c>
      <c r="C2710" t="s">
        <v>225</v>
      </c>
      <c r="D2710" s="20" t="s">
        <v>1028</v>
      </c>
      <c r="E2710" s="26">
        <v>42461</v>
      </c>
      <c r="F2710">
        <v>3</v>
      </c>
      <c r="G2710">
        <v>5</v>
      </c>
      <c r="H2710">
        <v>0.6</v>
      </c>
      <c r="I2710">
        <v>40</v>
      </c>
      <c r="J2710">
        <v>30</v>
      </c>
      <c r="K2710">
        <v>1.3333333333333333</v>
      </c>
      <c r="L2710">
        <v>50</v>
      </c>
      <c r="M2710">
        <v>0.6</v>
      </c>
      <c r="N2710">
        <v>40</v>
      </c>
      <c r="P2710">
        <v>2</v>
      </c>
      <c r="Q2710">
        <v>4</v>
      </c>
      <c r="R2710">
        <v>0.5</v>
      </c>
      <c r="S2710">
        <v>0</v>
      </c>
    </row>
    <row r="2711" spans="1:20" x14ac:dyDescent="0.25">
      <c r="A2711" s="177" t="s">
        <v>7104</v>
      </c>
      <c r="B2711" t="s">
        <v>7105</v>
      </c>
      <c r="C2711" t="s">
        <v>232</v>
      </c>
      <c r="D2711" s="20" t="s">
        <v>1028</v>
      </c>
      <c r="E2711" s="26">
        <v>42461</v>
      </c>
      <c r="F2711">
        <v>18</v>
      </c>
      <c r="G2711">
        <v>14</v>
      </c>
      <c r="H2711">
        <v>1.2857142857142858</v>
      </c>
      <c r="I2711">
        <v>175</v>
      </c>
      <c r="J2711">
        <v>174</v>
      </c>
      <c r="K2711">
        <v>1.0057471264367817</v>
      </c>
      <c r="L2711">
        <v>134</v>
      </c>
      <c r="M2711">
        <v>1.2985074626865671</v>
      </c>
      <c r="N2711">
        <v>145</v>
      </c>
      <c r="P2711">
        <v>0</v>
      </c>
      <c r="Q2711">
        <v>0</v>
      </c>
      <c r="R2711" t="e">
        <v>#DIV/0!</v>
      </c>
      <c r="S2711">
        <v>30</v>
      </c>
      <c r="T2711">
        <v>0.75836660018344215</v>
      </c>
    </row>
    <row r="2712" spans="1:20" x14ac:dyDescent="0.25">
      <c r="A2712" s="177" t="s">
        <v>4746</v>
      </c>
      <c r="B2712" t="s">
        <v>4747</v>
      </c>
      <c r="C2712" t="s">
        <v>234</v>
      </c>
      <c r="D2712" s="20" t="s">
        <v>1028</v>
      </c>
      <c r="E2712" s="26">
        <v>42461</v>
      </c>
      <c r="F2712">
        <v>3</v>
      </c>
      <c r="G2712">
        <v>3</v>
      </c>
      <c r="H2712">
        <v>1</v>
      </c>
      <c r="I2712">
        <v>10</v>
      </c>
      <c r="J2712">
        <v>30</v>
      </c>
      <c r="K2712">
        <v>0.33333333333333331</v>
      </c>
      <c r="L2712">
        <v>30</v>
      </c>
      <c r="M2712">
        <v>1</v>
      </c>
      <c r="N2712">
        <v>10</v>
      </c>
      <c r="P2712">
        <v>0</v>
      </c>
      <c r="Q2712">
        <v>0</v>
      </c>
      <c r="R2712" t="e">
        <v>#DIV/0!</v>
      </c>
      <c r="S2712">
        <v>0</v>
      </c>
    </row>
    <row r="2713" spans="1:20" x14ac:dyDescent="0.25">
      <c r="A2713" s="177" t="s">
        <v>3806</v>
      </c>
      <c r="B2713" t="s">
        <v>3807</v>
      </c>
      <c r="C2713" t="s">
        <v>342</v>
      </c>
      <c r="D2713" s="20" t="s">
        <v>1028</v>
      </c>
      <c r="E2713" s="26">
        <v>42461</v>
      </c>
      <c r="F2713">
        <v>4</v>
      </c>
      <c r="G2713">
        <v>4</v>
      </c>
      <c r="H2713">
        <v>1</v>
      </c>
      <c r="I2713">
        <v>24</v>
      </c>
      <c r="J2713">
        <v>40</v>
      </c>
      <c r="K2713">
        <v>0.6</v>
      </c>
      <c r="L2713">
        <v>40</v>
      </c>
      <c r="M2713">
        <v>1</v>
      </c>
      <c r="N2713">
        <v>24</v>
      </c>
      <c r="P2713">
        <v>0</v>
      </c>
      <c r="Q2713">
        <v>0</v>
      </c>
      <c r="R2713" t="e">
        <v>#DIV/0!</v>
      </c>
      <c r="S2713">
        <v>0</v>
      </c>
    </row>
    <row r="2714" spans="1:20" x14ac:dyDescent="0.25">
      <c r="A2714" s="177" t="s">
        <v>3089</v>
      </c>
      <c r="B2714" t="s">
        <v>3090</v>
      </c>
      <c r="C2714" t="s">
        <v>242</v>
      </c>
      <c r="D2714" s="20" t="s">
        <v>1026</v>
      </c>
      <c r="E2714" s="26">
        <v>42461</v>
      </c>
      <c r="F2714">
        <v>7</v>
      </c>
      <c r="G2714">
        <v>10</v>
      </c>
      <c r="H2714">
        <v>0.7</v>
      </c>
      <c r="I2714">
        <v>66</v>
      </c>
      <c r="J2714">
        <v>67</v>
      </c>
      <c r="K2714">
        <v>0.9850746268656716</v>
      </c>
      <c r="L2714">
        <v>91</v>
      </c>
      <c r="M2714">
        <v>0.73626373626373631</v>
      </c>
      <c r="N2714">
        <v>50</v>
      </c>
      <c r="P2714">
        <v>0</v>
      </c>
      <c r="Q2714">
        <v>1</v>
      </c>
      <c r="R2714">
        <v>0</v>
      </c>
      <c r="S2714">
        <v>16</v>
      </c>
    </row>
    <row r="2715" spans="1:20" x14ac:dyDescent="0.25">
      <c r="A2715" s="177" t="s">
        <v>2914</v>
      </c>
      <c r="B2715" t="s">
        <v>2915</v>
      </c>
      <c r="C2715" s="20" t="s">
        <v>2754</v>
      </c>
      <c r="D2715" s="20" t="s">
        <v>1026</v>
      </c>
      <c r="E2715" s="26">
        <v>42461</v>
      </c>
      <c r="F2715">
        <v>6</v>
      </c>
      <c r="G2715">
        <v>8</v>
      </c>
      <c r="H2715">
        <v>0.75</v>
      </c>
      <c r="I2715">
        <v>22</v>
      </c>
      <c r="J2715">
        <v>30</v>
      </c>
      <c r="K2715">
        <v>0.73333333333333328</v>
      </c>
      <c r="L2715">
        <v>40</v>
      </c>
      <c r="M2715">
        <v>0.75</v>
      </c>
      <c r="N2715">
        <v>22</v>
      </c>
      <c r="P2715">
        <v>0</v>
      </c>
      <c r="Q2715">
        <v>0</v>
      </c>
      <c r="R2715" t="e">
        <v>#DIV/0!</v>
      </c>
      <c r="S2715">
        <v>0</v>
      </c>
    </row>
    <row r="2716" spans="1:20" x14ac:dyDescent="0.25">
      <c r="A2716" s="177" t="s">
        <v>2669</v>
      </c>
      <c r="B2716" t="s">
        <v>2670</v>
      </c>
      <c r="C2716" t="s">
        <v>237</v>
      </c>
      <c r="D2716" s="20" t="s">
        <v>1026</v>
      </c>
      <c r="E2716" s="26">
        <v>42461</v>
      </c>
      <c r="F2716">
        <v>16</v>
      </c>
      <c r="G2716">
        <v>17</v>
      </c>
      <c r="H2716">
        <v>0.94117647058823528</v>
      </c>
      <c r="I2716">
        <v>83</v>
      </c>
      <c r="J2716">
        <v>115</v>
      </c>
      <c r="K2716">
        <v>0.72173913043478266</v>
      </c>
      <c r="L2716">
        <v>125</v>
      </c>
      <c r="M2716">
        <v>0.92</v>
      </c>
      <c r="N2716">
        <v>65</v>
      </c>
      <c r="O2716">
        <v>0.98583333333333323</v>
      </c>
      <c r="P2716">
        <v>11</v>
      </c>
      <c r="Q2716">
        <v>14</v>
      </c>
      <c r="R2716">
        <v>0.7857142857142857</v>
      </c>
      <c r="S2716">
        <v>18</v>
      </c>
      <c r="T2716">
        <v>0.5</v>
      </c>
    </row>
    <row r="2717" spans="1:20" x14ac:dyDescent="0.25">
      <c r="A2717" s="177" t="s">
        <v>2494</v>
      </c>
      <c r="B2717" t="s">
        <v>2495</v>
      </c>
      <c r="C2717" t="s">
        <v>238</v>
      </c>
      <c r="D2717" s="20" t="s">
        <v>1026</v>
      </c>
      <c r="E2717" s="26">
        <v>42461</v>
      </c>
      <c r="F2717">
        <v>11</v>
      </c>
      <c r="G2717">
        <v>12</v>
      </c>
      <c r="H2717">
        <v>0.91666666666666663</v>
      </c>
      <c r="I2717">
        <v>26</v>
      </c>
      <c r="J2717">
        <v>36</v>
      </c>
      <c r="K2717">
        <v>0.72222222222222221</v>
      </c>
      <c r="L2717">
        <v>40</v>
      </c>
      <c r="M2717">
        <v>0.9</v>
      </c>
      <c r="N2717">
        <v>18</v>
      </c>
      <c r="O2717">
        <v>0.66644000000000003</v>
      </c>
      <c r="P2717">
        <v>4</v>
      </c>
      <c r="Q2717">
        <v>8</v>
      </c>
      <c r="R2717">
        <v>0.5</v>
      </c>
      <c r="S2717">
        <v>8</v>
      </c>
      <c r="T2717">
        <v>0.5</v>
      </c>
    </row>
    <row r="2718" spans="1:20" x14ac:dyDescent="0.25">
      <c r="A2718" s="177" t="s">
        <v>2321</v>
      </c>
      <c r="B2718" t="s">
        <v>2322</v>
      </c>
      <c r="C2718" t="s">
        <v>239</v>
      </c>
      <c r="D2718" s="20" t="s">
        <v>1026</v>
      </c>
      <c r="E2718" s="26">
        <v>42461</v>
      </c>
      <c r="F2718">
        <v>4</v>
      </c>
      <c r="G2718">
        <v>4</v>
      </c>
      <c r="H2718">
        <v>1</v>
      </c>
      <c r="I2718">
        <v>4</v>
      </c>
      <c r="J2718">
        <v>8</v>
      </c>
      <c r="K2718">
        <v>0.5</v>
      </c>
      <c r="L2718">
        <v>8</v>
      </c>
      <c r="M2718">
        <v>1</v>
      </c>
      <c r="N2718">
        <v>3</v>
      </c>
      <c r="O2718">
        <v>0.82399999999999995</v>
      </c>
      <c r="P2718">
        <v>0</v>
      </c>
      <c r="Q2718">
        <v>0</v>
      </c>
      <c r="R2718" t="e">
        <v>#DIV/0!</v>
      </c>
      <c r="S2718">
        <v>1</v>
      </c>
      <c r="T2718">
        <v>1.05</v>
      </c>
    </row>
    <row r="2719" spans="1:20" x14ac:dyDescent="0.25">
      <c r="A2719" s="177" t="s">
        <v>2146</v>
      </c>
      <c r="B2719" t="s">
        <v>2147</v>
      </c>
      <c r="C2719" s="20" t="s">
        <v>2018</v>
      </c>
      <c r="D2719" s="20" t="s">
        <v>1026</v>
      </c>
      <c r="E2719" s="26">
        <v>42461</v>
      </c>
      <c r="F2719">
        <v>8</v>
      </c>
      <c r="G2719">
        <v>9</v>
      </c>
      <c r="H2719">
        <v>0.88888888888888884</v>
      </c>
      <c r="I2719">
        <v>35</v>
      </c>
      <c r="J2719">
        <v>34</v>
      </c>
      <c r="K2719">
        <v>1.0294117647058822</v>
      </c>
      <c r="L2719">
        <v>39</v>
      </c>
      <c r="M2719">
        <v>0.87179487179487181</v>
      </c>
      <c r="N2719">
        <v>28</v>
      </c>
      <c r="P2719">
        <v>2</v>
      </c>
      <c r="Q2719">
        <v>4</v>
      </c>
      <c r="R2719">
        <v>0.5</v>
      </c>
      <c r="S2719">
        <v>7</v>
      </c>
      <c r="T2719">
        <v>0.9</v>
      </c>
    </row>
    <row r="2720" spans="1:20" x14ac:dyDescent="0.25">
      <c r="A2720" s="177" t="s">
        <v>1898</v>
      </c>
      <c r="B2720" t="s">
        <v>1899</v>
      </c>
      <c r="C2720" t="s">
        <v>240</v>
      </c>
      <c r="D2720" s="20" t="s">
        <v>1026</v>
      </c>
      <c r="E2720" s="26">
        <v>42461</v>
      </c>
      <c r="F2720">
        <v>27</v>
      </c>
      <c r="G2720">
        <v>28</v>
      </c>
      <c r="H2720">
        <v>0.9642857142857143</v>
      </c>
      <c r="I2720">
        <v>49</v>
      </c>
      <c r="J2720">
        <v>108</v>
      </c>
      <c r="K2720">
        <v>0.45370370370370372</v>
      </c>
      <c r="L2720">
        <v>113</v>
      </c>
      <c r="M2720">
        <v>0.95575221238938057</v>
      </c>
      <c r="N2720">
        <v>46</v>
      </c>
      <c r="P2720">
        <v>1</v>
      </c>
      <c r="Q2720">
        <v>2</v>
      </c>
      <c r="R2720">
        <v>0.5</v>
      </c>
      <c r="S2720">
        <v>3</v>
      </c>
      <c r="T2720">
        <v>1.05</v>
      </c>
    </row>
    <row r="2721" spans="1:20" x14ac:dyDescent="0.25">
      <c r="A2721" s="177" t="s">
        <v>1723</v>
      </c>
      <c r="B2721" t="s">
        <v>1724</v>
      </c>
      <c r="C2721" t="s">
        <v>241</v>
      </c>
      <c r="D2721" s="20" t="s">
        <v>1026</v>
      </c>
      <c r="E2721" s="26">
        <v>42461</v>
      </c>
      <c r="F2721">
        <v>56</v>
      </c>
      <c r="G2721">
        <v>58</v>
      </c>
      <c r="H2721">
        <v>0.96551724137931039</v>
      </c>
      <c r="I2721">
        <v>510</v>
      </c>
      <c r="J2721">
        <v>560</v>
      </c>
      <c r="K2721">
        <v>0.9107142857142857</v>
      </c>
      <c r="L2721">
        <v>580</v>
      </c>
      <c r="M2721">
        <v>0.96551724137931039</v>
      </c>
      <c r="N2721">
        <v>462</v>
      </c>
      <c r="P2721">
        <v>8</v>
      </c>
      <c r="Q2721">
        <v>12</v>
      </c>
      <c r="R2721">
        <v>0.66666666666666663</v>
      </c>
      <c r="S2721">
        <v>48</v>
      </c>
      <c r="T2721">
        <v>0.74321739130434772</v>
      </c>
    </row>
    <row r="2722" spans="1:20" x14ac:dyDescent="0.25">
      <c r="A2722" s="177" t="s">
        <v>1548</v>
      </c>
      <c r="B2722" t="s">
        <v>1549</v>
      </c>
      <c r="C2722" t="s">
        <v>318</v>
      </c>
      <c r="D2722" s="20" t="s">
        <v>1026</v>
      </c>
      <c r="E2722" s="26">
        <v>42461</v>
      </c>
      <c r="F2722">
        <v>0</v>
      </c>
      <c r="G2722">
        <v>0</v>
      </c>
      <c r="H2722" t="e">
        <v>#DIV/0!</v>
      </c>
      <c r="I2722">
        <v>0</v>
      </c>
      <c r="J2722">
        <v>0</v>
      </c>
      <c r="K2722" t="e">
        <v>#DIV/0!</v>
      </c>
      <c r="L2722">
        <v>0</v>
      </c>
      <c r="M2722" t="e">
        <v>#DIV/0!</v>
      </c>
      <c r="N2722">
        <v>0</v>
      </c>
      <c r="P2722">
        <v>0</v>
      </c>
      <c r="Q2722">
        <v>0</v>
      </c>
      <c r="R2722" t="e">
        <v>#DIV/0!</v>
      </c>
      <c r="S2722">
        <v>0</v>
      </c>
      <c r="T2722">
        <v>0.84799999999999998</v>
      </c>
    </row>
    <row r="2723" spans="1:20" x14ac:dyDescent="0.25">
      <c r="A2723" s="177" t="s">
        <v>1135</v>
      </c>
      <c r="B2723" t="s">
        <v>1223</v>
      </c>
      <c r="C2723" t="s">
        <v>235</v>
      </c>
      <c r="D2723" s="20" t="s">
        <v>1028</v>
      </c>
      <c r="E2723" s="26">
        <v>42461</v>
      </c>
      <c r="F2723">
        <v>135</v>
      </c>
      <c r="G2723">
        <v>146</v>
      </c>
      <c r="H2723">
        <v>0.92465753424657537</v>
      </c>
      <c r="I2723">
        <v>795</v>
      </c>
      <c r="J2723">
        <v>958</v>
      </c>
      <c r="K2723">
        <v>0.82985386221294366</v>
      </c>
      <c r="L2723">
        <v>1036</v>
      </c>
      <c r="M2723">
        <v>0.92471042471042475</v>
      </c>
      <c r="N2723">
        <v>694</v>
      </c>
      <c r="P2723">
        <v>26</v>
      </c>
      <c r="Q2723">
        <v>41</v>
      </c>
      <c r="R2723">
        <v>0.63414634146341464</v>
      </c>
      <c r="S2723">
        <v>101</v>
      </c>
      <c r="T2723">
        <v>0.83</v>
      </c>
    </row>
    <row r="2724" spans="1:20" x14ac:dyDescent="0.25">
      <c r="A2724" s="177" t="s">
        <v>9361</v>
      </c>
      <c r="B2724" t="s">
        <v>9362</v>
      </c>
      <c r="C2724" t="s">
        <v>211</v>
      </c>
      <c r="D2724" s="20" t="s">
        <v>1026</v>
      </c>
      <c r="E2724" s="26">
        <v>42491</v>
      </c>
      <c r="F2724">
        <v>3</v>
      </c>
      <c r="G2724">
        <v>3</v>
      </c>
      <c r="H2724">
        <v>1</v>
      </c>
      <c r="I2724">
        <v>42</v>
      </c>
      <c r="J2724">
        <v>24</v>
      </c>
      <c r="K2724">
        <v>1.75</v>
      </c>
      <c r="L2724">
        <v>36</v>
      </c>
      <c r="M2724">
        <v>0.66666666666666663</v>
      </c>
      <c r="N2724">
        <v>40</v>
      </c>
      <c r="P2724">
        <v>1</v>
      </c>
      <c r="Q2724">
        <v>3</v>
      </c>
      <c r="R2724">
        <v>0.33333333333333331</v>
      </c>
      <c r="S2724">
        <v>2</v>
      </c>
      <c r="T2724">
        <v>0.95</v>
      </c>
    </row>
    <row r="2725" spans="1:20" x14ac:dyDescent="0.25">
      <c r="A2725" s="177" t="s">
        <v>8522</v>
      </c>
      <c r="B2725" t="s">
        <v>8523</v>
      </c>
      <c r="C2725" t="s">
        <v>213</v>
      </c>
      <c r="D2725" s="20" t="s">
        <v>1026</v>
      </c>
      <c r="E2725" s="26">
        <v>42491</v>
      </c>
      <c r="F2725">
        <v>2</v>
      </c>
      <c r="G2725">
        <v>3</v>
      </c>
      <c r="H2725">
        <v>0.66666666666666663</v>
      </c>
      <c r="I2725">
        <v>10</v>
      </c>
      <c r="J2725">
        <v>18</v>
      </c>
      <c r="K2725">
        <v>0.55555555555555558</v>
      </c>
      <c r="L2725">
        <v>25</v>
      </c>
      <c r="M2725">
        <v>0.72</v>
      </c>
      <c r="N2725">
        <v>9</v>
      </c>
      <c r="P2725">
        <v>3</v>
      </c>
      <c r="Q2725">
        <v>6</v>
      </c>
      <c r="R2725">
        <v>0.5</v>
      </c>
      <c r="S2725">
        <v>1</v>
      </c>
      <c r="T2725">
        <v>0.625</v>
      </c>
    </row>
    <row r="2726" spans="1:20" x14ac:dyDescent="0.25">
      <c r="A2726" s="177" t="s">
        <v>5098</v>
      </c>
      <c r="B2726" t="s">
        <v>5099</v>
      </c>
      <c r="C2726" t="s">
        <v>229</v>
      </c>
      <c r="D2726" s="20" t="s">
        <v>1026</v>
      </c>
      <c r="E2726" s="26">
        <v>42491</v>
      </c>
      <c r="F2726">
        <v>1</v>
      </c>
      <c r="G2726">
        <v>2</v>
      </c>
      <c r="H2726">
        <v>0.5</v>
      </c>
      <c r="I2726">
        <v>9</v>
      </c>
      <c r="J2726">
        <v>10</v>
      </c>
      <c r="K2726">
        <v>0.9</v>
      </c>
      <c r="L2726">
        <v>15</v>
      </c>
      <c r="M2726">
        <v>0.66666666666666663</v>
      </c>
      <c r="N2726">
        <v>7</v>
      </c>
      <c r="P2726">
        <v>0</v>
      </c>
      <c r="Q2726">
        <v>0</v>
      </c>
      <c r="R2726" t="e">
        <v>#DIV/0!</v>
      </c>
      <c r="S2726">
        <v>2</v>
      </c>
    </row>
    <row r="2727" spans="1:20" x14ac:dyDescent="0.25">
      <c r="A2727" s="177" t="s">
        <v>11108</v>
      </c>
      <c r="B2727" t="s">
        <v>11109</v>
      </c>
      <c r="C2727" t="s">
        <v>228</v>
      </c>
      <c r="D2727" s="20" t="s">
        <v>1026</v>
      </c>
      <c r="E2727" s="26">
        <v>42491</v>
      </c>
      <c r="F2727">
        <v>2</v>
      </c>
      <c r="G2727">
        <v>2</v>
      </c>
      <c r="H2727">
        <v>1</v>
      </c>
      <c r="I2727">
        <v>6</v>
      </c>
      <c r="J2727">
        <v>15</v>
      </c>
      <c r="K2727">
        <v>0.4</v>
      </c>
      <c r="L2727">
        <v>15</v>
      </c>
      <c r="M2727">
        <v>1</v>
      </c>
      <c r="N2727">
        <v>5</v>
      </c>
      <c r="P2727">
        <v>0</v>
      </c>
      <c r="Q2727">
        <v>0</v>
      </c>
      <c r="R2727" t="e">
        <v>#DIV/0!</v>
      </c>
      <c r="S2727">
        <v>1</v>
      </c>
      <c r="T2727">
        <v>0.23529411764705882</v>
      </c>
    </row>
    <row r="2728" spans="1:20" x14ac:dyDescent="0.25">
      <c r="A2728" s="177" t="s">
        <v>5722</v>
      </c>
      <c r="B2728" t="s">
        <v>5723</v>
      </c>
      <c r="C2728" s="20" t="s">
        <v>1073</v>
      </c>
      <c r="D2728" s="20" t="s">
        <v>1026</v>
      </c>
      <c r="E2728" s="26">
        <v>42491</v>
      </c>
      <c r="F2728">
        <v>5</v>
      </c>
      <c r="G2728">
        <v>5</v>
      </c>
      <c r="H2728">
        <v>1</v>
      </c>
      <c r="I2728">
        <v>20</v>
      </c>
      <c r="J2728">
        <v>25</v>
      </c>
      <c r="K2728">
        <v>0.8</v>
      </c>
      <c r="L2728">
        <v>25</v>
      </c>
      <c r="M2728">
        <v>1</v>
      </c>
      <c r="N2728">
        <v>20</v>
      </c>
      <c r="P2728">
        <v>0</v>
      </c>
      <c r="Q2728">
        <v>0</v>
      </c>
      <c r="R2728" t="e">
        <v>#DIV/0!</v>
      </c>
      <c r="S2728">
        <v>0</v>
      </c>
      <c r="T2728">
        <v>0.53846153846153844</v>
      </c>
    </row>
    <row r="2729" spans="1:20" x14ac:dyDescent="0.25">
      <c r="A2729" s="177" t="s">
        <v>12100</v>
      </c>
      <c r="B2729" t="s">
        <v>12101</v>
      </c>
      <c r="C2729" s="20" t="s">
        <v>1077</v>
      </c>
      <c r="D2729" s="20" t="s">
        <v>1028</v>
      </c>
      <c r="E2729" s="26">
        <v>42491</v>
      </c>
      <c r="F2729">
        <v>1</v>
      </c>
      <c r="G2729">
        <v>3</v>
      </c>
      <c r="H2729">
        <v>0.33333333333333331</v>
      </c>
      <c r="I2729">
        <v>2</v>
      </c>
      <c r="J2729">
        <v>5</v>
      </c>
      <c r="K2729">
        <v>0.4</v>
      </c>
      <c r="L2729">
        <v>15</v>
      </c>
      <c r="M2729">
        <v>0.33333333333333331</v>
      </c>
      <c r="N2729">
        <v>1</v>
      </c>
      <c r="P2729">
        <v>0</v>
      </c>
      <c r="Q2729">
        <v>0</v>
      </c>
      <c r="R2729" t="e">
        <v>#DIV/0!</v>
      </c>
      <c r="S2729">
        <v>1</v>
      </c>
    </row>
    <row r="2730" spans="1:20" x14ac:dyDescent="0.25">
      <c r="A2730" s="177" t="s">
        <v>10599</v>
      </c>
      <c r="B2730" t="s">
        <v>10600</v>
      </c>
      <c r="C2730" t="s">
        <v>205</v>
      </c>
      <c r="D2730" s="20" t="s">
        <v>1026</v>
      </c>
      <c r="E2730" s="26">
        <v>42491</v>
      </c>
      <c r="F2730">
        <v>3</v>
      </c>
      <c r="G2730">
        <v>3</v>
      </c>
      <c r="H2730">
        <v>1</v>
      </c>
      <c r="I2730">
        <v>17</v>
      </c>
      <c r="J2730">
        <v>30</v>
      </c>
      <c r="K2730">
        <v>0.56666666666666665</v>
      </c>
      <c r="L2730">
        <v>30</v>
      </c>
      <c r="M2730">
        <v>1</v>
      </c>
      <c r="N2730">
        <v>14</v>
      </c>
      <c r="O2730">
        <v>1.05</v>
      </c>
      <c r="P2730">
        <v>6</v>
      </c>
      <c r="Q2730">
        <v>7</v>
      </c>
      <c r="R2730">
        <v>0.8571428571428571</v>
      </c>
      <c r="S2730">
        <v>3</v>
      </c>
      <c r="T2730">
        <v>0.91666666666666663</v>
      </c>
    </row>
    <row r="2731" spans="1:20" x14ac:dyDescent="0.25">
      <c r="A2731" s="177" t="s">
        <v>8946</v>
      </c>
      <c r="B2731" t="s">
        <v>8947</v>
      </c>
      <c r="C2731" t="s">
        <v>210</v>
      </c>
      <c r="D2731" s="20" t="s">
        <v>1026</v>
      </c>
      <c r="E2731" s="26">
        <v>42491</v>
      </c>
      <c r="F2731">
        <v>7</v>
      </c>
      <c r="G2731">
        <v>7</v>
      </c>
      <c r="H2731">
        <v>1</v>
      </c>
      <c r="I2731">
        <v>22</v>
      </c>
      <c r="J2731">
        <v>50</v>
      </c>
      <c r="K2731">
        <v>0.44</v>
      </c>
      <c r="L2731">
        <v>50</v>
      </c>
      <c r="M2731">
        <v>1</v>
      </c>
      <c r="N2731">
        <v>20</v>
      </c>
      <c r="O2731">
        <v>0.9</v>
      </c>
      <c r="P2731">
        <v>4</v>
      </c>
      <c r="Q2731">
        <v>4</v>
      </c>
      <c r="R2731">
        <v>1</v>
      </c>
      <c r="S2731">
        <v>2</v>
      </c>
    </row>
    <row r="2732" spans="1:20" x14ac:dyDescent="0.25">
      <c r="A2732" s="177" t="s">
        <v>6141</v>
      </c>
      <c r="B2732" t="s">
        <v>6142</v>
      </c>
      <c r="C2732" t="s">
        <v>215</v>
      </c>
      <c r="D2732" s="20" t="s">
        <v>1026</v>
      </c>
      <c r="E2732" s="26">
        <v>42491</v>
      </c>
      <c r="F2732">
        <v>7</v>
      </c>
      <c r="G2732">
        <v>7</v>
      </c>
      <c r="H2732">
        <v>1</v>
      </c>
      <c r="I2732">
        <v>33</v>
      </c>
      <c r="J2732">
        <v>45</v>
      </c>
      <c r="K2732">
        <v>0.73333333333333328</v>
      </c>
      <c r="L2732">
        <v>45</v>
      </c>
      <c r="M2732">
        <v>1</v>
      </c>
      <c r="N2732">
        <v>26</v>
      </c>
      <c r="O2732">
        <v>1.05</v>
      </c>
      <c r="P2732">
        <v>5</v>
      </c>
      <c r="Q2732">
        <v>10</v>
      </c>
      <c r="R2732">
        <v>0.5</v>
      </c>
      <c r="S2732">
        <v>7</v>
      </c>
    </row>
    <row r="2733" spans="1:20" x14ac:dyDescent="0.25">
      <c r="A2733" s="177" t="s">
        <v>3441</v>
      </c>
      <c r="B2733" t="s">
        <v>3442</v>
      </c>
      <c r="C2733" t="s">
        <v>221</v>
      </c>
      <c r="D2733" s="20" t="s">
        <v>1026</v>
      </c>
      <c r="E2733" s="26">
        <v>42491</v>
      </c>
      <c r="F2733">
        <v>11</v>
      </c>
      <c r="G2733">
        <v>12</v>
      </c>
      <c r="H2733">
        <v>0.91666666666666663</v>
      </c>
      <c r="I2733">
        <v>28</v>
      </c>
      <c r="J2733">
        <v>36</v>
      </c>
      <c r="K2733">
        <v>0.77777777777777779</v>
      </c>
      <c r="L2733">
        <v>40</v>
      </c>
      <c r="M2733">
        <v>0.9</v>
      </c>
      <c r="N2733">
        <v>18</v>
      </c>
      <c r="O2733">
        <v>0.74321739130434772</v>
      </c>
      <c r="P2733">
        <v>3</v>
      </c>
      <c r="Q2733">
        <v>5</v>
      </c>
      <c r="R2733">
        <v>0.6</v>
      </c>
      <c r="S2733">
        <v>10</v>
      </c>
    </row>
    <row r="2734" spans="1:20" x14ac:dyDescent="0.25">
      <c r="A2734" s="177" t="s">
        <v>3266</v>
      </c>
      <c r="B2734" t="s">
        <v>3267</v>
      </c>
      <c r="C2734" t="s">
        <v>222</v>
      </c>
      <c r="D2734" s="20" t="s">
        <v>1026</v>
      </c>
      <c r="E2734" s="26">
        <v>42491</v>
      </c>
      <c r="F2734">
        <v>4</v>
      </c>
      <c r="G2734">
        <v>4</v>
      </c>
      <c r="H2734">
        <v>1</v>
      </c>
      <c r="I2734">
        <v>4</v>
      </c>
      <c r="J2734">
        <v>8</v>
      </c>
      <c r="K2734">
        <v>0.5</v>
      </c>
      <c r="L2734">
        <v>8</v>
      </c>
      <c r="M2734">
        <v>1</v>
      </c>
      <c r="N2734">
        <v>3</v>
      </c>
      <c r="O2734">
        <v>0.84799999999999998</v>
      </c>
      <c r="P2734">
        <v>0</v>
      </c>
      <c r="Q2734">
        <v>0</v>
      </c>
      <c r="R2734" t="e">
        <v>#DIV/0!</v>
      </c>
      <c r="S2734">
        <v>1</v>
      </c>
      <c r="T2734">
        <v>0.97142857142857142</v>
      </c>
    </row>
    <row r="2735" spans="1:20" x14ac:dyDescent="0.25">
      <c r="A2735" s="177" t="s">
        <v>7311</v>
      </c>
      <c r="B2735" t="s">
        <v>7312</v>
      </c>
      <c r="C2735" s="20" t="s">
        <v>1078</v>
      </c>
      <c r="D2735" s="20" t="s">
        <v>1026</v>
      </c>
      <c r="E2735" s="26">
        <v>42491</v>
      </c>
      <c r="F2735">
        <v>3</v>
      </c>
      <c r="G2735">
        <v>4</v>
      </c>
      <c r="H2735">
        <v>0.75</v>
      </c>
      <c r="I2735">
        <v>21</v>
      </c>
      <c r="J2735">
        <v>9</v>
      </c>
      <c r="K2735">
        <v>2.3333333333333335</v>
      </c>
      <c r="L2735">
        <v>14</v>
      </c>
      <c r="M2735">
        <v>0.6428571428571429</v>
      </c>
      <c r="N2735">
        <v>19</v>
      </c>
      <c r="P2735">
        <v>1</v>
      </c>
      <c r="Q2735">
        <v>2</v>
      </c>
      <c r="R2735">
        <v>0.5</v>
      </c>
      <c r="S2735">
        <v>2</v>
      </c>
    </row>
    <row r="2736" spans="1:20" x14ac:dyDescent="0.25">
      <c r="A2736" s="177" t="s">
        <v>5303</v>
      </c>
      <c r="B2736" t="s">
        <v>5304</v>
      </c>
      <c r="C2736" s="20" t="s">
        <v>1079</v>
      </c>
      <c r="D2736" s="20" t="s">
        <v>1026</v>
      </c>
      <c r="E2736" s="26">
        <v>42491</v>
      </c>
      <c r="F2736">
        <v>5</v>
      </c>
      <c r="G2736">
        <v>5</v>
      </c>
      <c r="H2736">
        <v>1</v>
      </c>
      <c r="I2736">
        <v>13</v>
      </c>
      <c r="J2736">
        <v>25</v>
      </c>
      <c r="K2736">
        <v>0.52</v>
      </c>
      <c r="L2736">
        <v>25</v>
      </c>
      <c r="M2736">
        <v>1</v>
      </c>
      <c r="N2736">
        <v>13</v>
      </c>
      <c r="P2736">
        <v>1</v>
      </c>
      <c r="Q2736">
        <v>1</v>
      </c>
      <c r="R2736">
        <v>1</v>
      </c>
      <c r="S2736">
        <v>0</v>
      </c>
    </row>
    <row r="2737" spans="1:20" x14ac:dyDescent="0.25">
      <c r="A2737" s="177" t="s">
        <v>12302</v>
      </c>
      <c r="B2737" t="s">
        <v>12303</v>
      </c>
      <c r="C2737" t="s">
        <v>200</v>
      </c>
      <c r="D2737" s="20" t="s">
        <v>1026</v>
      </c>
      <c r="E2737" s="26">
        <v>42491</v>
      </c>
      <c r="F2737">
        <v>5</v>
      </c>
      <c r="G2737">
        <v>5</v>
      </c>
      <c r="H2737">
        <v>1</v>
      </c>
      <c r="I2737">
        <v>8</v>
      </c>
      <c r="J2737">
        <v>25</v>
      </c>
      <c r="K2737">
        <v>0.32</v>
      </c>
      <c r="L2737">
        <v>25</v>
      </c>
      <c r="M2737">
        <v>1</v>
      </c>
      <c r="N2737">
        <v>8</v>
      </c>
      <c r="P2737">
        <v>3</v>
      </c>
      <c r="Q2737">
        <v>3</v>
      </c>
      <c r="R2737">
        <v>1</v>
      </c>
      <c r="S2737">
        <v>0</v>
      </c>
    </row>
    <row r="2738" spans="1:20" x14ac:dyDescent="0.25">
      <c r="A2738" s="177" t="s">
        <v>10423</v>
      </c>
      <c r="B2738" t="s">
        <v>10424</v>
      </c>
      <c r="C2738" t="s">
        <v>204</v>
      </c>
      <c r="D2738" s="20" t="s">
        <v>1026</v>
      </c>
      <c r="E2738" s="26">
        <v>42491</v>
      </c>
      <c r="F2738">
        <v>6</v>
      </c>
      <c r="G2738">
        <v>7</v>
      </c>
      <c r="H2738">
        <v>0.8571428571428571</v>
      </c>
      <c r="I2738">
        <v>5</v>
      </c>
      <c r="J2738">
        <v>27</v>
      </c>
      <c r="K2738">
        <v>0.18518518518518517</v>
      </c>
      <c r="L2738">
        <v>32</v>
      </c>
      <c r="M2738">
        <v>0.84375</v>
      </c>
      <c r="N2738">
        <v>4</v>
      </c>
      <c r="P2738">
        <v>0</v>
      </c>
      <c r="Q2738">
        <v>1</v>
      </c>
      <c r="R2738">
        <v>0</v>
      </c>
      <c r="S2738">
        <v>1</v>
      </c>
    </row>
    <row r="2739" spans="1:20" x14ac:dyDescent="0.25">
      <c r="A2739" s="177" t="s">
        <v>8771</v>
      </c>
      <c r="B2739" t="s">
        <v>8772</v>
      </c>
      <c r="C2739" t="s">
        <v>208</v>
      </c>
      <c r="D2739" s="20" t="s">
        <v>1026</v>
      </c>
      <c r="E2739" s="26">
        <v>42491</v>
      </c>
      <c r="F2739">
        <v>2</v>
      </c>
      <c r="G2739">
        <v>2</v>
      </c>
      <c r="H2739">
        <v>1</v>
      </c>
      <c r="I2739">
        <v>17</v>
      </c>
      <c r="J2739">
        <v>10</v>
      </c>
      <c r="K2739">
        <v>1.7</v>
      </c>
      <c r="L2739">
        <v>10</v>
      </c>
      <c r="M2739">
        <v>1</v>
      </c>
      <c r="N2739">
        <v>17</v>
      </c>
      <c r="P2739">
        <v>0</v>
      </c>
      <c r="Q2739">
        <v>0</v>
      </c>
      <c r="R2739" t="e">
        <v>#DIV/0!</v>
      </c>
      <c r="S2739">
        <v>0</v>
      </c>
    </row>
    <row r="2740" spans="1:20" x14ac:dyDescent="0.25">
      <c r="A2740" s="177" t="s">
        <v>6565</v>
      </c>
      <c r="B2740" t="s">
        <v>6566</v>
      </c>
      <c r="C2740" t="s">
        <v>316</v>
      </c>
      <c r="D2740" s="20" t="s">
        <v>1026</v>
      </c>
      <c r="E2740" s="26">
        <v>42491</v>
      </c>
      <c r="F2740">
        <v>10</v>
      </c>
      <c r="G2740">
        <v>10</v>
      </c>
      <c r="H2740">
        <v>1</v>
      </c>
      <c r="I2740">
        <v>17</v>
      </c>
      <c r="J2740">
        <v>26</v>
      </c>
      <c r="K2740">
        <v>0.65384615384615385</v>
      </c>
      <c r="L2740">
        <v>26</v>
      </c>
      <c r="M2740">
        <v>1</v>
      </c>
      <c r="N2740">
        <v>13</v>
      </c>
      <c r="P2740">
        <v>0</v>
      </c>
      <c r="Q2740">
        <v>0</v>
      </c>
      <c r="R2740" t="e">
        <v>#DIV/0!</v>
      </c>
      <c r="S2740">
        <v>4</v>
      </c>
      <c r="T2740">
        <v>0.83</v>
      </c>
    </row>
    <row r="2741" spans="1:20" x14ac:dyDescent="0.25">
      <c r="A2741" s="177" t="s">
        <v>4158</v>
      </c>
      <c r="B2741" t="s">
        <v>4159</v>
      </c>
      <c r="C2741" t="s">
        <v>218</v>
      </c>
      <c r="D2741" s="20" t="s">
        <v>1026</v>
      </c>
      <c r="E2741" s="26">
        <v>42491</v>
      </c>
      <c r="F2741">
        <v>4</v>
      </c>
      <c r="G2741">
        <v>4</v>
      </c>
      <c r="H2741">
        <v>1</v>
      </c>
      <c r="I2741">
        <v>2</v>
      </c>
      <c r="J2741">
        <v>20</v>
      </c>
      <c r="K2741">
        <v>0.1</v>
      </c>
      <c r="L2741">
        <v>20</v>
      </c>
      <c r="M2741">
        <v>1</v>
      </c>
      <c r="N2741">
        <v>2</v>
      </c>
      <c r="P2741">
        <v>0</v>
      </c>
      <c r="Q2741">
        <v>0</v>
      </c>
      <c r="R2741" t="e">
        <v>#DIV/0!</v>
      </c>
      <c r="S2741">
        <v>0</v>
      </c>
      <c r="T2741">
        <v>0.72499999999999998</v>
      </c>
    </row>
    <row r="2742" spans="1:20" x14ac:dyDescent="0.25">
      <c r="A2742" s="177" t="s">
        <v>12587</v>
      </c>
      <c r="B2742" t="s">
        <v>12588</v>
      </c>
      <c r="C2742" t="s">
        <v>202</v>
      </c>
      <c r="D2742" s="20" t="s">
        <v>1026</v>
      </c>
      <c r="E2742" s="26">
        <v>42491</v>
      </c>
      <c r="F2742">
        <v>9</v>
      </c>
      <c r="G2742">
        <v>9</v>
      </c>
      <c r="H2742">
        <v>1</v>
      </c>
      <c r="I2742">
        <v>120</v>
      </c>
      <c r="J2742">
        <v>100</v>
      </c>
      <c r="K2742">
        <v>1.2</v>
      </c>
      <c r="L2742">
        <v>100</v>
      </c>
      <c r="M2742">
        <v>1</v>
      </c>
      <c r="N2742">
        <v>117</v>
      </c>
      <c r="P2742">
        <v>0</v>
      </c>
      <c r="Q2742">
        <v>0</v>
      </c>
      <c r="R2742" t="e">
        <v>#DIV/0!</v>
      </c>
      <c r="S2742">
        <v>3</v>
      </c>
      <c r="T2742">
        <v>0.77083333333333326</v>
      </c>
    </row>
    <row r="2743" spans="1:20" x14ac:dyDescent="0.25">
      <c r="A2743" s="177" t="s">
        <v>9752</v>
      </c>
      <c r="B2743" t="s">
        <v>9753</v>
      </c>
      <c r="C2743" t="s">
        <v>224</v>
      </c>
      <c r="D2743" s="20" t="s">
        <v>1026</v>
      </c>
      <c r="E2743" s="26">
        <v>42491</v>
      </c>
      <c r="F2743">
        <v>5</v>
      </c>
      <c r="G2743">
        <v>6</v>
      </c>
      <c r="H2743">
        <v>0.83333333333333337</v>
      </c>
      <c r="I2743">
        <v>56</v>
      </c>
      <c r="J2743">
        <v>75</v>
      </c>
      <c r="K2743">
        <v>0.7466666666666667</v>
      </c>
      <c r="L2743">
        <v>90</v>
      </c>
      <c r="M2743">
        <v>0.83333333333333337</v>
      </c>
      <c r="N2743">
        <v>56</v>
      </c>
      <c r="P2743">
        <v>0</v>
      </c>
      <c r="Q2743">
        <v>0</v>
      </c>
      <c r="R2743" t="e">
        <v>#DIV/0!</v>
      </c>
      <c r="S2743">
        <v>0</v>
      </c>
      <c r="T2743" t="e">
        <v>#DIV/0!</v>
      </c>
    </row>
    <row r="2744" spans="1:20" x14ac:dyDescent="0.25">
      <c r="A2744" s="177" t="s">
        <v>12412</v>
      </c>
      <c r="B2744" t="s">
        <v>12413</v>
      </c>
      <c r="C2744" t="s">
        <v>347</v>
      </c>
      <c r="D2744" s="20" t="s">
        <v>1026</v>
      </c>
      <c r="E2744" s="26">
        <v>42491</v>
      </c>
      <c r="F2744">
        <v>2</v>
      </c>
      <c r="G2744">
        <v>2</v>
      </c>
      <c r="H2744">
        <v>1</v>
      </c>
      <c r="I2744">
        <v>4</v>
      </c>
      <c r="J2744">
        <v>10</v>
      </c>
      <c r="K2744">
        <v>0.4</v>
      </c>
      <c r="L2744">
        <v>10</v>
      </c>
      <c r="M2744">
        <v>1</v>
      </c>
      <c r="N2744">
        <v>4</v>
      </c>
      <c r="P2744">
        <v>0</v>
      </c>
      <c r="Q2744">
        <v>0</v>
      </c>
      <c r="R2744" t="e">
        <v>#DIV/0!</v>
      </c>
      <c r="S2744">
        <v>0</v>
      </c>
      <c r="T2744" t="e">
        <v>#DIV/0!</v>
      </c>
    </row>
    <row r="2745" spans="1:20" x14ac:dyDescent="0.25">
      <c r="A2745" s="177" t="s">
        <v>9453</v>
      </c>
      <c r="B2745" t="s">
        <v>9454</v>
      </c>
      <c r="C2745" t="s">
        <v>345</v>
      </c>
      <c r="D2745" s="20" t="s">
        <v>1026</v>
      </c>
      <c r="E2745" s="26">
        <v>42491</v>
      </c>
      <c r="F2745">
        <v>5</v>
      </c>
      <c r="G2745">
        <v>5</v>
      </c>
      <c r="H2745">
        <v>1</v>
      </c>
      <c r="I2745">
        <v>15</v>
      </c>
      <c r="J2745">
        <v>26</v>
      </c>
      <c r="K2745">
        <v>0.57692307692307687</v>
      </c>
      <c r="L2745">
        <v>26</v>
      </c>
      <c r="M2745">
        <v>1</v>
      </c>
      <c r="N2745">
        <v>15</v>
      </c>
      <c r="P2745">
        <v>1</v>
      </c>
      <c r="Q2745">
        <v>1</v>
      </c>
      <c r="R2745">
        <v>1</v>
      </c>
      <c r="S2745">
        <v>0</v>
      </c>
      <c r="T2745" t="e">
        <v>#DIV/0!</v>
      </c>
    </row>
    <row r="2746" spans="1:20" x14ac:dyDescent="0.25">
      <c r="A2746" s="177" t="s">
        <v>7845</v>
      </c>
      <c r="B2746" t="s">
        <v>7846</v>
      </c>
      <c r="C2746" t="s">
        <v>226</v>
      </c>
      <c r="D2746" s="20" t="s">
        <v>1026</v>
      </c>
      <c r="E2746" s="26">
        <v>42491</v>
      </c>
      <c r="F2746">
        <v>3</v>
      </c>
      <c r="G2746">
        <v>5</v>
      </c>
      <c r="H2746">
        <v>0.6</v>
      </c>
      <c r="I2746">
        <v>35</v>
      </c>
      <c r="J2746">
        <v>30</v>
      </c>
      <c r="K2746">
        <v>1.1666666666666667</v>
      </c>
      <c r="L2746">
        <v>50</v>
      </c>
      <c r="M2746">
        <v>0.6</v>
      </c>
      <c r="N2746">
        <v>35</v>
      </c>
      <c r="P2746">
        <v>0</v>
      </c>
      <c r="Q2746">
        <v>0</v>
      </c>
      <c r="R2746" t="e">
        <v>#DIV/0!</v>
      </c>
      <c r="S2746">
        <v>0</v>
      </c>
      <c r="T2746">
        <v>0.56764705882352939</v>
      </c>
    </row>
    <row r="2747" spans="1:20" x14ac:dyDescent="0.25">
      <c r="A2747" s="177" t="s">
        <v>6915</v>
      </c>
      <c r="B2747" t="s">
        <v>6916</v>
      </c>
      <c r="C2747" t="s">
        <v>231</v>
      </c>
      <c r="D2747" s="20" t="s">
        <v>1026</v>
      </c>
      <c r="E2747" s="26">
        <v>42491</v>
      </c>
      <c r="F2747">
        <v>17</v>
      </c>
      <c r="G2747">
        <v>14</v>
      </c>
      <c r="H2747">
        <v>1.2142857142857142</v>
      </c>
      <c r="I2747">
        <v>177</v>
      </c>
      <c r="J2747">
        <v>174</v>
      </c>
      <c r="K2747">
        <v>1.0172413793103448</v>
      </c>
      <c r="L2747">
        <v>134</v>
      </c>
      <c r="M2747">
        <v>1.2985074626865671</v>
      </c>
      <c r="N2747">
        <v>177</v>
      </c>
      <c r="P2747">
        <v>0</v>
      </c>
      <c r="Q2747">
        <v>0</v>
      </c>
      <c r="R2747" t="e">
        <v>#DIV/0!</v>
      </c>
      <c r="S2747">
        <v>0</v>
      </c>
      <c r="T2747" t="e">
        <v>#DIV/0!</v>
      </c>
    </row>
    <row r="2748" spans="1:20" x14ac:dyDescent="0.25">
      <c r="A2748" s="177" t="s">
        <v>5966</v>
      </c>
      <c r="B2748" t="s">
        <v>5967</v>
      </c>
      <c r="C2748" t="s">
        <v>216</v>
      </c>
      <c r="D2748" s="20" t="s">
        <v>1026</v>
      </c>
      <c r="E2748" s="26">
        <v>42491</v>
      </c>
      <c r="F2748">
        <v>8</v>
      </c>
      <c r="G2748">
        <v>10</v>
      </c>
      <c r="H2748">
        <v>0.8</v>
      </c>
      <c r="I2748">
        <v>71</v>
      </c>
      <c r="J2748">
        <v>80</v>
      </c>
      <c r="K2748">
        <v>0.88749999999999996</v>
      </c>
      <c r="L2748">
        <v>100</v>
      </c>
      <c r="M2748">
        <v>0.8</v>
      </c>
      <c r="N2748">
        <v>67</v>
      </c>
      <c r="P2748">
        <v>3</v>
      </c>
      <c r="Q2748">
        <v>5</v>
      </c>
      <c r="R2748">
        <v>0.6</v>
      </c>
      <c r="S2748">
        <v>4</v>
      </c>
      <c r="T2748" t="e">
        <v>#DIV/0!</v>
      </c>
    </row>
    <row r="2749" spans="1:20" x14ac:dyDescent="0.25">
      <c r="A2749" s="177" t="s">
        <v>4573</v>
      </c>
      <c r="B2749" t="s">
        <v>4574</v>
      </c>
      <c r="C2749" t="s">
        <v>233</v>
      </c>
      <c r="D2749" s="20" t="s">
        <v>1026</v>
      </c>
      <c r="E2749" s="26">
        <v>42491</v>
      </c>
      <c r="F2749">
        <v>3</v>
      </c>
      <c r="G2749">
        <v>3</v>
      </c>
      <c r="H2749">
        <v>1</v>
      </c>
      <c r="I2749">
        <v>16</v>
      </c>
      <c r="J2749">
        <v>30</v>
      </c>
      <c r="K2749">
        <v>0.53333333333333333</v>
      </c>
      <c r="L2749">
        <v>30</v>
      </c>
      <c r="M2749">
        <v>1</v>
      </c>
      <c r="N2749">
        <v>14</v>
      </c>
      <c r="P2749">
        <v>0</v>
      </c>
      <c r="Q2749">
        <v>0</v>
      </c>
      <c r="R2749" t="e">
        <v>#DIV/0!</v>
      </c>
      <c r="S2749">
        <v>2</v>
      </c>
      <c r="T2749">
        <v>0.5</v>
      </c>
    </row>
    <row r="2750" spans="1:20" x14ac:dyDescent="0.25">
      <c r="A2750" s="177" t="s">
        <v>3983</v>
      </c>
      <c r="B2750" t="s">
        <v>3984</v>
      </c>
      <c r="C2750" t="s">
        <v>219</v>
      </c>
      <c r="D2750" s="20" t="s">
        <v>1026</v>
      </c>
      <c r="E2750" s="26">
        <v>42491</v>
      </c>
      <c r="H2750" t="e">
        <v>#DIV/0!</v>
      </c>
      <c r="K2750" t="e">
        <v>#DIV/0!</v>
      </c>
      <c r="M2750" t="e">
        <v>#DIV/0!</v>
      </c>
      <c r="R2750" t="e">
        <v>#DIV/0!</v>
      </c>
      <c r="T2750">
        <v>1.05</v>
      </c>
    </row>
    <row r="2751" spans="1:20" x14ac:dyDescent="0.25">
      <c r="A2751" s="177" t="s">
        <v>3712</v>
      </c>
      <c r="B2751" t="s">
        <v>3713</v>
      </c>
      <c r="C2751" t="s">
        <v>340</v>
      </c>
      <c r="D2751" s="20" t="s">
        <v>1026</v>
      </c>
      <c r="E2751" s="26">
        <v>42491</v>
      </c>
      <c r="F2751">
        <v>4</v>
      </c>
      <c r="G2751">
        <v>4</v>
      </c>
      <c r="H2751">
        <v>1</v>
      </c>
      <c r="I2751">
        <v>39</v>
      </c>
      <c r="J2751">
        <v>40</v>
      </c>
      <c r="K2751">
        <v>0.97499999999999998</v>
      </c>
      <c r="L2751">
        <v>40</v>
      </c>
      <c r="M2751">
        <v>1</v>
      </c>
      <c r="N2751">
        <v>39</v>
      </c>
      <c r="P2751">
        <v>0</v>
      </c>
      <c r="Q2751">
        <v>0</v>
      </c>
      <c r="R2751" t="e">
        <v>#DIV/0!</v>
      </c>
      <c r="S2751">
        <v>0</v>
      </c>
      <c r="T2751">
        <v>1.05</v>
      </c>
    </row>
    <row r="2752" spans="1:20" x14ac:dyDescent="0.25">
      <c r="A2752" s="177" t="s">
        <v>7658</v>
      </c>
      <c r="B2752" t="s">
        <v>7659</v>
      </c>
      <c r="C2752" s="20" t="s">
        <v>901</v>
      </c>
      <c r="D2752" s="20" t="s">
        <v>1026</v>
      </c>
      <c r="E2752" s="26">
        <v>42491</v>
      </c>
      <c r="F2752">
        <v>3</v>
      </c>
      <c r="G2752">
        <v>4</v>
      </c>
      <c r="H2752">
        <v>0.75</v>
      </c>
      <c r="I2752">
        <v>21</v>
      </c>
      <c r="J2752">
        <v>9</v>
      </c>
      <c r="K2752">
        <v>2.3333333333333335</v>
      </c>
      <c r="L2752">
        <v>14</v>
      </c>
      <c r="M2752">
        <v>0.6428571428571429</v>
      </c>
      <c r="N2752">
        <v>19</v>
      </c>
      <c r="P2752">
        <v>1</v>
      </c>
      <c r="Q2752">
        <v>2</v>
      </c>
      <c r="R2752">
        <v>0.5</v>
      </c>
      <c r="S2752">
        <v>2</v>
      </c>
      <c r="T2752">
        <v>0.79560869565217385</v>
      </c>
    </row>
    <row r="2753" spans="1:20" x14ac:dyDescent="0.25">
      <c r="A2753" s="177" t="s">
        <v>5538</v>
      </c>
      <c r="B2753" t="s">
        <v>5539</v>
      </c>
      <c r="C2753" s="20" t="s">
        <v>903</v>
      </c>
      <c r="D2753" s="20" t="s">
        <v>1026</v>
      </c>
      <c r="E2753" s="26">
        <v>42491</v>
      </c>
      <c r="F2753">
        <v>10</v>
      </c>
      <c r="G2753">
        <v>10</v>
      </c>
      <c r="H2753">
        <v>1</v>
      </c>
      <c r="I2753">
        <v>33</v>
      </c>
      <c r="J2753">
        <v>50</v>
      </c>
      <c r="K2753">
        <v>0.66</v>
      </c>
      <c r="L2753">
        <v>50</v>
      </c>
      <c r="M2753">
        <v>1</v>
      </c>
      <c r="N2753">
        <v>33</v>
      </c>
      <c r="P2753">
        <v>1</v>
      </c>
      <c r="Q2753">
        <v>1</v>
      </c>
      <c r="R2753">
        <v>1</v>
      </c>
      <c r="S2753">
        <v>0</v>
      </c>
      <c r="T2753">
        <v>0.53846153846153844</v>
      </c>
    </row>
    <row r="2754" spans="1:20" x14ac:dyDescent="0.25">
      <c r="A2754" s="177" t="s">
        <v>11685</v>
      </c>
      <c r="B2754" t="s">
        <v>11686</v>
      </c>
      <c r="C2754" t="s">
        <v>199</v>
      </c>
      <c r="D2754" s="20" t="s">
        <v>1028</v>
      </c>
      <c r="E2754" s="26">
        <v>42491</v>
      </c>
      <c r="F2754">
        <v>14</v>
      </c>
      <c r="G2754">
        <v>14</v>
      </c>
      <c r="H2754">
        <v>1</v>
      </c>
      <c r="I2754">
        <v>128</v>
      </c>
      <c r="J2754">
        <v>125</v>
      </c>
      <c r="K2754">
        <v>1.024</v>
      </c>
      <c r="L2754">
        <v>125</v>
      </c>
      <c r="M2754">
        <v>1</v>
      </c>
      <c r="N2754">
        <v>125</v>
      </c>
      <c r="P2754">
        <v>3</v>
      </c>
      <c r="Q2754">
        <v>3</v>
      </c>
      <c r="R2754">
        <v>1</v>
      </c>
      <c r="S2754">
        <v>3</v>
      </c>
      <c r="T2754" t="e">
        <v>#DIV/0!</v>
      </c>
    </row>
    <row r="2755" spans="1:20" x14ac:dyDescent="0.25">
      <c r="A2755" s="177" t="s">
        <v>10949</v>
      </c>
      <c r="B2755" t="s">
        <v>10950</v>
      </c>
      <c r="C2755" t="s">
        <v>227</v>
      </c>
      <c r="D2755" s="20" t="s">
        <v>1028</v>
      </c>
      <c r="E2755" s="26">
        <v>42491</v>
      </c>
      <c r="F2755">
        <v>2</v>
      </c>
      <c r="G2755">
        <v>2</v>
      </c>
      <c r="H2755">
        <v>1</v>
      </c>
      <c r="I2755">
        <v>6</v>
      </c>
      <c r="J2755">
        <v>15</v>
      </c>
      <c r="K2755">
        <v>0.4</v>
      </c>
      <c r="L2755">
        <v>15</v>
      </c>
      <c r="M2755">
        <v>1</v>
      </c>
      <c r="N2755">
        <v>5</v>
      </c>
      <c r="P2755">
        <v>0</v>
      </c>
      <c r="Q2755">
        <v>0</v>
      </c>
      <c r="R2755" t="e">
        <v>#DIV/0!</v>
      </c>
      <c r="S2755">
        <v>1</v>
      </c>
      <c r="T2755" t="e">
        <v>#DIV/0!</v>
      </c>
    </row>
    <row r="2756" spans="1:20" x14ac:dyDescent="0.25">
      <c r="A2756" s="177" t="s">
        <v>11687</v>
      </c>
      <c r="B2756" t="s">
        <v>11688</v>
      </c>
      <c r="C2756" t="s">
        <v>348</v>
      </c>
      <c r="D2756" s="20" t="s">
        <v>1028</v>
      </c>
      <c r="E2756" s="26">
        <v>42491</v>
      </c>
      <c r="F2756">
        <v>2</v>
      </c>
      <c r="G2756">
        <v>2</v>
      </c>
      <c r="H2756">
        <v>1</v>
      </c>
      <c r="I2756">
        <v>4</v>
      </c>
      <c r="J2756">
        <v>10</v>
      </c>
      <c r="K2756">
        <v>0.4</v>
      </c>
      <c r="L2756">
        <v>10</v>
      </c>
      <c r="M2756">
        <v>1</v>
      </c>
      <c r="N2756">
        <v>4</v>
      </c>
      <c r="P2756">
        <v>0</v>
      </c>
      <c r="Q2756">
        <v>0</v>
      </c>
      <c r="R2756" t="e">
        <v>#DIV/0!</v>
      </c>
      <c r="S2756">
        <v>0</v>
      </c>
      <c r="T2756">
        <v>0.97142857142857142</v>
      </c>
    </row>
    <row r="2757" spans="1:20" x14ac:dyDescent="0.25">
      <c r="A2757" s="177" t="s">
        <v>9545</v>
      </c>
      <c r="B2757" t="s">
        <v>9546</v>
      </c>
      <c r="C2757" t="s">
        <v>346</v>
      </c>
      <c r="D2757" s="20" t="s">
        <v>1028</v>
      </c>
      <c r="E2757" s="26">
        <v>42491</v>
      </c>
      <c r="F2757">
        <v>5</v>
      </c>
      <c r="G2757">
        <v>5</v>
      </c>
      <c r="H2757">
        <v>1</v>
      </c>
      <c r="I2757">
        <v>15</v>
      </c>
      <c r="J2757">
        <v>26</v>
      </c>
      <c r="K2757">
        <v>0.57692307692307687</v>
      </c>
      <c r="L2757">
        <v>26</v>
      </c>
      <c r="M2757">
        <v>1</v>
      </c>
      <c r="N2757">
        <v>15</v>
      </c>
      <c r="P2757">
        <v>1</v>
      </c>
      <c r="Q2757">
        <v>1</v>
      </c>
      <c r="R2757">
        <v>1</v>
      </c>
      <c r="S2757">
        <v>0</v>
      </c>
      <c r="T2757" t="e">
        <v>#DIV/0!</v>
      </c>
    </row>
    <row r="2758" spans="1:20" x14ac:dyDescent="0.25">
      <c r="A2758" s="177" t="s">
        <v>9186</v>
      </c>
      <c r="B2758" t="s">
        <v>9187</v>
      </c>
      <c r="C2758" t="s">
        <v>207</v>
      </c>
      <c r="D2758" s="20" t="s">
        <v>1028</v>
      </c>
      <c r="E2758" s="26">
        <v>42491</v>
      </c>
      <c r="F2758">
        <v>12</v>
      </c>
      <c r="G2758">
        <v>12</v>
      </c>
      <c r="H2758">
        <v>1</v>
      </c>
      <c r="I2758">
        <v>81</v>
      </c>
      <c r="J2758">
        <v>84</v>
      </c>
      <c r="K2758">
        <v>0.9642857142857143</v>
      </c>
      <c r="L2758">
        <v>96</v>
      </c>
      <c r="M2758">
        <v>0.875</v>
      </c>
      <c r="N2758">
        <v>77</v>
      </c>
      <c r="P2758">
        <v>5</v>
      </c>
      <c r="Q2758">
        <v>7</v>
      </c>
      <c r="R2758">
        <v>0.7142857142857143</v>
      </c>
      <c r="S2758">
        <v>4</v>
      </c>
      <c r="T2758" t="e">
        <v>#DIV/0!</v>
      </c>
    </row>
    <row r="2759" spans="1:20" x14ac:dyDescent="0.25">
      <c r="A2759" s="177" t="s">
        <v>8347</v>
      </c>
      <c r="B2759" t="s">
        <v>8348</v>
      </c>
      <c r="C2759" t="s">
        <v>212</v>
      </c>
      <c r="D2759" s="20" t="s">
        <v>1028</v>
      </c>
      <c r="E2759" s="26">
        <v>42491</v>
      </c>
      <c r="F2759">
        <v>2</v>
      </c>
      <c r="G2759">
        <v>3</v>
      </c>
      <c r="H2759">
        <v>0.66666666666666663</v>
      </c>
      <c r="I2759">
        <v>10</v>
      </c>
      <c r="J2759">
        <v>18</v>
      </c>
      <c r="K2759">
        <v>0.55555555555555558</v>
      </c>
      <c r="L2759">
        <v>25</v>
      </c>
      <c r="M2759">
        <v>0.72</v>
      </c>
      <c r="N2759">
        <v>9</v>
      </c>
      <c r="P2759">
        <v>3</v>
      </c>
      <c r="Q2759">
        <v>6</v>
      </c>
      <c r="R2759">
        <v>0.5</v>
      </c>
      <c r="S2759">
        <v>1</v>
      </c>
      <c r="T2759" t="e">
        <v>#DIV/0!</v>
      </c>
    </row>
    <row r="2760" spans="1:20" x14ac:dyDescent="0.25">
      <c r="A2760" s="177" t="s">
        <v>4923</v>
      </c>
      <c r="B2760" t="s">
        <v>4924</v>
      </c>
      <c r="C2760" t="s">
        <v>230</v>
      </c>
      <c r="D2760" s="20" t="s">
        <v>1028</v>
      </c>
      <c r="E2760" s="26">
        <v>42491</v>
      </c>
      <c r="F2760">
        <v>1</v>
      </c>
      <c r="G2760">
        <v>2</v>
      </c>
      <c r="H2760">
        <v>0.5</v>
      </c>
      <c r="I2760">
        <v>9</v>
      </c>
      <c r="J2760">
        <v>10</v>
      </c>
      <c r="K2760">
        <v>0.9</v>
      </c>
      <c r="L2760">
        <v>15</v>
      </c>
      <c r="M2760">
        <v>0.66666666666666663</v>
      </c>
      <c r="N2760">
        <v>7</v>
      </c>
      <c r="P2760">
        <v>0</v>
      </c>
      <c r="Q2760">
        <v>0</v>
      </c>
      <c r="R2760" t="e">
        <v>#DIV/0!</v>
      </c>
      <c r="S2760">
        <v>2</v>
      </c>
    </row>
    <row r="2761" spans="1:20" x14ac:dyDescent="0.25">
      <c r="A2761" s="177" t="s">
        <v>11689</v>
      </c>
      <c r="B2761" t="s">
        <v>11690</v>
      </c>
      <c r="C2761" t="s">
        <v>198</v>
      </c>
      <c r="D2761" s="20" t="s">
        <v>1028</v>
      </c>
      <c r="E2761" s="26">
        <v>42491</v>
      </c>
      <c r="F2761">
        <v>1</v>
      </c>
      <c r="G2761">
        <v>3</v>
      </c>
      <c r="H2761">
        <v>0.33333333333333331</v>
      </c>
      <c r="I2761">
        <v>2</v>
      </c>
      <c r="J2761">
        <v>5</v>
      </c>
      <c r="K2761">
        <v>0.4</v>
      </c>
      <c r="L2761">
        <v>15</v>
      </c>
      <c r="M2761">
        <v>0.33333333333333331</v>
      </c>
      <c r="N2761">
        <v>1</v>
      </c>
      <c r="P2761">
        <v>0</v>
      </c>
      <c r="Q2761">
        <v>0</v>
      </c>
      <c r="R2761" t="e">
        <v>#DIV/0!</v>
      </c>
      <c r="S2761">
        <v>1</v>
      </c>
      <c r="T2761">
        <v>0.5</v>
      </c>
    </row>
    <row r="2762" spans="1:20" x14ac:dyDescent="0.25">
      <c r="A2762" s="177" t="s">
        <v>10774</v>
      </c>
      <c r="B2762" t="s">
        <v>10775</v>
      </c>
      <c r="C2762" t="s">
        <v>203</v>
      </c>
      <c r="D2762" s="20" t="s">
        <v>1028</v>
      </c>
      <c r="E2762" s="26">
        <v>42491</v>
      </c>
      <c r="F2762">
        <v>9</v>
      </c>
      <c r="G2762">
        <v>10</v>
      </c>
      <c r="H2762">
        <v>0.9</v>
      </c>
      <c r="I2762">
        <v>22</v>
      </c>
      <c r="J2762">
        <v>57</v>
      </c>
      <c r="K2762">
        <v>0.38596491228070173</v>
      </c>
      <c r="L2762">
        <v>62</v>
      </c>
      <c r="M2762">
        <v>0.91935483870967738</v>
      </c>
      <c r="N2762">
        <v>18</v>
      </c>
      <c r="P2762">
        <v>6</v>
      </c>
      <c r="Q2762">
        <v>8</v>
      </c>
      <c r="R2762">
        <v>0.75</v>
      </c>
      <c r="S2762">
        <v>4</v>
      </c>
      <c r="T2762">
        <v>1</v>
      </c>
    </row>
    <row r="2763" spans="1:20" x14ac:dyDescent="0.25">
      <c r="A2763" s="177" t="s">
        <v>6316</v>
      </c>
      <c r="B2763" t="s">
        <v>6317</v>
      </c>
      <c r="C2763" t="s">
        <v>214</v>
      </c>
      <c r="D2763" s="20" t="s">
        <v>1028</v>
      </c>
      <c r="E2763" s="26">
        <v>42491</v>
      </c>
      <c r="F2763">
        <v>15</v>
      </c>
      <c r="G2763">
        <v>17</v>
      </c>
      <c r="H2763">
        <v>0.88235294117647056</v>
      </c>
      <c r="I2763">
        <v>104</v>
      </c>
      <c r="J2763">
        <v>125</v>
      </c>
      <c r="K2763">
        <v>0.83199999999999996</v>
      </c>
      <c r="L2763">
        <v>145</v>
      </c>
      <c r="M2763">
        <v>0.86206896551724133</v>
      </c>
      <c r="N2763">
        <v>93</v>
      </c>
      <c r="P2763">
        <v>8</v>
      </c>
      <c r="Q2763">
        <v>15</v>
      </c>
      <c r="R2763">
        <v>0.53333333333333333</v>
      </c>
      <c r="S2763">
        <v>11</v>
      </c>
      <c r="T2763">
        <v>0.74321739130434772</v>
      </c>
    </row>
    <row r="2764" spans="1:20" x14ac:dyDescent="0.25">
      <c r="A2764" s="177" t="s">
        <v>3616</v>
      </c>
      <c r="B2764" t="s">
        <v>3617</v>
      </c>
      <c r="C2764" t="s">
        <v>220</v>
      </c>
      <c r="D2764" s="20" t="s">
        <v>1028</v>
      </c>
      <c r="E2764" s="26">
        <v>42491</v>
      </c>
      <c r="F2764">
        <v>15</v>
      </c>
      <c r="G2764">
        <v>16</v>
      </c>
      <c r="H2764">
        <v>0.9375</v>
      </c>
      <c r="I2764">
        <v>32</v>
      </c>
      <c r="J2764">
        <v>44</v>
      </c>
      <c r="K2764">
        <v>0.72727272727272729</v>
      </c>
      <c r="L2764">
        <v>48</v>
      </c>
      <c r="M2764">
        <v>0.91666666666666663</v>
      </c>
      <c r="N2764">
        <v>21</v>
      </c>
      <c r="P2764">
        <v>3</v>
      </c>
      <c r="Q2764">
        <v>5</v>
      </c>
      <c r="R2764">
        <v>0.6</v>
      </c>
      <c r="S2764">
        <v>11</v>
      </c>
      <c r="T2764">
        <v>0.84799999999999998</v>
      </c>
    </row>
    <row r="2765" spans="1:20" x14ac:dyDescent="0.25">
      <c r="A2765" s="177" t="s">
        <v>6740</v>
      </c>
      <c r="B2765" t="s">
        <v>6741</v>
      </c>
      <c r="C2765" t="s">
        <v>317</v>
      </c>
      <c r="D2765" s="20" t="s">
        <v>1028</v>
      </c>
      <c r="E2765" s="26">
        <v>42491</v>
      </c>
      <c r="F2765">
        <v>10</v>
      </c>
      <c r="G2765">
        <v>10</v>
      </c>
      <c r="H2765">
        <v>1</v>
      </c>
      <c r="I2765">
        <v>17</v>
      </c>
      <c r="J2765">
        <v>26</v>
      </c>
      <c r="K2765">
        <v>0.65384615384615385</v>
      </c>
      <c r="L2765">
        <v>26</v>
      </c>
      <c r="M2765">
        <v>1</v>
      </c>
      <c r="N2765">
        <v>13</v>
      </c>
      <c r="P2765">
        <v>0</v>
      </c>
      <c r="Q2765">
        <v>0</v>
      </c>
      <c r="R2765" t="e">
        <v>#DIV/0!</v>
      </c>
      <c r="S2765">
        <v>4</v>
      </c>
      <c r="T2765">
        <v>0.8899999999999999</v>
      </c>
    </row>
    <row r="2766" spans="1:20" x14ac:dyDescent="0.25">
      <c r="A2766" s="177" t="s">
        <v>4398</v>
      </c>
      <c r="B2766" t="s">
        <v>4399</v>
      </c>
      <c r="C2766" t="s">
        <v>217</v>
      </c>
      <c r="D2766" s="20" t="s">
        <v>1028</v>
      </c>
      <c r="E2766" s="26">
        <v>42491</v>
      </c>
      <c r="F2766">
        <v>4</v>
      </c>
      <c r="G2766">
        <v>4</v>
      </c>
      <c r="H2766">
        <v>1</v>
      </c>
      <c r="I2766">
        <v>2</v>
      </c>
      <c r="J2766">
        <v>20</v>
      </c>
      <c r="K2766">
        <v>0.1</v>
      </c>
      <c r="L2766">
        <v>20</v>
      </c>
      <c r="M2766">
        <v>1</v>
      </c>
      <c r="N2766">
        <v>2</v>
      </c>
      <c r="P2766">
        <v>0</v>
      </c>
      <c r="Q2766">
        <v>0</v>
      </c>
      <c r="R2766" t="e">
        <v>#DIV/0!</v>
      </c>
      <c r="S2766">
        <v>0</v>
      </c>
      <c r="T2766">
        <v>0.46625188536953238</v>
      </c>
    </row>
    <row r="2767" spans="1:20" x14ac:dyDescent="0.25">
      <c r="A2767" s="177" t="s">
        <v>9927</v>
      </c>
      <c r="B2767" t="s">
        <v>9928</v>
      </c>
      <c r="C2767" t="s">
        <v>223</v>
      </c>
      <c r="D2767" s="20" t="s">
        <v>1028</v>
      </c>
      <c r="E2767" s="26">
        <v>42491</v>
      </c>
      <c r="F2767">
        <v>5</v>
      </c>
      <c r="G2767">
        <v>6</v>
      </c>
      <c r="H2767">
        <v>0.83333333333333337</v>
      </c>
      <c r="I2767">
        <v>56</v>
      </c>
      <c r="J2767">
        <v>75</v>
      </c>
      <c r="K2767">
        <v>0.7466666666666667</v>
      </c>
      <c r="L2767">
        <v>90</v>
      </c>
      <c r="M2767">
        <v>0.83333333333333337</v>
      </c>
      <c r="N2767">
        <v>56</v>
      </c>
      <c r="P2767">
        <v>0</v>
      </c>
      <c r="Q2767">
        <v>0</v>
      </c>
      <c r="R2767" t="e">
        <v>#DIV/0!</v>
      </c>
      <c r="S2767">
        <v>0</v>
      </c>
      <c r="T2767">
        <v>0.94404761904761902</v>
      </c>
    </row>
    <row r="2768" spans="1:20" x14ac:dyDescent="0.25">
      <c r="A2768" s="177" t="s">
        <v>8046</v>
      </c>
      <c r="B2768" t="s">
        <v>8047</v>
      </c>
      <c r="C2768" t="s">
        <v>225</v>
      </c>
      <c r="D2768" s="20" t="s">
        <v>1028</v>
      </c>
      <c r="E2768" s="26">
        <v>42491</v>
      </c>
      <c r="F2768">
        <v>3</v>
      </c>
      <c r="G2768">
        <v>5</v>
      </c>
      <c r="H2768">
        <v>0.6</v>
      </c>
      <c r="I2768">
        <v>35</v>
      </c>
      <c r="J2768">
        <v>30</v>
      </c>
      <c r="K2768">
        <v>1.1666666666666667</v>
      </c>
      <c r="L2768">
        <v>50</v>
      </c>
      <c r="M2768">
        <v>0.6</v>
      </c>
      <c r="N2768">
        <v>35</v>
      </c>
      <c r="P2768">
        <v>0</v>
      </c>
      <c r="Q2768">
        <v>0</v>
      </c>
      <c r="R2768" t="e">
        <v>#DIV/0!</v>
      </c>
      <c r="S2768">
        <v>0</v>
      </c>
    </row>
    <row r="2769" spans="1:20" x14ac:dyDescent="0.25">
      <c r="A2769" s="177" t="s">
        <v>7106</v>
      </c>
      <c r="B2769" t="s">
        <v>7107</v>
      </c>
      <c r="C2769" t="s">
        <v>232</v>
      </c>
      <c r="D2769" s="20" t="s">
        <v>1028</v>
      </c>
      <c r="E2769" s="26">
        <v>42491</v>
      </c>
      <c r="F2769">
        <v>17</v>
      </c>
      <c r="G2769">
        <v>14</v>
      </c>
      <c r="H2769">
        <v>1.2142857142857142</v>
      </c>
      <c r="I2769">
        <v>177</v>
      </c>
      <c r="J2769">
        <v>174</v>
      </c>
      <c r="K2769">
        <v>1.0172413793103448</v>
      </c>
      <c r="L2769">
        <v>134</v>
      </c>
      <c r="M2769">
        <v>1.2985074626865671</v>
      </c>
      <c r="N2769">
        <v>177</v>
      </c>
      <c r="P2769">
        <v>0</v>
      </c>
      <c r="Q2769">
        <v>0</v>
      </c>
      <c r="R2769" t="e">
        <v>#DIV/0!</v>
      </c>
      <c r="S2769">
        <v>0</v>
      </c>
      <c r="T2769">
        <v>0.77021669938878545</v>
      </c>
    </row>
    <row r="2770" spans="1:20" x14ac:dyDescent="0.25">
      <c r="A2770" s="177" t="s">
        <v>4748</v>
      </c>
      <c r="B2770" t="s">
        <v>4749</v>
      </c>
      <c r="C2770" t="s">
        <v>234</v>
      </c>
      <c r="D2770" s="20" t="s">
        <v>1028</v>
      </c>
      <c r="E2770" s="26">
        <v>42491</v>
      </c>
      <c r="F2770">
        <v>3</v>
      </c>
      <c r="G2770">
        <v>3</v>
      </c>
      <c r="H2770">
        <v>1</v>
      </c>
      <c r="I2770">
        <v>16</v>
      </c>
      <c r="J2770">
        <v>30</v>
      </c>
      <c r="K2770">
        <v>0.53333333333333333</v>
      </c>
      <c r="L2770">
        <v>30</v>
      </c>
      <c r="M2770">
        <v>1</v>
      </c>
      <c r="N2770">
        <v>14</v>
      </c>
      <c r="P2770">
        <v>0</v>
      </c>
      <c r="Q2770">
        <v>0</v>
      </c>
      <c r="R2770" t="e">
        <v>#DIV/0!</v>
      </c>
      <c r="S2770">
        <v>2</v>
      </c>
    </row>
    <row r="2771" spans="1:20" x14ac:dyDescent="0.25">
      <c r="A2771" s="177" t="s">
        <v>3808</v>
      </c>
      <c r="B2771" t="s">
        <v>3809</v>
      </c>
      <c r="C2771" t="s">
        <v>342</v>
      </c>
      <c r="D2771" s="20" t="s">
        <v>1028</v>
      </c>
      <c r="E2771" s="26">
        <v>42491</v>
      </c>
      <c r="F2771">
        <v>4</v>
      </c>
      <c r="G2771">
        <v>4</v>
      </c>
      <c r="H2771">
        <v>1</v>
      </c>
      <c r="I2771">
        <v>39</v>
      </c>
      <c r="J2771">
        <v>40</v>
      </c>
      <c r="K2771">
        <v>0.97499999999999998</v>
      </c>
      <c r="L2771">
        <v>40</v>
      </c>
      <c r="M2771">
        <v>1</v>
      </c>
      <c r="N2771">
        <v>39</v>
      </c>
      <c r="P2771">
        <v>0</v>
      </c>
      <c r="Q2771">
        <v>0</v>
      </c>
      <c r="R2771" t="e">
        <v>#DIV/0!</v>
      </c>
      <c r="S2771">
        <v>0</v>
      </c>
    </row>
    <row r="2772" spans="1:20" x14ac:dyDescent="0.25">
      <c r="A2772" s="177" t="s">
        <v>3091</v>
      </c>
      <c r="B2772" t="s">
        <v>3092</v>
      </c>
      <c r="C2772" t="s">
        <v>242</v>
      </c>
      <c r="D2772" s="20" t="s">
        <v>1026</v>
      </c>
      <c r="E2772" s="26">
        <v>42491</v>
      </c>
      <c r="F2772">
        <v>8</v>
      </c>
      <c r="G2772">
        <v>10</v>
      </c>
      <c r="H2772">
        <v>0.8</v>
      </c>
      <c r="I2772">
        <v>67</v>
      </c>
      <c r="J2772">
        <v>67</v>
      </c>
      <c r="K2772">
        <v>1</v>
      </c>
      <c r="L2772">
        <v>91</v>
      </c>
      <c r="M2772">
        <v>0.73626373626373631</v>
      </c>
      <c r="N2772">
        <v>61</v>
      </c>
      <c r="P2772">
        <v>4</v>
      </c>
      <c r="Q2772">
        <v>9</v>
      </c>
      <c r="R2772">
        <v>0.44444444444444442</v>
      </c>
      <c r="S2772">
        <v>6</v>
      </c>
    </row>
    <row r="2773" spans="1:20" x14ac:dyDescent="0.25">
      <c r="A2773" s="177" t="s">
        <v>2916</v>
      </c>
      <c r="B2773" t="s">
        <v>2917</v>
      </c>
      <c r="C2773" s="20" t="s">
        <v>2754</v>
      </c>
      <c r="D2773" s="20" t="s">
        <v>1026</v>
      </c>
      <c r="E2773" s="26">
        <v>42491</v>
      </c>
      <c r="F2773">
        <v>6</v>
      </c>
      <c r="G2773">
        <v>8</v>
      </c>
      <c r="H2773">
        <v>0.75</v>
      </c>
      <c r="I2773">
        <v>22</v>
      </c>
      <c r="J2773">
        <v>30</v>
      </c>
      <c r="K2773">
        <v>0.73333333333333328</v>
      </c>
      <c r="L2773">
        <v>40</v>
      </c>
      <c r="M2773">
        <v>0.75</v>
      </c>
      <c r="N2773">
        <v>21</v>
      </c>
      <c r="P2773">
        <v>0</v>
      </c>
      <c r="Q2773">
        <v>0</v>
      </c>
      <c r="R2773" t="e">
        <v>#DIV/0!</v>
      </c>
      <c r="S2773">
        <v>1</v>
      </c>
    </row>
    <row r="2774" spans="1:20" x14ac:dyDescent="0.25">
      <c r="A2774" s="177" t="s">
        <v>2671</v>
      </c>
      <c r="B2774" t="s">
        <v>2672</v>
      </c>
      <c r="C2774" t="s">
        <v>237</v>
      </c>
      <c r="D2774" s="20" t="s">
        <v>1026</v>
      </c>
      <c r="E2774" s="26">
        <v>42491</v>
      </c>
      <c r="F2774">
        <v>17</v>
      </c>
      <c r="G2774">
        <v>17</v>
      </c>
      <c r="H2774">
        <v>1</v>
      </c>
      <c r="I2774">
        <v>72</v>
      </c>
      <c r="J2774">
        <v>125</v>
      </c>
      <c r="K2774">
        <v>0.57599999999999996</v>
      </c>
      <c r="L2774">
        <v>125</v>
      </c>
      <c r="M2774">
        <v>1</v>
      </c>
      <c r="N2774">
        <v>60</v>
      </c>
      <c r="O2774">
        <v>1</v>
      </c>
      <c r="P2774">
        <v>15</v>
      </c>
      <c r="Q2774">
        <v>21</v>
      </c>
      <c r="R2774">
        <v>0.7142857142857143</v>
      </c>
      <c r="S2774">
        <v>12</v>
      </c>
      <c r="T2774">
        <v>0.55000000000000004</v>
      </c>
    </row>
    <row r="2775" spans="1:20" x14ac:dyDescent="0.25">
      <c r="A2775" s="177" t="s">
        <v>2496</v>
      </c>
      <c r="B2775" t="s">
        <v>2497</v>
      </c>
      <c r="C2775" t="s">
        <v>238</v>
      </c>
      <c r="D2775" s="20" t="s">
        <v>1026</v>
      </c>
      <c r="E2775" s="26">
        <v>42491</v>
      </c>
      <c r="F2775">
        <v>11</v>
      </c>
      <c r="G2775">
        <v>12</v>
      </c>
      <c r="H2775">
        <v>0.91666666666666663</v>
      </c>
      <c r="I2775">
        <v>28</v>
      </c>
      <c r="J2775">
        <v>36</v>
      </c>
      <c r="K2775">
        <v>0.77777777777777779</v>
      </c>
      <c r="L2775">
        <v>40</v>
      </c>
      <c r="M2775">
        <v>0.9</v>
      </c>
      <c r="N2775">
        <v>18</v>
      </c>
      <c r="O2775">
        <v>0.74321739130434772</v>
      </c>
      <c r="P2775">
        <v>3</v>
      </c>
      <c r="Q2775">
        <v>5</v>
      </c>
      <c r="R2775">
        <v>0.6</v>
      </c>
      <c r="S2775">
        <v>10</v>
      </c>
      <c r="T2775">
        <v>1</v>
      </c>
    </row>
    <row r="2776" spans="1:20" x14ac:dyDescent="0.25">
      <c r="A2776" s="177" t="s">
        <v>2323</v>
      </c>
      <c r="B2776" t="s">
        <v>2324</v>
      </c>
      <c r="C2776" t="s">
        <v>239</v>
      </c>
      <c r="D2776" s="20" t="s">
        <v>1026</v>
      </c>
      <c r="E2776" s="26">
        <v>42491</v>
      </c>
      <c r="F2776">
        <v>4</v>
      </c>
      <c r="G2776">
        <v>4</v>
      </c>
      <c r="H2776">
        <v>1</v>
      </c>
      <c r="I2776">
        <v>4</v>
      </c>
      <c r="J2776">
        <v>8</v>
      </c>
      <c r="K2776">
        <v>0.5</v>
      </c>
      <c r="L2776">
        <v>8</v>
      </c>
      <c r="M2776">
        <v>1</v>
      </c>
      <c r="N2776">
        <v>3</v>
      </c>
      <c r="O2776">
        <v>0.84799999999999998</v>
      </c>
      <c r="P2776">
        <v>0</v>
      </c>
      <c r="Q2776">
        <v>0</v>
      </c>
      <c r="R2776" t="e">
        <v>#DIV/0!</v>
      </c>
      <c r="S2776">
        <v>1</v>
      </c>
      <c r="T2776">
        <v>1.075</v>
      </c>
    </row>
    <row r="2777" spans="1:20" x14ac:dyDescent="0.25">
      <c r="A2777" s="177" t="s">
        <v>2148</v>
      </c>
      <c r="B2777" t="s">
        <v>2149</v>
      </c>
      <c r="C2777" s="20" t="s">
        <v>2018</v>
      </c>
      <c r="D2777" s="20" t="s">
        <v>1026</v>
      </c>
      <c r="E2777" s="26">
        <v>42491</v>
      </c>
      <c r="F2777">
        <v>8</v>
      </c>
      <c r="G2777">
        <v>9</v>
      </c>
      <c r="H2777">
        <v>0.88888888888888884</v>
      </c>
      <c r="I2777">
        <v>34</v>
      </c>
      <c r="J2777">
        <v>34</v>
      </c>
      <c r="K2777">
        <v>1</v>
      </c>
      <c r="L2777">
        <v>39</v>
      </c>
      <c r="M2777">
        <v>0.87179487179487181</v>
      </c>
      <c r="N2777">
        <v>32</v>
      </c>
      <c r="P2777">
        <v>2</v>
      </c>
      <c r="Q2777">
        <v>3</v>
      </c>
      <c r="R2777">
        <v>0.66666666666666663</v>
      </c>
      <c r="S2777">
        <v>2</v>
      </c>
      <c r="T2777">
        <v>0.875</v>
      </c>
    </row>
    <row r="2778" spans="1:20" x14ac:dyDescent="0.25">
      <c r="A2778" s="177" t="s">
        <v>1900</v>
      </c>
      <c r="B2778" t="s">
        <v>1901</v>
      </c>
      <c r="C2778" t="s">
        <v>240</v>
      </c>
      <c r="D2778" s="20" t="s">
        <v>1026</v>
      </c>
      <c r="E2778" s="26">
        <v>42491</v>
      </c>
      <c r="F2778">
        <v>27</v>
      </c>
      <c r="G2778">
        <v>28</v>
      </c>
      <c r="H2778">
        <v>0.9642857142857143</v>
      </c>
      <c r="I2778">
        <v>49</v>
      </c>
      <c r="J2778">
        <v>108</v>
      </c>
      <c r="K2778">
        <v>0.45370370370370372</v>
      </c>
      <c r="L2778">
        <v>113</v>
      </c>
      <c r="M2778">
        <v>0.95575221238938057</v>
      </c>
      <c r="N2778">
        <v>44</v>
      </c>
      <c r="P2778">
        <v>3</v>
      </c>
      <c r="Q2778">
        <v>4</v>
      </c>
      <c r="R2778">
        <v>0.75</v>
      </c>
      <c r="S2778">
        <v>5</v>
      </c>
      <c r="T2778">
        <v>0.92500000000000004</v>
      </c>
    </row>
    <row r="2779" spans="1:20" x14ac:dyDescent="0.25">
      <c r="A2779" s="177" t="s">
        <v>1725</v>
      </c>
      <c r="B2779" t="s">
        <v>1726</v>
      </c>
      <c r="C2779" t="s">
        <v>241</v>
      </c>
      <c r="D2779" s="20" t="s">
        <v>1026</v>
      </c>
      <c r="E2779" s="26">
        <v>42491</v>
      </c>
      <c r="F2779">
        <v>56</v>
      </c>
      <c r="G2779">
        <v>58</v>
      </c>
      <c r="H2779">
        <v>0.96551724137931039</v>
      </c>
      <c r="I2779">
        <v>533</v>
      </c>
      <c r="J2779">
        <v>565</v>
      </c>
      <c r="K2779">
        <v>0.94336283185840708</v>
      </c>
      <c r="L2779">
        <v>580</v>
      </c>
      <c r="M2779">
        <v>0.97413793103448276</v>
      </c>
      <c r="N2779">
        <v>524</v>
      </c>
      <c r="P2779">
        <v>4</v>
      </c>
      <c r="Q2779">
        <v>6</v>
      </c>
      <c r="R2779">
        <v>0.66666666666666663</v>
      </c>
      <c r="S2779">
        <v>9</v>
      </c>
      <c r="T2779">
        <v>0.69633333333333336</v>
      </c>
    </row>
    <row r="2780" spans="1:20" x14ac:dyDescent="0.25">
      <c r="A2780" s="177" t="s">
        <v>1550</v>
      </c>
      <c r="B2780" t="s">
        <v>1551</v>
      </c>
      <c r="C2780" t="s">
        <v>318</v>
      </c>
      <c r="D2780" s="20" t="s">
        <v>1026</v>
      </c>
      <c r="E2780" s="26">
        <v>42491</v>
      </c>
      <c r="F2780">
        <v>0</v>
      </c>
      <c r="G2780">
        <v>0</v>
      </c>
      <c r="H2780" t="e">
        <v>#DIV/0!</v>
      </c>
      <c r="I2780">
        <v>0</v>
      </c>
      <c r="J2780">
        <v>0</v>
      </c>
      <c r="K2780" t="e">
        <v>#DIV/0!</v>
      </c>
      <c r="L2780">
        <v>0</v>
      </c>
      <c r="M2780" t="e">
        <v>#DIV/0!</v>
      </c>
      <c r="N2780">
        <v>0</v>
      </c>
      <c r="P2780">
        <v>0</v>
      </c>
      <c r="Q2780">
        <v>0</v>
      </c>
      <c r="R2780" t="e">
        <v>#DIV/0!</v>
      </c>
      <c r="S2780">
        <v>0</v>
      </c>
      <c r="T2780">
        <v>0.85699999999999998</v>
      </c>
    </row>
    <row r="2781" spans="1:20" x14ac:dyDescent="0.25">
      <c r="A2781" s="177" t="s">
        <v>1136</v>
      </c>
      <c r="B2781" t="s">
        <v>1224</v>
      </c>
      <c r="C2781" t="s">
        <v>235</v>
      </c>
      <c r="D2781" s="20" t="s">
        <v>1028</v>
      </c>
      <c r="E2781" s="26">
        <v>42491</v>
      </c>
      <c r="F2781">
        <v>137</v>
      </c>
      <c r="G2781">
        <v>146</v>
      </c>
      <c r="H2781">
        <v>0.93835616438356162</v>
      </c>
      <c r="I2781">
        <v>809</v>
      </c>
      <c r="J2781">
        <v>973</v>
      </c>
      <c r="K2781">
        <v>0.83144912641315516</v>
      </c>
      <c r="L2781">
        <v>1036</v>
      </c>
      <c r="M2781">
        <v>0.93918918918918914</v>
      </c>
      <c r="N2781">
        <v>763</v>
      </c>
      <c r="P2781">
        <v>31</v>
      </c>
      <c r="Q2781">
        <v>48</v>
      </c>
      <c r="R2781">
        <v>0.64583333333333337</v>
      </c>
      <c r="S2781">
        <v>46</v>
      </c>
      <c r="T2781">
        <v>0.83</v>
      </c>
    </row>
    <row r="2782" spans="1:20" x14ac:dyDescent="0.25">
      <c r="A2782" s="177" t="s">
        <v>9363</v>
      </c>
      <c r="B2782" t="s">
        <v>9364</v>
      </c>
      <c r="C2782" t="s">
        <v>211</v>
      </c>
      <c r="D2782" s="20" t="s">
        <v>1026</v>
      </c>
      <c r="E2782" s="26">
        <v>42522</v>
      </c>
      <c r="F2782">
        <v>3</v>
      </c>
      <c r="G2782">
        <v>3</v>
      </c>
      <c r="H2782">
        <v>1</v>
      </c>
      <c r="I2782">
        <v>34</v>
      </c>
      <c r="J2782">
        <v>36</v>
      </c>
      <c r="K2782">
        <v>0.94444444444444442</v>
      </c>
      <c r="L2782">
        <v>36</v>
      </c>
      <c r="M2782">
        <v>1</v>
      </c>
      <c r="N2782">
        <v>26</v>
      </c>
      <c r="P2782">
        <v>0</v>
      </c>
      <c r="Q2782">
        <v>16</v>
      </c>
      <c r="R2782">
        <v>0</v>
      </c>
      <c r="S2782">
        <v>8</v>
      </c>
      <c r="T2782">
        <v>0.95</v>
      </c>
    </row>
    <row r="2783" spans="1:20" x14ac:dyDescent="0.25">
      <c r="A2783" s="177" t="s">
        <v>8524</v>
      </c>
      <c r="B2783" t="s">
        <v>8525</v>
      </c>
      <c r="C2783" t="s">
        <v>213</v>
      </c>
      <c r="D2783" s="20" t="s">
        <v>1026</v>
      </c>
      <c r="E2783" s="26">
        <v>42522</v>
      </c>
      <c r="F2783">
        <v>2</v>
      </c>
      <c r="G2783">
        <v>3</v>
      </c>
      <c r="H2783">
        <v>0.66666666666666663</v>
      </c>
      <c r="I2783">
        <v>12</v>
      </c>
      <c r="J2783">
        <v>18</v>
      </c>
      <c r="K2783">
        <v>0.66666666666666663</v>
      </c>
      <c r="L2783">
        <v>25</v>
      </c>
      <c r="M2783">
        <v>0.72</v>
      </c>
      <c r="N2783">
        <v>9</v>
      </c>
      <c r="P2783">
        <v>0</v>
      </c>
      <c r="Q2783">
        <v>0</v>
      </c>
      <c r="R2783" t="e">
        <v>#DIV/0!</v>
      </c>
      <c r="S2783">
        <v>3</v>
      </c>
      <c r="T2783">
        <v>1</v>
      </c>
    </row>
    <row r="2784" spans="1:20" x14ac:dyDescent="0.25">
      <c r="A2784" s="177" t="s">
        <v>5100</v>
      </c>
      <c r="B2784" t="s">
        <v>5101</v>
      </c>
      <c r="C2784" t="s">
        <v>229</v>
      </c>
      <c r="D2784" s="20" t="s">
        <v>1026</v>
      </c>
      <c r="E2784" s="26">
        <v>42522</v>
      </c>
      <c r="F2784">
        <v>1</v>
      </c>
      <c r="G2784">
        <v>2</v>
      </c>
      <c r="H2784">
        <v>0.5</v>
      </c>
      <c r="I2784">
        <v>6</v>
      </c>
      <c r="J2784">
        <v>10</v>
      </c>
      <c r="K2784">
        <v>0.6</v>
      </c>
      <c r="L2784">
        <v>15</v>
      </c>
      <c r="M2784">
        <v>0.66666666666666663</v>
      </c>
      <c r="N2784">
        <v>2</v>
      </c>
      <c r="P2784">
        <v>3</v>
      </c>
      <c r="Q2784">
        <v>6</v>
      </c>
      <c r="R2784">
        <v>0.5</v>
      </c>
      <c r="S2784">
        <v>4</v>
      </c>
      <c r="T2784">
        <v>1</v>
      </c>
    </row>
    <row r="2785" spans="1:20" x14ac:dyDescent="0.25">
      <c r="A2785" s="177" t="s">
        <v>11110</v>
      </c>
      <c r="B2785" t="s">
        <v>11111</v>
      </c>
      <c r="C2785" t="s">
        <v>228</v>
      </c>
      <c r="D2785" s="20" t="s">
        <v>1026</v>
      </c>
      <c r="E2785" s="26">
        <v>42522</v>
      </c>
      <c r="F2785">
        <v>1</v>
      </c>
      <c r="G2785">
        <v>2</v>
      </c>
      <c r="H2785">
        <v>0.5</v>
      </c>
      <c r="I2785">
        <v>5</v>
      </c>
      <c r="J2785">
        <v>10</v>
      </c>
      <c r="K2785">
        <v>0.5</v>
      </c>
      <c r="L2785">
        <v>15</v>
      </c>
      <c r="M2785">
        <v>0.66666666666666663</v>
      </c>
      <c r="N2785">
        <v>4</v>
      </c>
      <c r="P2785">
        <v>0</v>
      </c>
      <c r="Q2785">
        <v>0</v>
      </c>
      <c r="R2785" t="e">
        <v>#DIV/0!</v>
      </c>
      <c r="S2785">
        <v>1</v>
      </c>
      <c r="T2785">
        <v>0.17647058823529413</v>
      </c>
    </row>
    <row r="2786" spans="1:20" x14ac:dyDescent="0.25">
      <c r="A2786" s="177" t="s">
        <v>5724</v>
      </c>
      <c r="B2786" t="s">
        <v>5725</v>
      </c>
      <c r="C2786" s="20" t="s">
        <v>1073</v>
      </c>
      <c r="D2786" s="20" t="s">
        <v>1026</v>
      </c>
      <c r="E2786" s="26">
        <v>42522</v>
      </c>
      <c r="F2786">
        <v>5</v>
      </c>
      <c r="G2786">
        <v>5</v>
      </c>
      <c r="H2786">
        <v>1</v>
      </c>
      <c r="I2786">
        <v>20</v>
      </c>
      <c r="J2786">
        <v>25</v>
      </c>
      <c r="K2786">
        <v>0.8</v>
      </c>
      <c r="L2786">
        <v>25</v>
      </c>
      <c r="M2786">
        <v>1</v>
      </c>
      <c r="N2786">
        <v>20</v>
      </c>
      <c r="P2786">
        <v>0</v>
      </c>
      <c r="Q2786">
        <v>0</v>
      </c>
      <c r="R2786" t="e">
        <v>#DIV/0!</v>
      </c>
      <c r="S2786">
        <v>0</v>
      </c>
      <c r="T2786">
        <v>0.76190476190476186</v>
      </c>
    </row>
    <row r="2787" spans="1:20" x14ac:dyDescent="0.25">
      <c r="A2787" s="177" t="s">
        <v>12102</v>
      </c>
      <c r="B2787" t="s">
        <v>12103</v>
      </c>
      <c r="C2787" s="20" t="s">
        <v>1077</v>
      </c>
      <c r="D2787" s="20" t="s">
        <v>1028</v>
      </c>
      <c r="E2787" s="26">
        <v>42522</v>
      </c>
      <c r="F2787">
        <v>1</v>
      </c>
      <c r="G2787">
        <v>3</v>
      </c>
      <c r="H2787">
        <v>0.33333333333333331</v>
      </c>
      <c r="I2787">
        <v>2</v>
      </c>
      <c r="J2787">
        <v>5</v>
      </c>
      <c r="K2787">
        <v>0.4</v>
      </c>
      <c r="L2787">
        <v>15</v>
      </c>
      <c r="M2787">
        <v>0.33333333333333331</v>
      </c>
      <c r="N2787">
        <v>2</v>
      </c>
      <c r="P2787">
        <v>0</v>
      </c>
      <c r="Q2787">
        <v>0</v>
      </c>
      <c r="R2787" t="e">
        <v>#DIV/0!</v>
      </c>
      <c r="S2787">
        <v>0</v>
      </c>
    </row>
    <row r="2788" spans="1:20" x14ac:dyDescent="0.25">
      <c r="A2788" s="177" t="s">
        <v>10601</v>
      </c>
      <c r="B2788" t="s">
        <v>10602</v>
      </c>
      <c r="C2788" t="s">
        <v>205</v>
      </c>
      <c r="D2788" s="20" t="s">
        <v>1026</v>
      </c>
      <c r="E2788" s="26">
        <v>42522</v>
      </c>
      <c r="F2788">
        <v>3</v>
      </c>
      <c r="G2788">
        <v>3</v>
      </c>
      <c r="H2788">
        <v>1</v>
      </c>
      <c r="I2788">
        <v>17</v>
      </c>
      <c r="J2788">
        <v>30</v>
      </c>
      <c r="K2788">
        <v>0.56666666666666665</v>
      </c>
      <c r="L2788">
        <v>30</v>
      </c>
      <c r="M2788">
        <v>1</v>
      </c>
      <c r="N2788">
        <v>13</v>
      </c>
      <c r="O2788">
        <v>1.075</v>
      </c>
      <c r="P2788">
        <v>3</v>
      </c>
      <c r="Q2788">
        <v>3</v>
      </c>
      <c r="R2788">
        <v>1</v>
      </c>
      <c r="S2788">
        <v>4</v>
      </c>
      <c r="T2788">
        <v>0.12272727272727273</v>
      </c>
    </row>
    <row r="2789" spans="1:20" x14ac:dyDescent="0.25">
      <c r="A2789" s="177" t="s">
        <v>8948</v>
      </c>
      <c r="B2789" t="s">
        <v>8949</v>
      </c>
      <c r="C2789" t="s">
        <v>210</v>
      </c>
      <c r="D2789" s="20" t="s">
        <v>1026</v>
      </c>
      <c r="E2789" s="26">
        <v>42522</v>
      </c>
      <c r="F2789">
        <v>7</v>
      </c>
      <c r="G2789">
        <v>7</v>
      </c>
      <c r="H2789">
        <v>1</v>
      </c>
      <c r="I2789">
        <v>22</v>
      </c>
      <c r="J2789">
        <v>50</v>
      </c>
      <c r="K2789">
        <v>0.44</v>
      </c>
      <c r="L2789">
        <v>50</v>
      </c>
      <c r="M2789">
        <v>1</v>
      </c>
      <c r="N2789">
        <v>17</v>
      </c>
      <c r="O2789">
        <v>0.875</v>
      </c>
      <c r="P2789">
        <v>5</v>
      </c>
      <c r="Q2789">
        <v>5</v>
      </c>
      <c r="R2789">
        <v>1</v>
      </c>
      <c r="S2789">
        <v>5</v>
      </c>
    </row>
    <row r="2790" spans="1:20" x14ac:dyDescent="0.25">
      <c r="A2790" s="177" t="s">
        <v>6143</v>
      </c>
      <c r="B2790" t="s">
        <v>6144</v>
      </c>
      <c r="C2790" t="s">
        <v>215</v>
      </c>
      <c r="D2790" s="20" t="s">
        <v>1026</v>
      </c>
      <c r="E2790" s="26">
        <v>42522</v>
      </c>
      <c r="F2790">
        <v>7</v>
      </c>
      <c r="G2790">
        <v>7</v>
      </c>
      <c r="H2790">
        <v>1</v>
      </c>
      <c r="I2790">
        <v>28</v>
      </c>
      <c r="J2790">
        <v>45</v>
      </c>
      <c r="K2790">
        <v>0.62222222222222223</v>
      </c>
      <c r="L2790">
        <v>45</v>
      </c>
      <c r="M2790">
        <v>1</v>
      </c>
      <c r="N2790">
        <v>20</v>
      </c>
      <c r="O2790">
        <v>0.92500000000000004</v>
      </c>
      <c r="P2790">
        <v>9</v>
      </c>
      <c r="Q2790">
        <v>12</v>
      </c>
      <c r="R2790">
        <v>0.75</v>
      </c>
      <c r="S2790">
        <v>8</v>
      </c>
    </row>
    <row r="2791" spans="1:20" x14ac:dyDescent="0.25">
      <c r="A2791" s="177" t="s">
        <v>3443</v>
      </c>
      <c r="B2791" t="s">
        <v>3444</v>
      </c>
      <c r="C2791" t="s">
        <v>221</v>
      </c>
      <c r="D2791" s="20" t="s">
        <v>1026</v>
      </c>
      <c r="E2791" s="26">
        <v>42522</v>
      </c>
      <c r="F2791">
        <v>11</v>
      </c>
      <c r="G2791">
        <v>12</v>
      </c>
      <c r="H2791">
        <v>0.91666666666666663</v>
      </c>
      <c r="I2791">
        <v>27</v>
      </c>
      <c r="J2791">
        <v>36</v>
      </c>
      <c r="K2791">
        <v>0.75</v>
      </c>
      <c r="L2791">
        <v>40</v>
      </c>
      <c r="M2791">
        <v>0.9</v>
      </c>
      <c r="N2791">
        <v>14</v>
      </c>
      <c r="O2791">
        <v>0.69633333333333336</v>
      </c>
      <c r="P2791">
        <v>11</v>
      </c>
      <c r="Q2791">
        <v>19</v>
      </c>
      <c r="R2791">
        <v>0.57894736842105265</v>
      </c>
      <c r="S2791">
        <v>13</v>
      </c>
    </row>
    <row r="2792" spans="1:20" x14ac:dyDescent="0.25">
      <c r="A2792" s="177" t="s">
        <v>3268</v>
      </c>
      <c r="B2792" t="s">
        <v>3269</v>
      </c>
      <c r="C2792" t="s">
        <v>222</v>
      </c>
      <c r="D2792" s="20" t="s">
        <v>1026</v>
      </c>
      <c r="E2792" s="26">
        <v>42522</v>
      </c>
      <c r="F2792">
        <v>4</v>
      </c>
      <c r="G2792">
        <v>4</v>
      </c>
      <c r="H2792">
        <v>1</v>
      </c>
      <c r="I2792">
        <v>5</v>
      </c>
      <c r="J2792">
        <v>8</v>
      </c>
      <c r="K2792">
        <v>0.625</v>
      </c>
      <c r="L2792">
        <v>8</v>
      </c>
      <c r="M2792">
        <v>1</v>
      </c>
      <c r="N2792">
        <v>3</v>
      </c>
      <c r="O2792">
        <v>0.85699999999999998</v>
      </c>
      <c r="P2792">
        <v>1</v>
      </c>
      <c r="Q2792">
        <v>1</v>
      </c>
      <c r="R2792">
        <v>1</v>
      </c>
      <c r="S2792">
        <v>2</v>
      </c>
      <c r="T2792">
        <v>0.92500000000000004</v>
      </c>
    </row>
    <row r="2793" spans="1:20" x14ac:dyDescent="0.25">
      <c r="A2793" s="177" t="s">
        <v>7313</v>
      </c>
      <c r="B2793" t="s">
        <v>7314</v>
      </c>
      <c r="C2793" s="20" t="s">
        <v>1078</v>
      </c>
      <c r="D2793" s="20" t="s">
        <v>1026</v>
      </c>
      <c r="E2793" s="26">
        <v>42522</v>
      </c>
      <c r="F2793">
        <v>3</v>
      </c>
      <c r="G2793">
        <v>4</v>
      </c>
      <c r="H2793">
        <v>0.75</v>
      </c>
      <c r="I2793">
        <v>23</v>
      </c>
      <c r="J2793">
        <v>9</v>
      </c>
      <c r="K2793">
        <v>2.5555555555555554</v>
      </c>
      <c r="L2793">
        <v>14</v>
      </c>
      <c r="M2793">
        <v>0.6428571428571429</v>
      </c>
      <c r="N2793">
        <v>18</v>
      </c>
      <c r="P2793">
        <v>3</v>
      </c>
      <c r="Q2793">
        <v>4</v>
      </c>
      <c r="R2793">
        <v>0.75</v>
      </c>
      <c r="S2793">
        <v>5</v>
      </c>
    </row>
    <row r="2794" spans="1:20" x14ac:dyDescent="0.25">
      <c r="A2794" s="177" t="s">
        <v>5305</v>
      </c>
      <c r="B2794" t="s">
        <v>5306</v>
      </c>
      <c r="C2794" s="20" t="s">
        <v>1079</v>
      </c>
      <c r="D2794" s="20" t="s">
        <v>1026</v>
      </c>
      <c r="E2794" s="26">
        <v>42522</v>
      </c>
      <c r="F2794">
        <v>5</v>
      </c>
      <c r="G2794">
        <v>5</v>
      </c>
      <c r="H2794">
        <v>1</v>
      </c>
      <c r="I2794">
        <v>13</v>
      </c>
      <c r="J2794">
        <v>25</v>
      </c>
      <c r="K2794">
        <v>0.52</v>
      </c>
      <c r="L2794">
        <v>25</v>
      </c>
      <c r="M2794">
        <v>1</v>
      </c>
      <c r="N2794">
        <v>13</v>
      </c>
      <c r="P2794">
        <v>1</v>
      </c>
      <c r="Q2794">
        <v>1</v>
      </c>
      <c r="R2794">
        <v>1</v>
      </c>
      <c r="S2794">
        <v>0</v>
      </c>
    </row>
    <row r="2795" spans="1:20" x14ac:dyDescent="0.25">
      <c r="A2795" s="177" t="s">
        <v>12304</v>
      </c>
      <c r="B2795" t="s">
        <v>12305</v>
      </c>
      <c r="C2795" t="s">
        <v>200</v>
      </c>
      <c r="D2795" s="20" t="s">
        <v>1026</v>
      </c>
      <c r="E2795" s="26">
        <v>42522</v>
      </c>
      <c r="F2795">
        <v>5</v>
      </c>
      <c r="G2795">
        <v>5</v>
      </c>
      <c r="H2795">
        <v>1</v>
      </c>
      <c r="I2795">
        <v>7</v>
      </c>
      <c r="J2795">
        <v>25</v>
      </c>
      <c r="K2795">
        <v>0.28000000000000003</v>
      </c>
      <c r="L2795">
        <v>25</v>
      </c>
      <c r="M2795">
        <v>1</v>
      </c>
      <c r="N2795">
        <v>6</v>
      </c>
      <c r="P2795">
        <v>0</v>
      </c>
      <c r="Q2795">
        <v>0</v>
      </c>
      <c r="R2795" t="e">
        <v>#DIV/0!</v>
      </c>
      <c r="S2795">
        <v>1</v>
      </c>
    </row>
    <row r="2796" spans="1:20" x14ac:dyDescent="0.25">
      <c r="A2796" s="177" t="s">
        <v>10425</v>
      </c>
      <c r="B2796" t="s">
        <v>10426</v>
      </c>
      <c r="C2796" t="s">
        <v>204</v>
      </c>
      <c r="D2796" s="20" t="s">
        <v>1026</v>
      </c>
      <c r="E2796" s="26">
        <v>42522</v>
      </c>
      <c r="F2796">
        <v>6</v>
      </c>
      <c r="G2796">
        <v>7</v>
      </c>
      <c r="H2796">
        <v>0.8571428571428571</v>
      </c>
      <c r="I2796">
        <v>4</v>
      </c>
      <c r="J2796">
        <v>27</v>
      </c>
      <c r="K2796">
        <v>0.14814814814814814</v>
      </c>
      <c r="L2796">
        <v>32</v>
      </c>
      <c r="M2796">
        <v>0.84375</v>
      </c>
      <c r="N2796">
        <v>4</v>
      </c>
      <c r="P2796">
        <v>0</v>
      </c>
      <c r="Q2796">
        <v>1</v>
      </c>
      <c r="R2796">
        <v>0</v>
      </c>
      <c r="S2796">
        <v>0</v>
      </c>
    </row>
    <row r="2797" spans="1:20" x14ac:dyDescent="0.25">
      <c r="A2797" s="177" t="s">
        <v>8773</v>
      </c>
      <c r="B2797" t="s">
        <v>8774</v>
      </c>
      <c r="C2797" t="s">
        <v>208</v>
      </c>
      <c r="D2797" s="20" t="s">
        <v>1026</v>
      </c>
      <c r="E2797" s="26">
        <v>42522</v>
      </c>
      <c r="F2797">
        <v>2</v>
      </c>
      <c r="G2797">
        <v>2</v>
      </c>
      <c r="H2797">
        <v>1</v>
      </c>
      <c r="I2797">
        <v>17</v>
      </c>
      <c r="J2797">
        <v>10</v>
      </c>
      <c r="K2797">
        <v>1.7</v>
      </c>
      <c r="L2797">
        <v>10</v>
      </c>
      <c r="M2797">
        <v>1</v>
      </c>
      <c r="N2797">
        <v>17</v>
      </c>
      <c r="P2797">
        <v>1</v>
      </c>
      <c r="Q2797">
        <v>1</v>
      </c>
      <c r="R2797">
        <v>1</v>
      </c>
      <c r="S2797">
        <v>0</v>
      </c>
    </row>
    <row r="2798" spans="1:20" x14ac:dyDescent="0.25">
      <c r="A2798" s="177" t="s">
        <v>6567</v>
      </c>
      <c r="B2798" t="s">
        <v>6568</v>
      </c>
      <c r="C2798" t="s">
        <v>316</v>
      </c>
      <c r="D2798" s="20" t="s">
        <v>1026</v>
      </c>
      <c r="E2798" s="26">
        <v>42522</v>
      </c>
      <c r="F2798">
        <v>10</v>
      </c>
      <c r="G2798">
        <v>10</v>
      </c>
      <c r="H2798">
        <v>1</v>
      </c>
      <c r="I2798">
        <v>21</v>
      </c>
      <c r="J2798">
        <v>26</v>
      </c>
      <c r="K2798">
        <v>0.80769230769230771</v>
      </c>
      <c r="L2798">
        <v>26</v>
      </c>
      <c r="M2798">
        <v>1</v>
      </c>
      <c r="N2798">
        <v>11</v>
      </c>
      <c r="P2798">
        <v>0</v>
      </c>
      <c r="Q2798">
        <v>0</v>
      </c>
      <c r="R2798" t="e">
        <v>#DIV/0!</v>
      </c>
      <c r="S2798">
        <v>10</v>
      </c>
      <c r="T2798">
        <v>0.83</v>
      </c>
    </row>
    <row r="2799" spans="1:20" x14ac:dyDescent="0.25">
      <c r="A2799" s="177" t="s">
        <v>4160</v>
      </c>
      <c r="B2799" t="s">
        <v>4161</v>
      </c>
      <c r="C2799" t="s">
        <v>218</v>
      </c>
      <c r="D2799" s="20" t="s">
        <v>1026</v>
      </c>
      <c r="E2799" s="26">
        <v>42522</v>
      </c>
      <c r="F2799">
        <v>4</v>
      </c>
      <c r="G2799">
        <v>4</v>
      </c>
      <c r="H2799">
        <v>1</v>
      </c>
      <c r="I2799">
        <v>2</v>
      </c>
      <c r="J2799">
        <v>20</v>
      </c>
      <c r="K2799">
        <v>0.1</v>
      </c>
      <c r="L2799">
        <v>20</v>
      </c>
      <c r="M2799">
        <v>1</v>
      </c>
      <c r="N2799">
        <v>2</v>
      </c>
      <c r="P2799">
        <v>0</v>
      </c>
      <c r="Q2799">
        <v>0</v>
      </c>
      <c r="R2799" t="e">
        <v>#DIV/0!</v>
      </c>
      <c r="S2799">
        <v>0</v>
      </c>
      <c r="T2799">
        <v>0.75</v>
      </c>
    </row>
    <row r="2800" spans="1:20" x14ac:dyDescent="0.25">
      <c r="A2800" s="177" t="s">
        <v>12589</v>
      </c>
      <c r="B2800" t="s">
        <v>12590</v>
      </c>
      <c r="C2800" t="s">
        <v>202</v>
      </c>
      <c r="D2800" s="20" t="s">
        <v>1026</v>
      </c>
      <c r="E2800" s="26">
        <v>42522</v>
      </c>
      <c r="F2800">
        <v>9</v>
      </c>
      <c r="G2800">
        <v>9</v>
      </c>
      <c r="H2800">
        <v>1</v>
      </c>
      <c r="I2800">
        <v>121</v>
      </c>
      <c r="J2800">
        <v>100</v>
      </c>
      <c r="K2800">
        <v>1.21</v>
      </c>
      <c r="L2800">
        <v>100</v>
      </c>
      <c r="M2800">
        <v>1</v>
      </c>
      <c r="N2800">
        <v>121</v>
      </c>
      <c r="P2800">
        <v>0</v>
      </c>
      <c r="Q2800">
        <v>0</v>
      </c>
      <c r="R2800" t="e">
        <v>#DIV/0!</v>
      </c>
      <c r="S2800">
        <v>0</v>
      </c>
      <c r="T2800">
        <v>0.5613636363636364</v>
      </c>
    </row>
    <row r="2801" spans="1:20" x14ac:dyDescent="0.25">
      <c r="A2801" s="177" t="s">
        <v>9754</v>
      </c>
      <c r="B2801" t="s">
        <v>9755</v>
      </c>
      <c r="C2801" t="s">
        <v>224</v>
      </c>
      <c r="D2801" s="20" t="s">
        <v>1026</v>
      </c>
      <c r="E2801" s="26">
        <v>42522</v>
      </c>
      <c r="F2801">
        <v>5</v>
      </c>
      <c r="G2801">
        <v>6</v>
      </c>
      <c r="H2801">
        <v>0.83333333333333337</v>
      </c>
      <c r="I2801">
        <v>56</v>
      </c>
      <c r="J2801">
        <v>75</v>
      </c>
      <c r="K2801">
        <v>0.7466666666666667</v>
      </c>
      <c r="L2801">
        <v>90</v>
      </c>
      <c r="M2801">
        <v>0.83333333333333337</v>
      </c>
      <c r="N2801">
        <v>52</v>
      </c>
      <c r="P2801">
        <v>0</v>
      </c>
      <c r="Q2801">
        <v>0</v>
      </c>
      <c r="R2801" t="e">
        <v>#DIV/0!</v>
      </c>
      <c r="S2801">
        <v>4</v>
      </c>
      <c r="T2801" t="e">
        <v>#DIV/0!</v>
      </c>
    </row>
    <row r="2802" spans="1:20" x14ac:dyDescent="0.25">
      <c r="A2802" s="177" t="s">
        <v>12414</v>
      </c>
      <c r="B2802" t="s">
        <v>12415</v>
      </c>
      <c r="C2802" t="s">
        <v>347</v>
      </c>
      <c r="D2802" s="20" t="s">
        <v>1026</v>
      </c>
      <c r="E2802" s="26">
        <v>42522</v>
      </c>
      <c r="F2802">
        <v>2</v>
      </c>
      <c r="G2802">
        <v>2</v>
      </c>
      <c r="H2802">
        <v>1</v>
      </c>
      <c r="I2802">
        <v>4</v>
      </c>
      <c r="J2802">
        <v>10</v>
      </c>
      <c r="K2802">
        <v>0.4</v>
      </c>
      <c r="L2802">
        <v>10</v>
      </c>
      <c r="M2802">
        <v>1</v>
      </c>
      <c r="N2802">
        <v>4</v>
      </c>
      <c r="P2802">
        <v>0</v>
      </c>
      <c r="Q2802">
        <v>0</v>
      </c>
      <c r="R2802" t="e">
        <v>#DIV/0!</v>
      </c>
      <c r="S2802">
        <v>0</v>
      </c>
      <c r="T2802" t="e">
        <v>#DIV/0!</v>
      </c>
    </row>
    <row r="2803" spans="1:20" x14ac:dyDescent="0.25">
      <c r="A2803" s="177" t="s">
        <v>9455</v>
      </c>
      <c r="B2803" t="s">
        <v>9456</v>
      </c>
      <c r="C2803" t="s">
        <v>345</v>
      </c>
      <c r="D2803" s="20" t="s">
        <v>1026</v>
      </c>
      <c r="E2803" s="26">
        <v>42522</v>
      </c>
      <c r="F2803">
        <v>4</v>
      </c>
      <c r="G2803">
        <v>5</v>
      </c>
      <c r="H2803">
        <v>0.8</v>
      </c>
      <c r="I2803">
        <v>17</v>
      </c>
      <c r="J2803">
        <v>21</v>
      </c>
      <c r="K2803">
        <v>0.80952380952380953</v>
      </c>
      <c r="L2803">
        <v>26</v>
      </c>
      <c r="M2803">
        <v>0.80769230769230771</v>
      </c>
      <c r="N2803">
        <v>16</v>
      </c>
      <c r="P2803">
        <v>1</v>
      </c>
      <c r="Q2803">
        <v>1</v>
      </c>
      <c r="R2803">
        <v>1</v>
      </c>
      <c r="S2803">
        <v>1</v>
      </c>
      <c r="T2803" t="e">
        <v>#DIV/0!</v>
      </c>
    </row>
    <row r="2804" spans="1:20" x14ac:dyDescent="0.25">
      <c r="A2804" s="177" t="s">
        <v>7847</v>
      </c>
      <c r="B2804" t="s">
        <v>7848</v>
      </c>
      <c r="C2804" t="s">
        <v>226</v>
      </c>
      <c r="D2804" s="20" t="s">
        <v>1026</v>
      </c>
      <c r="E2804" s="26">
        <v>42522</v>
      </c>
      <c r="F2804">
        <v>3</v>
      </c>
      <c r="G2804">
        <v>5</v>
      </c>
      <c r="H2804">
        <v>0.6</v>
      </c>
      <c r="I2804">
        <v>40</v>
      </c>
      <c r="J2804">
        <v>30</v>
      </c>
      <c r="K2804">
        <v>1.3333333333333333</v>
      </c>
      <c r="L2804">
        <v>50</v>
      </c>
      <c r="M2804">
        <v>0.6</v>
      </c>
      <c r="N2804">
        <v>40</v>
      </c>
      <c r="P2804">
        <v>0</v>
      </c>
      <c r="Q2804">
        <v>0</v>
      </c>
      <c r="R2804" t="e">
        <v>#DIV/0!</v>
      </c>
      <c r="S2804">
        <v>0</v>
      </c>
      <c r="T2804">
        <v>0.52573529411764708</v>
      </c>
    </row>
    <row r="2805" spans="1:20" x14ac:dyDescent="0.25">
      <c r="A2805" s="177" t="s">
        <v>6917</v>
      </c>
      <c r="B2805" t="s">
        <v>6918</v>
      </c>
      <c r="C2805" t="s">
        <v>231</v>
      </c>
      <c r="D2805" s="20" t="s">
        <v>1026</v>
      </c>
      <c r="E2805" s="26">
        <v>42522</v>
      </c>
      <c r="F2805">
        <v>18</v>
      </c>
      <c r="G2805">
        <v>18</v>
      </c>
      <c r="H2805">
        <v>1</v>
      </c>
      <c r="I2805">
        <v>186</v>
      </c>
      <c r="J2805">
        <v>174</v>
      </c>
      <c r="K2805">
        <v>1.0689655172413792</v>
      </c>
      <c r="L2805">
        <v>174</v>
      </c>
      <c r="M2805">
        <v>1</v>
      </c>
      <c r="N2805">
        <v>186</v>
      </c>
      <c r="P2805">
        <v>0</v>
      </c>
      <c r="Q2805">
        <v>0</v>
      </c>
      <c r="R2805" t="e">
        <v>#DIV/0!</v>
      </c>
      <c r="S2805">
        <v>0</v>
      </c>
      <c r="T2805" t="e">
        <v>#DIV/0!</v>
      </c>
    </row>
    <row r="2806" spans="1:20" x14ac:dyDescent="0.25">
      <c r="A2806" s="177" t="s">
        <v>5968</v>
      </c>
      <c r="B2806" t="s">
        <v>5969</v>
      </c>
      <c r="C2806" t="s">
        <v>216</v>
      </c>
      <c r="D2806" s="20" t="s">
        <v>1026</v>
      </c>
      <c r="E2806" s="26">
        <v>42522</v>
      </c>
      <c r="F2806">
        <v>8</v>
      </c>
      <c r="G2806">
        <v>10</v>
      </c>
      <c r="H2806">
        <v>0.8</v>
      </c>
      <c r="I2806">
        <v>71</v>
      </c>
      <c r="J2806">
        <v>80</v>
      </c>
      <c r="K2806">
        <v>0.88749999999999996</v>
      </c>
      <c r="L2806">
        <v>100</v>
      </c>
      <c r="M2806">
        <v>0.8</v>
      </c>
      <c r="N2806">
        <v>65</v>
      </c>
      <c r="P2806">
        <v>13</v>
      </c>
      <c r="Q2806">
        <v>18</v>
      </c>
      <c r="R2806">
        <v>0.72222222222222221</v>
      </c>
      <c r="S2806">
        <v>6</v>
      </c>
      <c r="T2806" t="e">
        <v>#DIV/0!</v>
      </c>
    </row>
    <row r="2807" spans="1:20" x14ac:dyDescent="0.25">
      <c r="A2807" s="177" t="s">
        <v>4575</v>
      </c>
      <c r="B2807" t="s">
        <v>4576</v>
      </c>
      <c r="C2807" t="s">
        <v>233</v>
      </c>
      <c r="D2807" s="20" t="s">
        <v>1026</v>
      </c>
      <c r="E2807" s="26">
        <v>42522</v>
      </c>
      <c r="F2807">
        <v>3</v>
      </c>
      <c r="G2807">
        <v>3</v>
      </c>
      <c r="H2807">
        <v>1</v>
      </c>
      <c r="I2807">
        <v>19</v>
      </c>
      <c r="J2807">
        <v>30</v>
      </c>
      <c r="K2807">
        <v>0.6333333333333333</v>
      </c>
      <c r="L2807">
        <v>30</v>
      </c>
      <c r="M2807">
        <v>1</v>
      </c>
      <c r="N2807">
        <v>16</v>
      </c>
      <c r="P2807">
        <v>0</v>
      </c>
      <c r="Q2807">
        <v>0</v>
      </c>
      <c r="R2807" t="e">
        <v>#DIV/0!</v>
      </c>
      <c r="S2807">
        <v>3</v>
      </c>
      <c r="T2807">
        <v>1</v>
      </c>
    </row>
    <row r="2808" spans="1:20" x14ac:dyDescent="0.25">
      <c r="A2808" s="177" t="s">
        <v>3985</v>
      </c>
      <c r="B2808" t="s">
        <v>3986</v>
      </c>
      <c r="C2808" t="s">
        <v>219</v>
      </c>
      <c r="D2808" s="20" t="s">
        <v>1026</v>
      </c>
      <c r="E2808" s="26">
        <v>42522</v>
      </c>
      <c r="H2808" t="e">
        <v>#DIV/0!</v>
      </c>
      <c r="K2808" t="e">
        <v>#DIV/0!</v>
      </c>
      <c r="M2808" t="e">
        <v>#DIV/0!</v>
      </c>
      <c r="R2808" t="e">
        <v>#DIV/0!</v>
      </c>
      <c r="T2808">
        <v>1.0375000000000001</v>
      </c>
    </row>
    <row r="2809" spans="1:20" x14ac:dyDescent="0.25">
      <c r="A2809" s="177" t="s">
        <v>3714</v>
      </c>
      <c r="B2809" t="s">
        <v>3715</v>
      </c>
      <c r="C2809" t="s">
        <v>340</v>
      </c>
      <c r="D2809" s="20" t="s">
        <v>1026</v>
      </c>
      <c r="E2809" s="26">
        <v>42522</v>
      </c>
      <c r="F2809">
        <v>4</v>
      </c>
      <c r="G2809">
        <v>4</v>
      </c>
      <c r="H2809">
        <v>1</v>
      </c>
      <c r="I2809">
        <v>40</v>
      </c>
      <c r="J2809">
        <v>40</v>
      </c>
      <c r="K2809">
        <v>1</v>
      </c>
      <c r="L2809">
        <v>40</v>
      </c>
      <c r="M2809">
        <v>1</v>
      </c>
      <c r="N2809">
        <v>40</v>
      </c>
      <c r="P2809">
        <v>0</v>
      </c>
      <c r="Q2809">
        <v>0</v>
      </c>
      <c r="R2809" t="e">
        <v>#DIV/0!</v>
      </c>
      <c r="S2809">
        <v>0</v>
      </c>
      <c r="T2809">
        <v>0.92500000000000004</v>
      </c>
    </row>
    <row r="2810" spans="1:20" x14ac:dyDescent="0.25">
      <c r="A2810" s="177" t="s">
        <v>7660</v>
      </c>
      <c r="B2810" t="s">
        <v>7661</v>
      </c>
      <c r="C2810" s="20" t="s">
        <v>901</v>
      </c>
      <c r="D2810" s="20" t="s">
        <v>1026</v>
      </c>
      <c r="E2810" s="26">
        <v>42522</v>
      </c>
      <c r="F2810">
        <v>3</v>
      </c>
      <c r="G2810">
        <v>4</v>
      </c>
      <c r="H2810">
        <v>0.75</v>
      </c>
      <c r="I2810">
        <v>23</v>
      </c>
      <c r="J2810">
        <v>9</v>
      </c>
      <c r="K2810">
        <v>2.5555555555555554</v>
      </c>
      <c r="L2810">
        <v>14</v>
      </c>
      <c r="M2810">
        <v>0.6428571428571429</v>
      </c>
      <c r="N2810">
        <v>18</v>
      </c>
      <c r="P2810">
        <v>3</v>
      </c>
      <c r="Q2810">
        <v>4</v>
      </c>
      <c r="R2810">
        <v>0.75</v>
      </c>
      <c r="S2810">
        <v>5</v>
      </c>
      <c r="T2810">
        <v>0.77666666666666662</v>
      </c>
    </row>
    <row r="2811" spans="1:20" x14ac:dyDescent="0.25">
      <c r="A2811" s="177" t="s">
        <v>5540</v>
      </c>
      <c r="B2811" t="s">
        <v>5541</v>
      </c>
      <c r="C2811" s="20" t="s">
        <v>903</v>
      </c>
      <c r="D2811" s="20" t="s">
        <v>1026</v>
      </c>
      <c r="E2811" s="26">
        <v>42522</v>
      </c>
      <c r="F2811">
        <v>10</v>
      </c>
      <c r="G2811">
        <v>10</v>
      </c>
      <c r="H2811">
        <v>1</v>
      </c>
      <c r="I2811">
        <v>33</v>
      </c>
      <c r="J2811">
        <v>50</v>
      </c>
      <c r="K2811">
        <v>0.66</v>
      </c>
      <c r="L2811">
        <v>50</v>
      </c>
      <c r="M2811">
        <v>1</v>
      </c>
      <c r="N2811">
        <v>33</v>
      </c>
      <c r="P2811">
        <v>1</v>
      </c>
      <c r="Q2811">
        <v>1</v>
      </c>
      <c r="R2811">
        <v>1</v>
      </c>
      <c r="S2811">
        <v>0</v>
      </c>
      <c r="T2811">
        <v>0.76190476190476186</v>
      </c>
    </row>
    <row r="2812" spans="1:20" x14ac:dyDescent="0.25">
      <c r="A2812" s="177" t="s">
        <v>11691</v>
      </c>
      <c r="B2812" t="s">
        <v>11692</v>
      </c>
      <c r="C2812" t="s">
        <v>199</v>
      </c>
      <c r="D2812" s="20" t="s">
        <v>1028</v>
      </c>
      <c r="E2812" s="26">
        <v>42522</v>
      </c>
      <c r="F2812">
        <v>14</v>
      </c>
      <c r="G2812">
        <v>14</v>
      </c>
      <c r="H2812">
        <v>1</v>
      </c>
      <c r="I2812">
        <v>128</v>
      </c>
      <c r="J2812">
        <v>125</v>
      </c>
      <c r="K2812">
        <v>1.024</v>
      </c>
      <c r="L2812">
        <v>125</v>
      </c>
      <c r="M2812">
        <v>1</v>
      </c>
      <c r="N2812">
        <v>127</v>
      </c>
      <c r="P2812">
        <v>0</v>
      </c>
      <c r="Q2812">
        <v>0</v>
      </c>
      <c r="R2812" t="e">
        <v>#DIV/0!</v>
      </c>
      <c r="S2812">
        <v>1</v>
      </c>
      <c r="T2812" t="e">
        <v>#DIV/0!</v>
      </c>
    </row>
    <row r="2813" spans="1:20" x14ac:dyDescent="0.25">
      <c r="A2813" s="177" t="s">
        <v>10951</v>
      </c>
      <c r="B2813" t="s">
        <v>10952</v>
      </c>
      <c r="C2813" t="s">
        <v>227</v>
      </c>
      <c r="D2813" s="20" t="s">
        <v>1028</v>
      </c>
      <c r="E2813" s="26">
        <v>42522</v>
      </c>
      <c r="F2813">
        <v>1</v>
      </c>
      <c r="G2813">
        <v>2</v>
      </c>
      <c r="H2813">
        <v>0.5</v>
      </c>
      <c r="I2813">
        <v>5</v>
      </c>
      <c r="J2813">
        <v>10</v>
      </c>
      <c r="K2813">
        <v>0.5</v>
      </c>
      <c r="L2813">
        <v>15</v>
      </c>
      <c r="M2813">
        <v>0.66666666666666663</v>
      </c>
      <c r="N2813">
        <v>4</v>
      </c>
      <c r="P2813">
        <v>0</v>
      </c>
      <c r="Q2813">
        <v>0</v>
      </c>
      <c r="R2813" t="e">
        <v>#DIV/0!</v>
      </c>
      <c r="S2813">
        <v>1</v>
      </c>
      <c r="T2813" t="e">
        <v>#DIV/0!</v>
      </c>
    </row>
    <row r="2814" spans="1:20" x14ac:dyDescent="0.25">
      <c r="A2814" s="177" t="s">
        <v>11693</v>
      </c>
      <c r="B2814" t="s">
        <v>11694</v>
      </c>
      <c r="C2814" t="s">
        <v>348</v>
      </c>
      <c r="D2814" s="20" t="s">
        <v>1028</v>
      </c>
      <c r="E2814" s="26">
        <v>42522</v>
      </c>
      <c r="F2814">
        <v>2</v>
      </c>
      <c r="G2814">
        <v>2</v>
      </c>
      <c r="H2814">
        <v>1</v>
      </c>
      <c r="I2814">
        <v>4</v>
      </c>
      <c r="J2814">
        <v>10</v>
      </c>
      <c r="K2814">
        <v>0.4</v>
      </c>
      <c r="L2814">
        <v>10</v>
      </c>
      <c r="M2814">
        <v>1</v>
      </c>
      <c r="N2814">
        <v>4</v>
      </c>
      <c r="P2814">
        <v>0</v>
      </c>
      <c r="Q2814">
        <v>0</v>
      </c>
      <c r="R2814" t="e">
        <v>#DIV/0!</v>
      </c>
      <c r="S2814">
        <v>0</v>
      </c>
      <c r="T2814">
        <v>0.92500000000000004</v>
      </c>
    </row>
    <row r="2815" spans="1:20" x14ac:dyDescent="0.25">
      <c r="A2815" s="177" t="s">
        <v>9547</v>
      </c>
      <c r="B2815" t="s">
        <v>9548</v>
      </c>
      <c r="C2815" t="s">
        <v>346</v>
      </c>
      <c r="D2815" s="20" t="s">
        <v>1028</v>
      </c>
      <c r="E2815" s="26">
        <v>42522</v>
      </c>
      <c r="F2815">
        <v>4</v>
      </c>
      <c r="G2815">
        <v>5</v>
      </c>
      <c r="H2815">
        <v>0.8</v>
      </c>
      <c r="I2815">
        <v>17</v>
      </c>
      <c r="J2815">
        <v>21</v>
      </c>
      <c r="K2815">
        <v>0.80952380952380953</v>
      </c>
      <c r="L2815">
        <v>26</v>
      </c>
      <c r="M2815">
        <v>0.80769230769230771</v>
      </c>
      <c r="N2815">
        <v>16</v>
      </c>
      <c r="P2815">
        <v>1</v>
      </c>
      <c r="Q2815">
        <v>1</v>
      </c>
      <c r="R2815">
        <v>1</v>
      </c>
      <c r="S2815">
        <v>1</v>
      </c>
      <c r="T2815" t="e">
        <v>#DIV/0!</v>
      </c>
    </row>
    <row r="2816" spans="1:20" x14ac:dyDescent="0.25">
      <c r="A2816" s="177" t="s">
        <v>9188</v>
      </c>
      <c r="B2816" t="s">
        <v>9189</v>
      </c>
      <c r="C2816" t="s">
        <v>207</v>
      </c>
      <c r="D2816" s="20" t="s">
        <v>1028</v>
      </c>
      <c r="E2816" s="26">
        <v>42522</v>
      </c>
      <c r="F2816">
        <v>12</v>
      </c>
      <c r="G2816">
        <v>12</v>
      </c>
      <c r="H2816">
        <v>1</v>
      </c>
      <c r="I2816">
        <v>73</v>
      </c>
      <c r="J2816">
        <v>96</v>
      </c>
      <c r="K2816">
        <v>0.76041666666666663</v>
      </c>
      <c r="L2816">
        <v>96</v>
      </c>
      <c r="M2816">
        <v>1</v>
      </c>
      <c r="N2816">
        <v>60</v>
      </c>
      <c r="P2816">
        <v>6</v>
      </c>
      <c r="Q2816">
        <v>22</v>
      </c>
      <c r="R2816">
        <v>0.27272727272727271</v>
      </c>
      <c r="S2816">
        <v>13</v>
      </c>
      <c r="T2816" t="e">
        <v>#DIV/0!</v>
      </c>
    </row>
    <row r="2817" spans="1:20" x14ac:dyDescent="0.25">
      <c r="A2817" s="177" t="s">
        <v>8349</v>
      </c>
      <c r="B2817" t="s">
        <v>8350</v>
      </c>
      <c r="C2817" t="s">
        <v>212</v>
      </c>
      <c r="D2817" s="20" t="s">
        <v>1028</v>
      </c>
      <c r="E2817" s="26">
        <v>42522</v>
      </c>
      <c r="F2817">
        <v>2</v>
      </c>
      <c r="G2817">
        <v>3</v>
      </c>
      <c r="H2817">
        <v>0.66666666666666663</v>
      </c>
      <c r="I2817">
        <v>12</v>
      </c>
      <c r="J2817">
        <v>18</v>
      </c>
      <c r="K2817">
        <v>0.66666666666666663</v>
      </c>
      <c r="L2817">
        <v>25</v>
      </c>
      <c r="M2817">
        <v>0.72</v>
      </c>
      <c r="N2817">
        <v>9</v>
      </c>
      <c r="P2817">
        <v>0</v>
      </c>
      <c r="Q2817">
        <v>0</v>
      </c>
      <c r="R2817" t="e">
        <v>#DIV/0!</v>
      </c>
      <c r="S2817">
        <v>3</v>
      </c>
      <c r="T2817" t="e">
        <v>#DIV/0!</v>
      </c>
    </row>
    <row r="2818" spans="1:20" x14ac:dyDescent="0.25">
      <c r="A2818" s="177" t="s">
        <v>4925</v>
      </c>
      <c r="B2818" t="s">
        <v>4926</v>
      </c>
      <c r="C2818" t="s">
        <v>230</v>
      </c>
      <c r="D2818" s="20" t="s">
        <v>1028</v>
      </c>
      <c r="E2818" s="26">
        <v>42522</v>
      </c>
      <c r="F2818">
        <v>1</v>
      </c>
      <c r="G2818">
        <v>2</v>
      </c>
      <c r="H2818">
        <v>0.5</v>
      </c>
      <c r="I2818">
        <v>6</v>
      </c>
      <c r="J2818">
        <v>10</v>
      </c>
      <c r="K2818">
        <v>0.6</v>
      </c>
      <c r="L2818">
        <v>15</v>
      </c>
      <c r="M2818">
        <v>0.66666666666666663</v>
      </c>
      <c r="N2818">
        <v>2</v>
      </c>
      <c r="P2818">
        <v>3</v>
      </c>
      <c r="Q2818">
        <v>6</v>
      </c>
      <c r="R2818">
        <v>0.5</v>
      </c>
      <c r="S2818">
        <v>4</v>
      </c>
    </row>
    <row r="2819" spans="1:20" x14ac:dyDescent="0.25">
      <c r="A2819" s="177" t="s">
        <v>11695</v>
      </c>
      <c r="B2819" t="s">
        <v>11696</v>
      </c>
      <c r="C2819" t="s">
        <v>198</v>
      </c>
      <c r="D2819" s="20" t="s">
        <v>1028</v>
      </c>
      <c r="E2819" s="26">
        <v>42522</v>
      </c>
      <c r="F2819">
        <v>1</v>
      </c>
      <c r="G2819">
        <v>3</v>
      </c>
      <c r="H2819">
        <v>0.33333333333333331</v>
      </c>
      <c r="I2819">
        <v>2</v>
      </c>
      <c r="J2819">
        <v>5</v>
      </c>
      <c r="K2819">
        <v>0.4</v>
      </c>
      <c r="L2819">
        <v>15</v>
      </c>
      <c r="M2819">
        <v>0.33333333333333331</v>
      </c>
      <c r="N2819">
        <v>2</v>
      </c>
      <c r="P2819">
        <v>0</v>
      </c>
      <c r="Q2819">
        <v>0</v>
      </c>
      <c r="R2819" t="e">
        <v>#DIV/0!</v>
      </c>
      <c r="S2819">
        <v>0</v>
      </c>
      <c r="T2819">
        <v>0.77500000000000002</v>
      </c>
    </row>
    <row r="2820" spans="1:20" x14ac:dyDescent="0.25">
      <c r="A2820" s="177" t="s">
        <v>10776</v>
      </c>
      <c r="B2820" t="s">
        <v>10777</v>
      </c>
      <c r="C2820" t="s">
        <v>203</v>
      </c>
      <c r="D2820" s="20" t="s">
        <v>1028</v>
      </c>
      <c r="E2820" s="26">
        <v>42522</v>
      </c>
      <c r="F2820">
        <v>9</v>
      </c>
      <c r="G2820">
        <v>10</v>
      </c>
      <c r="H2820">
        <v>0.9</v>
      </c>
      <c r="I2820">
        <v>21</v>
      </c>
      <c r="J2820">
        <v>57</v>
      </c>
      <c r="K2820">
        <v>0.36842105263157893</v>
      </c>
      <c r="L2820">
        <v>62</v>
      </c>
      <c r="M2820">
        <v>0.91935483870967738</v>
      </c>
      <c r="N2820">
        <v>17</v>
      </c>
      <c r="P2820">
        <v>3</v>
      </c>
      <c r="Q2820">
        <v>4</v>
      </c>
      <c r="R2820">
        <v>0.75</v>
      </c>
      <c r="S2820">
        <v>4</v>
      </c>
      <c r="T2820">
        <v>0.95833333333333337</v>
      </c>
    </row>
    <row r="2821" spans="1:20" x14ac:dyDescent="0.25">
      <c r="A2821" s="177" t="s">
        <v>6318</v>
      </c>
      <c r="B2821" t="s">
        <v>6319</v>
      </c>
      <c r="C2821" t="s">
        <v>214</v>
      </c>
      <c r="D2821" s="20" t="s">
        <v>1028</v>
      </c>
      <c r="E2821" s="26">
        <v>42522</v>
      </c>
      <c r="F2821">
        <v>15</v>
      </c>
      <c r="G2821">
        <v>17</v>
      </c>
      <c r="H2821">
        <v>0.88235294117647056</v>
      </c>
      <c r="I2821">
        <v>99</v>
      </c>
      <c r="J2821">
        <v>125</v>
      </c>
      <c r="K2821">
        <v>0.79200000000000004</v>
      </c>
      <c r="L2821">
        <v>145</v>
      </c>
      <c r="M2821">
        <v>0.86206896551724133</v>
      </c>
      <c r="N2821">
        <v>85</v>
      </c>
      <c r="P2821">
        <v>22</v>
      </c>
      <c r="Q2821">
        <v>30</v>
      </c>
      <c r="R2821">
        <v>0.73333333333333328</v>
      </c>
      <c r="S2821">
        <v>14</v>
      </c>
      <c r="T2821">
        <v>0.69633333333333336</v>
      </c>
    </row>
    <row r="2822" spans="1:20" x14ac:dyDescent="0.25">
      <c r="A2822" s="177" t="s">
        <v>3618</v>
      </c>
      <c r="B2822" t="s">
        <v>3619</v>
      </c>
      <c r="C2822" t="s">
        <v>220</v>
      </c>
      <c r="D2822" s="20" t="s">
        <v>1028</v>
      </c>
      <c r="E2822" s="26">
        <v>42522</v>
      </c>
      <c r="F2822">
        <v>15</v>
      </c>
      <c r="G2822">
        <v>16</v>
      </c>
      <c r="H2822">
        <v>0.9375</v>
      </c>
      <c r="I2822">
        <v>32</v>
      </c>
      <c r="J2822">
        <v>44</v>
      </c>
      <c r="K2822">
        <v>0.72727272727272729</v>
      </c>
      <c r="L2822">
        <v>48</v>
      </c>
      <c r="M2822">
        <v>0.91666666666666663</v>
      </c>
      <c r="N2822">
        <v>17</v>
      </c>
      <c r="P2822">
        <v>12</v>
      </c>
      <c r="Q2822">
        <v>20</v>
      </c>
      <c r="R2822">
        <v>0.6</v>
      </c>
      <c r="S2822">
        <v>15</v>
      </c>
      <c r="T2822">
        <v>0.85699999999999998</v>
      </c>
    </row>
    <row r="2823" spans="1:20" x14ac:dyDescent="0.25">
      <c r="A2823" s="177" t="s">
        <v>6742</v>
      </c>
      <c r="B2823" t="s">
        <v>6743</v>
      </c>
      <c r="C2823" t="s">
        <v>317</v>
      </c>
      <c r="D2823" s="20" t="s">
        <v>1028</v>
      </c>
      <c r="E2823" s="26">
        <v>42522</v>
      </c>
      <c r="F2823">
        <v>10</v>
      </c>
      <c r="G2823">
        <v>10</v>
      </c>
      <c r="H2823">
        <v>1</v>
      </c>
      <c r="I2823">
        <v>21</v>
      </c>
      <c r="J2823">
        <v>26</v>
      </c>
      <c r="K2823">
        <v>0.80769230769230771</v>
      </c>
      <c r="L2823">
        <v>26</v>
      </c>
      <c r="M2823">
        <v>1</v>
      </c>
      <c r="N2823">
        <v>11</v>
      </c>
      <c r="P2823">
        <v>0</v>
      </c>
      <c r="Q2823">
        <v>0</v>
      </c>
      <c r="R2823" t="e">
        <v>#DIV/0!</v>
      </c>
      <c r="S2823">
        <v>10</v>
      </c>
      <c r="T2823">
        <v>0.8899999999999999</v>
      </c>
    </row>
    <row r="2824" spans="1:20" x14ac:dyDescent="0.25">
      <c r="A2824" s="177" t="s">
        <v>4400</v>
      </c>
      <c r="B2824" t="s">
        <v>4401</v>
      </c>
      <c r="C2824" t="s">
        <v>217</v>
      </c>
      <c r="D2824" s="20" t="s">
        <v>1028</v>
      </c>
      <c r="E2824" s="26">
        <v>42522</v>
      </c>
      <c r="F2824">
        <v>4</v>
      </c>
      <c r="G2824">
        <v>4</v>
      </c>
      <c r="H2824">
        <v>1</v>
      </c>
      <c r="I2824">
        <v>2</v>
      </c>
      <c r="J2824">
        <v>20</v>
      </c>
      <c r="K2824">
        <v>0.1</v>
      </c>
      <c r="L2824">
        <v>20</v>
      </c>
      <c r="M2824">
        <v>1</v>
      </c>
      <c r="N2824">
        <v>2</v>
      </c>
      <c r="P2824">
        <v>0</v>
      </c>
      <c r="Q2824">
        <v>0</v>
      </c>
      <c r="R2824" t="e">
        <v>#DIV/0!</v>
      </c>
      <c r="S2824">
        <v>0</v>
      </c>
      <c r="T2824">
        <v>0.73459383753501395</v>
      </c>
    </row>
    <row r="2825" spans="1:20" x14ac:dyDescent="0.25">
      <c r="A2825" s="177" t="s">
        <v>9929</v>
      </c>
      <c r="B2825" t="s">
        <v>9930</v>
      </c>
      <c r="C2825" t="s">
        <v>223</v>
      </c>
      <c r="D2825" s="20" t="s">
        <v>1028</v>
      </c>
      <c r="E2825" s="26">
        <v>42522</v>
      </c>
      <c r="F2825">
        <v>5</v>
      </c>
      <c r="G2825">
        <v>6</v>
      </c>
      <c r="H2825">
        <v>0.83333333333333337</v>
      </c>
      <c r="I2825">
        <v>56</v>
      </c>
      <c r="J2825">
        <v>75</v>
      </c>
      <c r="K2825">
        <v>0.7466666666666667</v>
      </c>
      <c r="L2825">
        <v>90</v>
      </c>
      <c r="M2825">
        <v>0.83333333333333337</v>
      </c>
      <c r="N2825">
        <v>52</v>
      </c>
      <c r="P2825">
        <v>0</v>
      </c>
      <c r="Q2825">
        <v>0</v>
      </c>
      <c r="R2825" t="e">
        <v>#DIV/0!</v>
      </c>
      <c r="S2825">
        <v>4</v>
      </c>
      <c r="T2825">
        <v>0.52386363636363642</v>
      </c>
    </row>
    <row r="2826" spans="1:20" x14ac:dyDescent="0.25">
      <c r="A2826" s="177" t="s">
        <v>8048</v>
      </c>
      <c r="B2826" t="s">
        <v>8049</v>
      </c>
      <c r="C2826" t="s">
        <v>225</v>
      </c>
      <c r="D2826" s="20" t="s">
        <v>1028</v>
      </c>
      <c r="E2826" s="26">
        <v>42522</v>
      </c>
      <c r="F2826">
        <v>3</v>
      </c>
      <c r="G2826">
        <v>5</v>
      </c>
      <c r="H2826">
        <v>0.6</v>
      </c>
      <c r="I2826">
        <v>40</v>
      </c>
      <c r="J2826">
        <v>30</v>
      </c>
      <c r="K2826">
        <v>1.3333333333333333</v>
      </c>
      <c r="L2826">
        <v>50</v>
      </c>
      <c r="M2826">
        <v>0.6</v>
      </c>
      <c r="N2826">
        <v>40</v>
      </c>
      <c r="P2826">
        <v>0</v>
      </c>
      <c r="Q2826">
        <v>0</v>
      </c>
      <c r="R2826" t="e">
        <v>#DIV/0!</v>
      </c>
      <c r="S2826">
        <v>0</v>
      </c>
    </row>
    <row r="2827" spans="1:20" x14ac:dyDescent="0.25">
      <c r="A2827" s="177" t="s">
        <v>7108</v>
      </c>
      <c r="B2827" t="s">
        <v>7109</v>
      </c>
      <c r="C2827" t="s">
        <v>232</v>
      </c>
      <c r="D2827" s="20" t="s">
        <v>1028</v>
      </c>
      <c r="E2827" s="26">
        <v>42522</v>
      </c>
      <c r="F2827">
        <v>18</v>
      </c>
      <c r="G2827">
        <v>18</v>
      </c>
      <c r="H2827">
        <v>1</v>
      </c>
      <c r="I2827">
        <v>186</v>
      </c>
      <c r="J2827">
        <v>174</v>
      </c>
      <c r="K2827">
        <v>1.0689655172413792</v>
      </c>
      <c r="L2827">
        <v>174</v>
      </c>
      <c r="M2827">
        <v>1</v>
      </c>
      <c r="N2827">
        <v>186</v>
      </c>
      <c r="P2827">
        <v>0</v>
      </c>
      <c r="Q2827">
        <v>0</v>
      </c>
      <c r="R2827" t="e">
        <v>#DIV/0!</v>
      </c>
      <c r="S2827">
        <v>0</v>
      </c>
      <c r="T2827">
        <v>0.77644630579504537</v>
      </c>
    </row>
    <row r="2828" spans="1:20" x14ac:dyDescent="0.25">
      <c r="A2828" s="177" t="s">
        <v>4750</v>
      </c>
      <c r="B2828" t="s">
        <v>4751</v>
      </c>
      <c r="C2828" t="s">
        <v>234</v>
      </c>
      <c r="D2828" s="20" t="s">
        <v>1028</v>
      </c>
      <c r="E2828" s="26">
        <v>42522</v>
      </c>
      <c r="F2828">
        <v>3</v>
      </c>
      <c r="G2828">
        <v>3</v>
      </c>
      <c r="H2828">
        <v>1</v>
      </c>
      <c r="I2828">
        <v>19</v>
      </c>
      <c r="J2828">
        <v>30</v>
      </c>
      <c r="K2828">
        <v>0.6333333333333333</v>
      </c>
      <c r="L2828">
        <v>30</v>
      </c>
      <c r="M2828">
        <v>1</v>
      </c>
      <c r="N2828">
        <v>16</v>
      </c>
      <c r="P2828">
        <v>0</v>
      </c>
      <c r="Q2828">
        <v>0</v>
      </c>
      <c r="R2828" t="e">
        <v>#DIV/0!</v>
      </c>
      <c r="S2828">
        <v>3</v>
      </c>
    </row>
    <row r="2829" spans="1:20" x14ac:dyDescent="0.25">
      <c r="A2829" s="177" t="s">
        <v>3810</v>
      </c>
      <c r="B2829" t="s">
        <v>3811</v>
      </c>
      <c r="C2829" t="s">
        <v>342</v>
      </c>
      <c r="D2829" s="20" t="s">
        <v>1028</v>
      </c>
      <c r="E2829" s="26">
        <v>42522</v>
      </c>
      <c r="F2829">
        <v>4</v>
      </c>
      <c r="G2829">
        <v>4</v>
      </c>
      <c r="H2829">
        <v>1</v>
      </c>
      <c r="I2829">
        <v>40</v>
      </c>
      <c r="J2829">
        <v>40</v>
      </c>
      <c r="K2829">
        <v>1</v>
      </c>
      <c r="L2829">
        <v>40</v>
      </c>
      <c r="M2829">
        <v>1</v>
      </c>
      <c r="N2829">
        <v>40</v>
      </c>
      <c r="P2829">
        <v>0</v>
      </c>
      <c r="Q2829">
        <v>0</v>
      </c>
      <c r="R2829" t="e">
        <v>#DIV/0!</v>
      </c>
      <c r="S2829">
        <v>0</v>
      </c>
    </row>
    <row r="2830" spans="1:20" x14ac:dyDescent="0.25">
      <c r="A2830" s="177" t="s">
        <v>3093</v>
      </c>
      <c r="B2830" t="s">
        <v>3094</v>
      </c>
      <c r="C2830" t="s">
        <v>242</v>
      </c>
      <c r="D2830" s="20" t="s">
        <v>1026</v>
      </c>
      <c r="E2830" s="26">
        <v>42522</v>
      </c>
      <c r="F2830">
        <v>7</v>
      </c>
      <c r="G2830">
        <v>10</v>
      </c>
      <c r="H2830">
        <v>0.7</v>
      </c>
      <c r="I2830">
        <v>57</v>
      </c>
      <c r="J2830">
        <v>74</v>
      </c>
      <c r="K2830">
        <v>0.77027027027027029</v>
      </c>
      <c r="L2830">
        <v>91</v>
      </c>
      <c r="M2830">
        <v>0.81318681318681318</v>
      </c>
      <c r="N2830">
        <v>41</v>
      </c>
      <c r="P2830">
        <v>3</v>
      </c>
      <c r="Q2830">
        <v>22</v>
      </c>
      <c r="R2830">
        <v>0.13636363636363635</v>
      </c>
      <c r="S2830">
        <v>16</v>
      </c>
    </row>
    <row r="2831" spans="1:20" x14ac:dyDescent="0.25">
      <c r="A2831" s="177" t="s">
        <v>2918</v>
      </c>
      <c r="B2831" t="s">
        <v>2919</v>
      </c>
      <c r="C2831" s="20" t="s">
        <v>2754</v>
      </c>
      <c r="D2831" s="20" t="s">
        <v>1026</v>
      </c>
      <c r="E2831" s="26">
        <v>42522</v>
      </c>
      <c r="F2831">
        <v>6</v>
      </c>
      <c r="G2831">
        <v>8</v>
      </c>
      <c r="H2831">
        <v>0.75</v>
      </c>
      <c r="I2831">
        <v>22</v>
      </c>
      <c r="J2831">
        <v>30</v>
      </c>
      <c r="K2831">
        <v>0.73333333333333328</v>
      </c>
      <c r="L2831">
        <v>40</v>
      </c>
      <c r="M2831">
        <v>0.75</v>
      </c>
      <c r="N2831">
        <v>22</v>
      </c>
      <c r="P2831">
        <v>0</v>
      </c>
      <c r="Q2831">
        <v>0</v>
      </c>
      <c r="R2831" t="e">
        <v>#DIV/0!</v>
      </c>
      <c r="S2831">
        <v>0</v>
      </c>
    </row>
    <row r="2832" spans="1:20" x14ac:dyDescent="0.25">
      <c r="A2832" s="177" t="s">
        <v>2673</v>
      </c>
      <c r="B2832" t="s">
        <v>2674</v>
      </c>
      <c r="C2832" t="s">
        <v>237</v>
      </c>
      <c r="D2832" s="20" t="s">
        <v>1026</v>
      </c>
      <c r="E2832" s="26">
        <v>42522</v>
      </c>
      <c r="F2832">
        <v>17</v>
      </c>
      <c r="G2832">
        <v>17</v>
      </c>
      <c r="H2832">
        <v>1</v>
      </c>
      <c r="I2832">
        <v>67</v>
      </c>
      <c r="J2832">
        <v>125</v>
      </c>
      <c r="K2832">
        <v>0.53600000000000003</v>
      </c>
      <c r="L2832">
        <v>125</v>
      </c>
      <c r="M2832">
        <v>1</v>
      </c>
      <c r="N2832">
        <v>50</v>
      </c>
      <c r="O2832">
        <v>0.95833333333333337</v>
      </c>
      <c r="P2832">
        <v>17</v>
      </c>
      <c r="Q2832">
        <v>20</v>
      </c>
      <c r="R2832">
        <v>0.85</v>
      </c>
      <c r="S2832">
        <v>17</v>
      </c>
      <c r="T2832">
        <v>1</v>
      </c>
    </row>
    <row r="2833" spans="1:20" x14ac:dyDescent="0.25">
      <c r="A2833" s="177" t="s">
        <v>2498</v>
      </c>
      <c r="B2833" t="s">
        <v>2499</v>
      </c>
      <c r="C2833" t="s">
        <v>238</v>
      </c>
      <c r="D2833" s="20" t="s">
        <v>1026</v>
      </c>
      <c r="E2833" s="26">
        <v>42522</v>
      </c>
      <c r="F2833">
        <v>11</v>
      </c>
      <c r="G2833">
        <v>12</v>
      </c>
      <c r="H2833">
        <v>0.91666666666666663</v>
      </c>
      <c r="I2833">
        <v>27</v>
      </c>
      <c r="J2833">
        <v>36</v>
      </c>
      <c r="K2833">
        <v>0.75</v>
      </c>
      <c r="L2833">
        <v>40</v>
      </c>
      <c r="M2833">
        <v>0.9</v>
      </c>
      <c r="N2833">
        <v>14</v>
      </c>
      <c r="O2833">
        <v>0.69633333333333336</v>
      </c>
      <c r="P2833">
        <v>11</v>
      </c>
      <c r="Q2833">
        <v>19</v>
      </c>
      <c r="R2833">
        <v>0.57894736842105265</v>
      </c>
      <c r="S2833">
        <v>13</v>
      </c>
      <c r="T2833">
        <v>0.55000000000000004</v>
      </c>
    </row>
    <row r="2834" spans="1:20" x14ac:dyDescent="0.25">
      <c r="A2834" s="177" t="s">
        <v>2325</v>
      </c>
      <c r="B2834" t="s">
        <v>2326</v>
      </c>
      <c r="C2834" t="s">
        <v>239</v>
      </c>
      <c r="D2834" s="20" t="s">
        <v>1026</v>
      </c>
      <c r="E2834" s="26">
        <v>42522</v>
      </c>
      <c r="F2834">
        <v>4</v>
      </c>
      <c r="G2834">
        <v>4</v>
      </c>
      <c r="H2834">
        <v>1</v>
      </c>
      <c r="I2834">
        <v>5</v>
      </c>
      <c r="J2834">
        <v>8</v>
      </c>
      <c r="K2834">
        <v>0.625</v>
      </c>
      <c r="L2834">
        <v>8</v>
      </c>
      <c r="M2834">
        <v>1</v>
      </c>
      <c r="N2834">
        <v>3</v>
      </c>
      <c r="O2834">
        <v>0.85699999999999998</v>
      </c>
      <c r="P2834">
        <v>1</v>
      </c>
      <c r="Q2834">
        <v>1</v>
      </c>
      <c r="R2834">
        <v>1</v>
      </c>
      <c r="S2834">
        <v>2</v>
      </c>
      <c r="T2834">
        <v>1</v>
      </c>
    </row>
    <row r="2835" spans="1:20" x14ac:dyDescent="0.25">
      <c r="A2835" s="177" t="s">
        <v>2150</v>
      </c>
      <c r="B2835" t="s">
        <v>2151</v>
      </c>
      <c r="C2835" s="20" t="s">
        <v>2018</v>
      </c>
      <c r="D2835" s="20" t="s">
        <v>1026</v>
      </c>
      <c r="E2835" s="26">
        <v>42522</v>
      </c>
      <c r="F2835">
        <v>8</v>
      </c>
      <c r="G2835">
        <v>9</v>
      </c>
      <c r="H2835">
        <v>0.88888888888888884</v>
      </c>
      <c r="I2835">
        <v>36</v>
      </c>
      <c r="J2835">
        <v>34</v>
      </c>
      <c r="K2835">
        <v>1.0588235294117647</v>
      </c>
      <c r="L2835">
        <v>39</v>
      </c>
      <c r="M2835">
        <v>0.87179487179487181</v>
      </c>
      <c r="N2835">
        <v>31</v>
      </c>
      <c r="P2835">
        <v>4</v>
      </c>
      <c r="Q2835">
        <v>5</v>
      </c>
      <c r="R2835">
        <v>0.8</v>
      </c>
      <c r="S2835">
        <v>5</v>
      </c>
      <c r="T2835">
        <v>1</v>
      </c>
    </row>
    <row r="2836" spans="1:20" x14ac:dyDescent="0.25">
      <c r="A2836" s="177" t="s">
        <v>1902</v>
      </c>
      <c r="B2836" t="s">
        <v>1903</v>
      </c>
      <c r="C2836" t="s">
        <v>240</v>
      </c>
      <c r="D2836" s="20" t="s">
        <v>1026</v>
      </c>
      <c r="E2836" s="26">
        <v>42522</v>
      </c>
      <c r="F2836">
        <v>27</v>
      </c>
      <c r="G2836">
        <v>28</v>
      </c>
      <c r="H2836">
        <v>0.9642857142857143</v>
      </c>
      <c r="I2836">
        <v>51</v>
      </c>
      <c r="J2836">
        <v>108</v>
      </c>
      <c r="K2836">
        <v>0.47222222222222221</v>
      </c>
      <c r="L2836">
        <v>113</v>
      </c>
      <c r="M2836">
        <v>0.95575221238938057</v>
      </c>
      <c r="N2836">
        <v>40</v>
      </c>
      <c r="P2836">
        <v>1</v>
      </c>
      <c r="Q2836">
        <v>2</v>
      </c>
      <c r="R2836">
        <v>0.5</v>
      </c>
      <c r="S2836">
        <v>11</v>
      </c>
      <c r="T2836">
        <v>1.075</v>
      </c>
    </row>
    <row r="2837" spans="1:20" x14ac:dyDescent="0.25">
      <c r="A2837" s="177" t="s">
        <v>1727</v>
      </c>
      <c r="B2837" t="s">
        <v>1728</v>
      </c>
      <c r="C2837" t="s">
        <v>241</v>
      </c>
      <c r="D2837" s="20" t="s">
        <v>1026</v>
      </c>
      <c r="E2837" s="26">
        <v>42522</v>
      </c>
      <c r="F2837">
        <v>56</v>
      </c>
      <c r="G2837">
        <v>62</v>
      </c>
      <c r="H2837">
        <v>0.90322580645161288</v>
      </c>
      <c r="I2837">
        <v>554</v>
      </c>
      <c r="J2837">
        <v>560</v>
      </c>
      <c r="K2837">
        <v>0.98928571428571432</v>
      </c>
      <c r="L2837">
        <v>620</v>
      </c>
      <c r="M2837">
        <v>0.90322580645161288</v>
      </c>
      <c r="N2837">
        <v>540</v>
      </c>
      <c r="P2837">
        <v>14</v>
      </c>
      <c r="Q2837">
        <v>19</v>
      </c>
      <c r="R2837">
        <v>0.73684210526315785</v>
      </c>
      <c r="S2837">
        <v>14</v>
      </c>
      <c r="T2837">
        <v>0.7228</v>
      </c>
    </row>
    <row r="2838" spans="1:20" x14ac:dyDescent="0.25">
      <c r="A2838" s="177" t="s">
        <v>1552</v>
      </c>
      <c r="B2838" t="s">
        <v>1553</v>
      </c>
      <c r="C2838" t="s">
        <v>318</v>
      </c>
      <c r="D2838" s="20" t="s">
        <v>1026</v>
      </c>
      <c r="E2838" s="26">
        <v>42522</v>
      </c>
      <c r="F2838">
        <v>0</v>
      </c>
      <c r="G2838">
        <v>0</v>
      </c>
      <c r="H2838" t="e">
        <v>#DIV/0!</v>
      </c>
      <c r="I2838">
        <v>0</v>
      </c>
      <c r="J2838">
        <v>0</v>
      </c>
      <c r="K2838" t="e">
        <v>#DIV/0!</v>
      </c>
      <c r="L2838">
        <v>0</v>
      </c>
      <c r="M2838" t="e">
        <v>#DIV/0!</v>
      </c>
      <c r="N2838">
        <v>0</v>
      </c>
      <c r="P2838">
        <v>0</v>
      </c>
      <c r="Q2838">
        <v>0</v>
      </c>
      <c r="R2838" t="e">
        <v>#DIV/0!</v>
      </c>
      <c r="S2838">
        <v>0</v>
      </c>
      <c r="T2838">
        <v>0.82199999999999995</v>
      </c>
    </row>
    <row r="2839" spans="1:20" x14ac:dyDescent="0.25">
      <c r="A2839" s="177" t="s">
        <v>1137</v>
      </c>
      <c r="B2839" t="s">
        <v>1225</v>
      </c>
      <c r="C2839" t="s">
        <v>235</v>
      </c>
      <c r="D2839" s="20" t="s">
        <v>1028</v>
      </c>
      <c r="E2839" s="26">
        <v>42522</v>
      </c>
      <c r="F2839">
        <v>136</v>
      </c>
      <c r="G2839">
        <v>150</v>
      </c>
      <c r="H2839">
        <v>0.90666666666666662</v>
      </c>
      <c r="I2839">
        <v>819</v>
      </c>
      <c r="J2839">
        <v>975</v>
      </c>
      <c r="K2839">
        <v>0.84</v>
      </c>
      <c r="L2839">
        <v>1076</v>
      </c>
      <c r="M2839">
        <v>0.90613382899628248</v>
      </c>
      <c r="N2839">
        <v>741</v>
      </c>
      <c r="P2839">
        <v>51</v>
      </c>
      <c r="Q2839">
        <v>88</v>
      </c>
      <c r="R2839">
        <v>0.57954545454545459</v>
      </c>
      <c r="S2839">
        <v>78</v>
      </c>
      <c r="T2839">
        <v>0.83</v>
      </c>
    </row>
    <row r="2840" spans="1:20" x14ac:dyDescent="0.25">
      <c r="A2840" s="177" t="s">
        <v>11112</v>
      </c>
      <c r="B2840" t="s">
        <v>11113</v>
      </c>
      <c r="C2840" t="s">
        <v>228</v>
      </c>
      <c r="D2840" s="20" t="s">
        <v>1026</v>
      </c>
      <c r="E2840" s="26">
        <v>42552</v>
      </c>
      <c r="F2840">
        <v>1</v>
      </c>
      <c r="G2840">
        <v>3</v>
      </c>
      <c r="H2840">
        <v>0.33333333333333331</v>
      </c>
      <c r="I2840">
        <v>3</v>
      </c>
      <c r="J2840">
        <v>5</v>
      </c>
      <c r="K2840">
        <v>0.6</v>
      </c>
      <c r="L2840">
        <v>15</v>
      </c>
      <c r="M2840">
        <v>0.33333333333333331</v>
      </c>
      <c r="N2840">
        <v>2</v>
      </c>
      <c r="P2840">
        <v>0</v>
      </c>
      <c r="Q2840">
        <v>3</v>
      </c>
      <c r="R2840">
        <v>0</v>
      </c>
      <c r="S2840">
        <v>1</v>
      </c>
      <c r="T2840">
        <v>0.95</v>
      </c>
    </row>
    <row r="2841" spans="1:20" x14ac:dyDescent="0.25">
      <c r="A2841" s="177" t="s">
        <v>9365</v>
      </c>
      <c r="B2841" t="s">
        <v>9366</v>
      </c>
      <c r="C2841" t="s">
        <v>211</v>
      </c>
      <c r="D2841" s="20" t="s">
        <v>1026</v>
      </c>
      <c r="E2841" s="26">
        <v>42552</v>
      </c>
      <c r="F2841">
        <v>2</v>
      </c>
      <c r="G2841">
        <v>3</v>
      </c>
      <c r="H2841">
        <v>0.66666666666666663</v>
      </c>
      <c r="I2841">
        <v>39</v>
      </c>
      <c r="J2841">
        <v>36</v>
      </c>
      <c r="K2841">
        <v>1.0833333333333333</v>
      </c>
      <c r="L2841">
        <v>36</v>
      </c>
      <c r="M2841">
        <v>1</v>
      </c>
      <c r="N2841">
        <v>31</v>
      </c>
      <c r="P2841">
        <v>0</v>
      </c>
      <c r="Q2841">
        <v>2</v>
      </c>
      <c r="R2841">
        <v>0</v>
      </c>
      <c r="S2841">
        <v>8</v>
      </c>
      <c r="T2841">
        <v>0.875</v>
      </c>
    </row>
    <row r="2842" spans="1:20" x14ac:dyDescent="0.25">
      <c r="A2842" s="177" t="s">
        <v>8526</v>
      </c>
      <c r="B2842" t="s">
        <v>8527</v>
      </c>
      <c r="C2842" t="s">
        <v>213</v>
      </c>
      <c r="D2842" s="20" t="s">
        <v>1026</v>
      </c>
      <c r="E2842" s="26">
        <v>42552</v>
      </c>
      <c r="F2842">
        <v>2</v>
      </c>
      <c r="G2842">
        <v>3</v>
      </c>
      <c r="H2842">
        <v>0.66666666666666663</v>
      </c>
      <c r="I2842">
        <v>8</v>
      </c>
      <c r="J2842">
        <v>18</v>
      </c>
      <c r="K2842">
        <v>0.44444444444444442</v>
      </c>
      <c r="L2842">
        <v>25</v>
      </c>
      <c r="M2842">
        <v>0.72</v>
      </c>
      <c r="N2842">
        <v>8</v>
      </c>
      <c r="P2842">
        <v>0</v>
      </c>
      <c r="Q2842">
        <v>3</v>
      </c>
      <c r="R2842">
        <v>0</v>
      </c>
      <c r="S2842">
        <v>0</v>
      </c>
      <c r="T2842">
        <v>0.5</v>
      </c>
    </row>
    <row r="2843" spans="1:20" x14ac:dyDescent="0.25">
      <c r="A2843" s="177" t="s">
        <v>5102</v>
      </c>
      <c r="B2843" t="s">
        <v>5103</v>
      </c>
      <c r="C2843" t="s">
        <v>229</v>
      </c>
      <c r="D2843" s="20" t="s">
        <v>1026</v>
      </c>
      <c r="E2843" s="26">
        <v>42552</v>
      </c>
      <c r="F2843">
        <v>1</v>
      </c>
      <c r="G2843">
        <v>1</v>
      </c>
      <c r="H2843">
        <v>1</v>
      </c>
      <c r="I2843">
        <v>8</v>
      </c>
      <c r="J2843">
        <v>5</v>
      </c>
      <c r="K2843">
        <v>1.6</v>
      </c>
      <c r="L2843">
        <v>5</v>
      </c>
      <c r="M2843">
        <v>1</v>
      </c>
      <c r="N2843">
        <v>6</v>
      </c>
      <c r="P2843">
        <v>0</v>
      </c>
      <c r="Q2843">
        <v>3</v>
      </c>
      <c r="R2843">
        <v>0</v>
      </c>
      <c r="S2843">
        <v>2</v>
      </c>
      <c r="T2843">
        <v>0.1875</v>
      </c>
    </row>
    <row r="2844" spans="1:20" x14ac:dyDescent="0.25">
      <c r="A2844" s="177" t="s">
        <v>12104</v>
      </c>
      <c r="B2844" t="s">
        <v>12105</v>
      </c>
      <c r="C2844" s="20" t="s">
        <v>1077</v>
      </c>
      <c r="D2844" s="20" t="s">
        <v>1028</v>
      </c>
      <c r="E2844" s="26">
        <v>42552</v>
      </c>
      <c r="F2844">
        <v>1</v>
      </c>
      <c r="G2844">
        <v>3</v>
      </c>
      <c r="H2844">
        <v>0.33333333333333331</v>
      </c>
      <c r="I2844">
        <v>2</v>
      </c>
      <c r="J2844">
        <v>5</v>
      </c>
      <c r="K2844">
        <v>0.4</v>
      </c>
      <c r="L2844">
        <v>15</v>
      </c>
      <c r="M2844">
        <v>0.33333333333333331</v>
      </c>
      <c r="N2844">
        <v>2</v>
      </c>
      <c r="P2844">
        <v>0</v>
      </c>
      <c r="Q2844">
        <v>0</v>
      </c>
      <c r="R2844" t="e">
        <v>#DIV/0!</v>
      </c>
      <c r="S2844">
        <v>0</v>
      </c>
      <c r="T2844">
        <v>0.58333333333333337</v>
      </c>
    </row>
    <row r="2845" spans="1:20" x14ac:dyDescent="0.25">
      <c r="A2845" s="177" t="s">
        <v>5726</v>
      </c>
      <c r="B2845" t="s">
        <v>5727</v>
      </c>
      <c r="C2845" s="20" t="s">
        <v>1073</v>
      </c>
      <c r="D2845" s="20" t="s">
        <v>1026</v>
      </c>
      <c r="E2845" s="26">
        <v>42552</v>
      </c>
      <c r="F2845">
        <v>8</v>
      </c>
      <c r="G2845">
        <v>5</v>
      </c>
      <c r="H2845">
        <v>1.6</v>
      </c>
      <c r="I2845">
        <v>21</v>
      </c>
      <c r="J2845">
        <v>40</v>
      </c>
      <c r="K2845">
        <v>0.52500000000000002</v>
      </c>
      <c r="L2845">
        <v>25</v>
      </c>
      <c r="M2845">
        <v>1.6</v>
      </c>
      <c r="N2845">
        <v>21</v>
      </c>
      <c r="P2845">
        <v>0</v>
      </c>
      <c r="Q2845">
        <v>0</v>
      </c>
      <c r="R2845" t="e">
        <v>#DIV/0!</v>
      </c>
      <c r="S2845">
        <v>0</v>
      </c>
    </row>
    <row r="2846" spans="1:20" x14ac:dyDescent="0.25">
      <c r="A2846" s="177" t="s">
        <v>10603</v>
      </c>
      <c r="B2846" t="s">
        <v>10604</v>
      </c>
      <c r="C2846" t="s">
        <v>205</v>
      </c>
      <c r="D2846" s="20" t="s">
        <v>1026</v>
      </c>
      <c r="E2846" s="26">
        <v>42552</v>
      </c>
      <c r="F2846">
        <v>0</v>
      </c>
      <c r="G2846">
        <v>0</v>
      </c>
      <c r="H2846" t="e">
        <v>#DIV/0!</v>
      </c>
      <c r="I2846">
        <v>0</v>
      </c>
      <c r="J2846">
        <v>0</v>
      </c>
      <c r="K2846" t="e">
        <v>#DIV/0!</v>
      </c>
      <c r="L2846">
        <v>0</v>
      </c>
      <c r="M2846" t="e">
        <v>#DIV/0!</v>
      </c>
      <c r="N2846">
        <v>0</v>
      </c>
      <c r="O2846">
        <v>1</v>
      </c>
      <c r="P2846">
        <v>10</v>
      </c>
      <c r="Q2846">
        <v>13</v>
      </c>
      <c r="R2846">
        <v>0.76923076923076927</v>
      </c>
      <c r="S2846">
        <v>0</v>
      </c>
      <c r="T2846">
        <v>0.21666666666666667</v>
      </c>
    </row>
    <row r="2847" spans="1:20" x14ac:dyDescent="0.25">
      <c r="A2847" s="177" t="s">
        <v>8950</v>
      </c>
      <c r="B2847" t="s">
        <v>8951</v>
      </c>
      <c r="C2847" t="s">
        <v>210</v>
      </c>
      <c r="D2847" s="20" t="s">
        <v>1026</v>
      </c>
      <c r="E2847" s="26">
        <v>42552</v>
      </c>
      <c r="F2847">
        <v>3</v>
      </c>
      <c r="G2847">
        <v>7</v>
      </c>
      <c r="H2847">
        <v>0.42857142857142855</v>
      </c>
      <c r="I2847">
        <v>20</v>
      </c>
      <c r="J2847">
        <v>21</v>
      </c>
      <c r="K2847">
        <v>0.95238095238095233</v>
      </c>
      <c r="L2847">
        <v>50</v>
      </c>
      <c r="M2847">
        <v>0.42</v>
      </c>
      <c r="N2847">
        <v>17</v>
      </c>
      <c r="O2847">
        <v>1</v>
      </c>
      <c r="P2847">
        <v>5</v>
      </c>
      <c r="Q2847">
        <v>5</v>
      </c>
      <c r="R2847">
        <v>1</v>
      </c>
      <c r="S2847">
        <v>3</v>
      </c>
    </row>
    <row r="2848" spans="1:20" x14ac:dyDescent="0.25">
      <c r="A2848" s="177" t="s">
        <v>6145</v>
      </c>
      <c r="B2848" t="s">
        <v>6146</v>
      </c>
      <c r="C2848" t="s">
        <v>215</v>
      </c>
      <c r="D2848" s="20" t="s">
        <v>1026</v>
      </c>
      <c r="E2848" s="26">
        <v>42552</v>
      </c>
      <c r="F2848">
        <v>6</v>
      </c>
      <c r="G2848">
        <v>7</v>
      </c>
      <c r="H2848">
        <v>0.8571428571428571</v>
      </c>
      <c r="I2848">
        <v>27</v>
      </c>
      <c r="J2848">
        <v>40</v>
      </c>
      <c r="K2848">
        <v>0.67500000000000004</v>
      </c>
      <c r="L2848">
        <v>45</v>
      </c>
      <c r="M2848">
        <v>0.88888888888888884</v>
      </c>
      <c r="N2848">
        <v>19</v>
      </c>
      <c r="O2848">
        <v>1.075</v>
      </c>
      <c r="P2848">
        <v>6</v>
      </c>
      <c r="Q2848">
        <v>9</v>
      </c>
      <c r="R2848">
        <v>0.66666666666666663</v>
      </c>
      <c r="S2848">
        <v>8</v>
      </c>
    </row>
    <row r="2849" spans="1:20" x14ac:dyDescent="0.25">
      <c r="A2849" s="177" t="s">
        <v>3445</v>
      </c>
      <c r="B2849" t="s">
        <v>3446</v>
      </c>
      <c r="C2849" t="s">
        <v>221</v>
      </c>
      <c r="D2849" s="20" t="s">
        <v>1026</v>
      </c>
      <c r="E2849" s="26">
        <v>42552</v>
      </c>
      <c r="F2849">
        <v>10</v>
      </c>
      <c r="G2849">
        <v>12</v>
      </c>
      <c r="H2849">
        <v>0.83333333333333337</v>
      </c>
      <c r="I2849">
        <v>27</v>
      </c>
      <c r="J2849">
        <v>30</v>
      </c>
      <c r="K2849">
        <v>0.9</v>
      </c>
      <c r="L2849">
        <v>40</v>
      </c>
      <c r="M2849">
        <v>0.75</v>
      </c>
      <c r="N2849">
        <v>22</v>
      </c>
      <c r="O2849">
        <v>0.7228</v>
      </c>
      <c r="P2849">
        <v>4</v>
      </c>
      <c r="Q2849">
        <v>6</v>
      </c>
      <c r="R2849">
        <v>0.66666666666666663</v>
      </c>
      <c r="S2849">
        <v>5</v>
      </c>
    </row>
    <row r="2850" spans="1:20" x14ac:dyDescent="0.25">
      <c r="A2850" s="177" t="s">
        <v>3270</v>
      </c>
      <c r="B2850" t="s">
        <v>3271</v>
      </c>
      <c r="C2850" t="s">
        <v>222</v>
      </c>
      <c r="D2850" s="20" t="s">
        <v>1026</v>
      </c>
      <c r="E2850" s="26">
        <v>42552</v>
      </c>
      <c r="F2850">
        <v>5</v>
      </c>
      <c r="G2850">
        <v>4</v>
      </c>
      <c r="H2850">
        <v>1.25</v>
      </c>
      <c r="I2850">
        <v>5</v>
      </c>
      <c r="J2850">
        <v>8</v>
      </c>
      <c r="K2850">
        <v>0.625</v>
      </c>
      <c r="L2850">
        <v>8</v>
      </c>
      <c r="M2850">
        <v>1</v>
      </c>
      <c r="N2850">
        <v>5</v>
      </c>
      <c r="O2850">
        <v>0.82199999999999995</v>
      </c>
      <c r="P2850">
        <v>0</v>
      </c>
      <c r="Q2850">
        <v>0</v>
      </c>
      <c r="R2850" t="e">
        <v>#DIV/0!</v>
      </c>
      <c r="S2850">
        <v>0</v>
      </c>
      <c r="T2850">
        <v>0.89743589743589747</v>
      </c>
    </row>
    <row r="2851" spans="1:20" x14ac:dyDescent="0.25">
      <c r="A2851" s="177" t="s">
        <v>7315</v>
      </c>
      <c r="B2851" t="s">
        <v>7316</v>
      </c>
      <c r="C2851" s="20" t="s">
        <v>1078</v>
      </c>
      <c r="D2851" s="20" t="s">
        <v>1026</v>
      </c>
      <c r="E2851" s="26">
        <v>42552</v>
      </c>
      <c r="F2851">
        <v>5</v>
      </c>
      <c r="G2851">
        <v>5</v>
      </c>
      <c r="H2851">
        <v>1</v>
      </c>
      <c r="I2851">
        <v>21</v>
      </c>
      <c r="J2851">
        <v>15</v>
      </c>
      <c r="K2851">
        <v>1.4</v>
      </c>
      <c r="L2851">
        <v>15</v>
      </c>
      <c r="M2851">
        <v>1</v>
      </c>
      <c r="N2851">
        <v>19</v>
      </c>
      <c r="P2851">
        <v>0</v>
      </c>
      <c r="Q2851">
        <v>0</v>
      </c>
      <c r="R2851" t="e">
        <v>#DIV/0!</v>
      </c>
      <c r="S2851">
        <v>2</v>
      </c>
    </row>
    <row r="2852" spans="1:20" x14ac:dyDescent="0.25">
      <c r="A2852" s="177" t="s">
        <v>5307</v>
      </c>
      <c r="B2852" t="s">
        <v>5308</v>
      </c>
      <c r="C2852" s="20" t="s">
        <v>1079</v>
      </c>
      <c r="D2852" s="20" t="s">
        <v>1026</v>
      </c>
      <c r="E2852" s="26">
        <v>42552</v>
      </c>
      <c r="F2852">
        <v>6</v>
      </c>
      <c r="G2852">
        <v>5</v>
      </c>
      <c r="H2852">
        <v>1.2</v>
      </c>
      <c r="I2852">
        <v>11</v>
      </c>
      <c r="J2852">
        <v>30</v>
      </c>
      <c r="K2852">
        <v>0.36666666666666664</v>
      </c>
      <c r="L2852">
        <v>25</v>
      </c>
      <c r="M2852">
        <v>1.2</v>
      </c>
      <c r="N2852">
        <v>11</v>
      </c>
      <c r="P2852">
        <v>1</v>
      </c>
      <c r="Q2852">
        <v>1</v>
      </c>
      <c r="R2852">
        <v>1</v>
      </c>
      <c r="S2852">
        <v>0</v>
      </c>
    </row>
    <row r="2853" spans="1:20" x14ac:dyDescent="0.25">
      <c r="A2853" s="177" t="s">
        <v>12306</v>
      </c>
      <c r="B2853" t="s">
        <v>12307</v>
      </c>
      <c r="C2853" t="s">
        <v>200</v>
      </c>
      <c r="D2853" s="20" t="s">
        <v>1026</v>
      </c>
      <c r="E2853" s="26">
        <v>42552</v>
      </c>
      <c r="F2853">
        <v>6</v>
      </c>
      <c r="G2853">
        <v>8</v>
      </c>
      <c r="H2853">
        <v>0.75</v>
      </c>
      <c r="I2853">
        <v>8</v>
      </c>
      <c r="J2853">
        <v>30</v>
      </c>
      <c r="K2853">
        <v>0.26666666666666666</v>
      </c>
      <c r="L2853">
        <v>40</v>
      </c>
      <c r="M2853">
        <v>0.75</v>
      </c>
      <c r="N2853">
        <v>7</v>
      </c>
      <c r="P2853">
        <v>0</v>
      </c>
      <c r="Q2853">
        <v>0</v>
      </c>
      <c r="R2853" t="e">
        <v>#DIV/0!</v>
      </c>
      <c r="S2853">
        <v>1</v>
      </c>
    </row>
    <row r="2854" spans="1:20" x14ac:dyDescent="0.25">
      <c r="A2854" s="177" t="s">
        <v>10427</v>
      </c>
      <c r="B2854" t="s">
        <v>10428</v>
      </c>
      <c r="C2854" t="s">
        <v>204</v>
      </c>
      <c r="D2854" s="20" t="s">
        <v>1026</v>
      </c>
      <c r="E2854" s="26">
        <v>42552</v>
      </c>
      <c r="F2854">
        <v>4</v>
      </c>
      <c r="G2854">
        <v>5</v>
      </c>
      <c r="H2854">
        <v>0.8</v>
      </c>
      <c r="I2854">
        <v>4</v>
      </c>
      <c r="J2854">
        <v>20</v>
      </c>
      <c r="K2854">
        <v>0.2</v>
      </c>
      <c r="L2854">
        <v>25</v>
      </c>
      <c r="M2854">
        <v>0.8</v>
      </c>
      <c r="N2854">
        <v>4</v>
      </c>
      <c r="P2854">
        <v>0</v>
      </c>
      <c r="Q2854">
        <v>0</v>
      </c>
      <c r="R2854" t="e">
        <v>#DIV/0!</v>
      </c>
      <c r="S2854">
        <v>0</v>
      </c>
    </row>
    <row r="2855" spans="1:20" x14ac:dyDescent="0.25">
      <c r="A2855" s="177" t="s">
        <v>8775</v>
      </c>
      <c r="B2855" t="s">
        <v>8776</v>
      </c>
      <c r="C2855" t="s">
        <v>208</v>
      </c>
      <c r="D2855" s="20" t="s">
        <v>1026</v>
      </c>
      <c r="E2855" s="26">
        <v>42552</v>
      </c>
      <c r="F2855">
        <v>3</v>
      </c>
      <c r="G2855">
        <v>3</v>
      </c>
      <c r="H2855">
        <v>1</v>
      </c>
      <c r="I2855">
        <v>15</v>
      </c>
      <c r="J2855">
        <v>15</v>
      </c>
      <c r="K2855">
        <v>1</v>
      </c>
      <c r="L2855">
        <v>15</v>
      </c>
      <c r="M2855">
        <v>1</v>
      </c>
      <c r="N2855">
        <v>15</v>
      </c>
      <c r="P2855">
        <v>0</v>
      </c>
      <c r="Q2855">
        <v>0</v>
      </c>
      <c r="R2855" t="e">
        <v>#DIV/0!</v>
      </c>
      <c r="S2855">
        <v>0</v>
      </c>
    </row>
    <row r="2856" spans="1:20" x14ac:dyDescent="0.25">
      <c r="A2856" s="177" t="s">
        <v>6569</v>
      </c>
      <c r="B2856" t="s">
        <v>6570</v>
      </c>
      <c r="C2856" t="s">
        <v>316</v>
      </c>
      <c r="D2856" s="20" t="s">
        <v>1026</v>
      </c>
      <c r="E2856" s="26">
        <v>42552</v>
      </c>
      <c r="F2856">
        <v>8</v>
      </c>
      <c r="G2856">
        <v>9</v>
      </c>
      <c r="H2856">
        <v>0.88888888888888884</v>
      </c>
      <c r="I2856">
        <v>12</v>
      </c>
      <c r="J2856">
        <v>24</v>
      </c>
      <c r="K2856">
        <v>0.5</v>
      </c>
      <c r="L2856">
        <v>26</v>
      </c>
      <c r="M2856">
        <v>0.92307692307692313</v>
      </c>
      <c r="N2856">
        <v>11</v>
      </c>
      <c r="P2856">
        <v>2</v>
      </c>
      <c r="Q2856">
        <v>2</v>
      </c>
      <c r="R2856">
        <v>1</v>
      </c>
      <c r="S2856">
        <v>1</v>
      </c>
    </row>
    <row r="2857" spans="1:20" x14ac:dyDescent="0.25">
      <c r="A2857" s="177" t="s">
        <v>4162</v>
      </c>
      <c r="B2857" t="s">
        <v>4163</v>
      </c>
      <c r="C2857" t="s">
        <v>218</v>
      </c>
      <c r="D2857" s="20" t="s">
        <v>1026</v>
      </c>
      <c r="E2857" s="26">
        <v>42552</v>
      </c>
      <c r="F2857">
        <v>0</v>
      </c>
      <c r="G2857">
        <v>0</v>
      </c>
      <c r="H2857" t="e">
        <v>#DIV/0!</v>
      </c>
      <c r="I2857">
        <v>0</v>
      </c>
      <c r="J2857">
        <v>0</v>
      </c>
      <c r="K2857" t="e">
        <v>#DIV/0!</v>
      </c>
      <c r="L2857">
        <v>0</v>
      </c>
      <c r="M2857" t="e">
        <v>#DIV/0!</v>
      </c>
      <c r="N2857">
        <v>0</v>
      </c>
      <c r="P2857">
        <v>0</v>
      </c>
      <c r="Q2857">
        <v>0</v>
      </c>
      <c r="R2857" t="e">
        <v>#DIV/0!</v>
      </c>
      <c r="S2857">
        <v>0</v>
      </c>
    </row>
    <row r="2858" spans="1:20" x14ac:dyDescent="0.25">
      <c r="A2858" s="177" t="s">
        <v>12591</v>
      </c>
      <c r="B2858" t="s">
        <v>12592</v>
      </c>
      <c r="C2858" t="s">
        <v>202</v>
      </c>
      <c r="D2858" s="20" t="s">
        <v>1026</v>
      </c>
      <c r="E2858" s="26">
        <v>42552</v>
      </c>
      <c r="F2858">
        <v>12</v>
      </c>
      <c r="G2858">
        <v>9</v>
      </c>
      <c r="H2858">
        <v>1.3333333333333333</v>
      </c>
      <c r="I2858">
        <v>120</v>
      </c>
      <c r="J2858">
        <v>120</v>
      </c>
      <c r="K2858">
        <v>1</v>
      </c>
      <c r="L2858">
        <v>90</v>
      </c>
      <c r="M2858">
        <v>1.3333333333333333</v>
      </c>
      <c r="N2858">
        <v>120</v>
      </c>
      <c r="P2858">
        <v>0</v>
      </c>
      <c r="Q2858">
        <v>0</v>
      </c>
      <c r="R2858" t="e">
        <v>#DIV/0!</v>
      </c>
      <c r="S2858">
        <v>0</v>
      </c>
    </row>
    <row r="2859" spans="1:20" x14ac:dyDescent="0.25">
      <c r="A2859" s="177" t="s">
        <v>12416</v>
      </c>
      <c r="B2859" t="s">
        <v>12417</v>
      </c>
      <c r="C2859" t="s">
        <v>347</v>
      </c>
      <c r="D2859" s="20" t="s">
        <v>1026</v>
      </c>
      <c r="E2859" s="26">
        <v>42552</v>
      </c>
      <c r="F2859">
        <v>3</v>
      </c>
      <c r="G2859">
        <v>3</v>
      </c>
      <c r="H2859">
        <v>1</v>
      </c>
      <c r="I2859">
        <v>15</v>
      </c>
      <c r="J2859">
        <v>10</v>
      </c>
      <c r="K2859">
        <v>1.5</v>
      </c>
      <c r="L2859">
        <v>10</v>
      </c>
      <c r="M2859">
        <v>1</v>
      </c>
      <c r="N2859">
        <v>15</v>
      </c>
      <c r="P2859">
        <v>0</v>
      </c>
      <c r="Q2859">
        <v>0</v>
      </c>
      <c r="R2859" t="e">
        <v>#DIV/0!</v>
      </c>
      <c r="S2859">
        <v>0</v>
      </c>
    </row>
    <row r="2860" spans="1:20" x14ac:dyDescent="0.25">
      <c r="A2860" s="177" t="s">
        <v>9756</v>
      </c>
      <c r="B2860" t="s">
        <v>9757</v>
      </c>
      <c r="C2860" t="s">
        <v>224</v>
      </c>
      <c r="D2860" s="20" t="s">
        <v>1026</v>
      </c>
      <c r="E2860" s="26">
        <v>42552</v>
      </c>
      <c r="F2860">
        <v>5</v>
      </c>
      <c r="G2860">
        <v>6</v>
      </c>
      <c r="H2860">
        <v>0.83333333333333337</v>
      </c>
      <c r="I2860">
        <v>56</v>
      </c>
      <c r="J2860">
        <v>75</v>
      </c>
      <c r="K2860">
        <v>0.7466666666666667</v>
      </c>
      <c r="L2860">
        <v>90</v>
      </c>
      <c r="M2860">
        <v>0.83333333333333337</v>
      </c>
      <c r="N2860">
        <v>52</v>
      </c>
      <c r="P2860">
        <v>0</v>
      </c>
      <c r="Q2860">
        <v>0</v>
      </c>
      <c r="R2860" t="e">
        <v>#DIV/0!</v>
      </c>
      <c r="S2860">
        <v>4</v>
      </c>
    </row>
    <row r="2861" spans="1:20" x14ac:dyDescent="0.25">
      <c r="A2861" s="177" t="s">
        <v>9457</v>
      </c>
      <c r="B2861" t="s">
        <v>9458</v>
      </c>
      <c r="C2861" t="s">
        <v>345</v>
      </c>
      <c r="D2861" s="20" t="s">
        <v>1026</v>
      </c>
      <c r="E2861" s="26">
        <v>42552</v>
      </c>
      <c r="F2861">
        <v>6</v>
      </c>
      <c r="G2861">
        <v>4</v>
      </c>
      <c r="H2861">
        <v>1.5</v>
      </c>
      <c r="I2861">
        <v>16</v>
      </c>
      <c r="J2861">
        <v>30</v>
      </c>
      <c r="K2861">
        <v>0.53333333333333333</v>
      </c>
      <c r="L2861">
        <v>24</v>
      </c>
      <c r="M2861">
        <v>1.25</v>
      </c>
      <c r="N2861">
        <v>16</v>
      </c>
      <c r="P2861">
        <v>0</v>
      </c>
      <c r="Q2861">
        <v>0</v>
      </c>
      <c r="R2861" t="e">
        <v>#DIV/0!</v>
      </c>
      <c r="S2861">
        <v>0</v>
      </c>
    </row>
    <row r="2862" spans="1:20" x14ac:dyDescent="0.25">
      <c r="A2862" s="177" t="s">
        <v>7849</v>
      </c>
      <c r="B2862" t="s">
        <v>7850</v>
      </c>
      <c r="C2862" t="s">
        <v>226</v>
      </c>
      <c r="D2862" s="20" t="s">
        <v>1026</v>
      </c>
      <c r="E2862" s="26">
        <v>42552</v>
      </c>
      <c r="F2862">
        <v>4</v>
      </c>
      <c r="G2862">
        <v>5</v>
      </c>
      <c r="H2862">
        <v>0.8</v>
      </c>
      <c r="I2862">
        <v>39</v>
      </c>
      <c r="J2862">
        <v>40</v>
      </c>
      <c r="K2862">
        <v>0.97499999999999998</v>
      </c>
      <c r="L2862">
        <v>50</v>
      </c>
      <c r="M2862">
        <v>0.8</v>
      </c>
      <c r="N2862">
        <v>39</v>
      </c>
      <c r="P2862">
        <v>0</v>
      </c>
      <c r="Q2862">
        <v>0</v>
      </c>
      <c r="R2862" t="e">
        <v>#DIV/0!</v>
      </c>
      <c r="S2862">
        <v>0</v>
      </c>
      <c r="T2862">
        <v>1</v>
      </c>
    </row>
    <row r="2863" spans="1:20" x14ac:dyDescent="0.25">
      <c r="A2863" s="177" t="s">
        <v>6919</v>
      </c>
      <c r="B2863" t="s">
        <v>6920</v>
      </c>
      <c r="C2863" t="s">
        <v>231</v>
      </c>
      <c r="D2863" s="20" t="s">
        <v>1026</v>
      </c>
      <c r="E2863" s="26">
        <v>42552</v>
      </c>
      <c r="F2863">
        <v>15</v>
      </c>
      <c r="G2863">
        <v>15</v>
      </c>
      <c r="H2863">
        <v>1</v>
      </c>
      <c r="I2863">
        <v>186</v>
      </c>
      <c r="J2863">
        <v>174</v>
      </c>
      <c r="K2863">
        <v>1.0689655172413792</v>
      </c>
      <c r="L2863">
        <v>174</v>
      </c>
      <c r="M2863">
        <v>1</v>
      </c>
      <c r="N2863">
        <v>186</v>
      </c>
      <c r="P2863">
        <v>0</v>
      </c>
      <c r="Q2863">
        <v>0</v>
      </c>
      <c r="R2863" t="e">
        <v>#DIV/0!</v>
      </c>
      <c r="S2863">
        <v>0</v>
      </c>
      <c r="T2863">
        <v>0.54583333333333339</v>
      </c>
    </row>
    <row r="2864" spans="1:20" x14ac:dyDescent="0.25">
      <c r="A2864" s="177" t="s">
        <v>5970</v>
      </c>
      <c r="B2864" t="s">
        <v>5971</v>
      </c>
      <c r="C2864" t="s">
        <v>216</v>
      </c>
      <c r="D2864" s="20" t="s">
        <v>1026</v>
      </c>
      <c r="E2864" s="26">
        <v>42552</v>
      </c>
      <c r="F2864">
        <v>11</v>
      </c>
      <c r="G2864">
        <v>10</v>
      </c>
      <c r="H2864">
        <v>1.1000000000000001</v>
      </c>
      <c r="I2864">
        <v>81</v>
      </c>
      <c r="J2864">
        <v>110</v>
      </c>
      <c r="K2864">
        <v>0.73636363636363633</v>
      </c>
      <c r="L2864">
        <v>100</v>
      </c>
      <c r="M2864">
        <v>1.1000000000000001</v>
      </c>
      <c r="N2864">
        <v>59</v>
      </c>
      <c r="P2864">
        <v>11</v>
      </c>
      <c r="Q2864">
        <v>11</v>
      </c>
      <c r="R2864">
        <v>1</v>
      </c>
      <c r="S2864">
        <v>22</v>
      </c>
      <c r="T2864" t="e">
        <v>#DIV/0!</v>
      </c>
    </row>
    <row r="2865" spans="1:20" x14ac:dyDescent="0.25">
      <c r="A2865" s="177" t="s">
        <v>4577</v>
      </c>
      <c r="B2865" t="s">
        <v>4578</v>
      </c>
      <c r="C2865" t="s">
        <v>233</v>
      </c>
      <c r="D2865" s="20" t="s">
        <v>1026</v>
      </c>
      <c r="E2865" s="26">
        <v>42552</v>
      </c>
      <c r="F2865">
        <v>5</v>
      </c>
      <c r="G2865">
        <v>4</v>
      </c>
      <c r="H2865">
        <v>1.25</v>
      </c>
      <c r="I2865">
        <v>18</v>
      </c>
      <c r="J2865">
        <v>50</v>
      </c>
      <c r="K2865">
        <v>0.36</v>
      </c>
      <c r="L2865">
        <v>40</v>
      </c>
      <c r="M2865">
        <v>1.25</v>
      </c>
      <c r="N2865">
        <v>18</v>
      </c>
      <c r="P2865">
        <v>0</v>
      </c>
      <c r="Q2865">
        <v>0</v>
      </c>
      <c r="R2865" t="e">
        <v>#DIV/0!</v>
      </c>
      <c r="S2865">
        <v>0</v>
      </c>
      <c r="T2865" t="e">
        <v>#DIV/0!</v>
      </c>
    </row>
    <row r="2866" spans="1:20" x14ac:dyDescent="0.25">
      <c r="A2866" s="177" t="s">
        <v>3987</v>
      </c>
      <c r="B2866" t="s">
        <v>3988</v>
      </c>
      <c r="C2866" t="s">
        <v>219</v>
      </c>
      <c r="D2866" s="20" t="s">
        <v>1026</v>
      </c>
      <c r="E2866" s="26">
        <v>42552</v>
      </c>
      <c r="H2866" t="e">
        <v>#DIV/0!</v>
      </c>
      <c r="K2866" t="e">
        <v>#DIV/0!</v>
      </c>
      <c r="M2866" t="e">
        <v>#DIV/0!</v>
      </c>
      <c r="R2866" t="e">
        <v>#DIV/0!</v>
      </c>
      <c r="T2866">
        <v>0.75</v>
      </c>
    </row>
    <row r="2867" spans="1:20" x14ac:dyDescent="0.25">
      <c r="A2867" s="177" t="s">
        <v>3716</v>
      </c>
      <c r="B2867" t="s">
        <v>3717</v>
      </c>
      <c r="C2867" t="s">
        <v>340</v>
      </c>
      <c r="D2867" s="20" t="s">
        <v>1026</v>
      </c>
      <c r="E2867" s="26">
        <v>42552</v>
      </c>
      <c r="F2867">
        <v>4</v>
      </c>
      <c r="G2867">
        <v>4</v>
      </c>
      <c r="H2867">
        <v>1</v>
      </c>
      <c r="I2867">
        <v>40</v>
      </c>
      <c r="J2867">
        <v>40</v>
      </c>
      <c r="K2867">
        <v>1</v>
      </c>
      <c r="L2867">
        <v>40</v>
      </c>
      <c r="M2867">
        <v>1</v>
      </c>
      <c r="N2867">
        <v>39</v>
      </c>
      <c r="P2867">
        <v>0</v>
      </c>
      <c r="Q2867">
        <v>0</v>
      </c>
      <c r="R2867" t="e">
        <v>#DIV/0!</v>
      </c>
      <c r="S2867">
        <v>1</v>
      </c>
      <c r="T2867" t="e">
        <v>#DIV/0!</v>
      </c>
    </row>
    <row r="2868" spans="1:20" x14ac:dyDescent="0.25">
      <c r="A2868" s="177" t="s">
        <v>11260</v>
      </c>
      <c r="B2868" t="s">
        <v>11261</v>
      </c>
      <c r="C2868" t="s">
        <v>350</v>
      </c>
      <c r="D2868" s="20" t="s">
        <v>1026</v>
      </c>
      <c r="E2868" s="26">
        <v>42552</v>
      </c>
      <c r="F2868">
        <v>1</v>
      </c>
      <c r="G2868">
        <v>1</v>
      </c>
      <c r="H2868">
        <v>1</v>
      </c>
      <c r="I2868">
        <v>2</v>
      </c>
      <c r="J2868">
        <v>3</v>
      </c>
      <c r="K2868">
        <v>0.66666666666666663</v>
      </c>
      <c r="L2868">
        <v>3</v>
      </c>
      <c r="M2868">
        <v>1</v>
      </c>
      <c r="N2868">
        <v>0</v>
      </c>
      <c r="P2868">
        <v>0</v>
      </c>
      <c r="Q2868">
        <v>0</v>
      </c>
      <c r="R2868" t="e">
        <v>#DIV/0!</v>
      </c>
      <c r="S2868">
        <v>0</v>
      </c>
      <c r="T2868" t="e">
        <v>#DIV/0!</v>
      </c>
    </row>
    <row r="2869" spans="1:20" x14ac:dyDescent="0.25">
      <c r="A2869" s="177" t="s">
        <v>11262</v>
      </c>
      <c r="B2869" t="s">
        <v>11263</v>
      </c>
      <c r="C2869" t="s">
        <v>351</v>
      </c>
      <c r="D2869" s="20" t="s">
        <v>1026</v>
      </c>
      <c r="E2869" s="26">
        <v>42552</v>
      </c>
      <c r="F2869">
        <v>9</v>
      </c>
      <c r="G2869">
        <v>5</v>
      </c>
      <c r="H2869">
        <v>1.8</v>
      </c>
      <c r="I2869">
        <v>12</v>
      </c>
      <c r="J2869">
        <v>27</v>
      </c>
      <c r="K2869">
        <v>0.44444444444444442</v>
      </c>
      <c r="L2869">
        <v>15</v>
      </c>
      <c r="M2869">
        <v>1.8</v>
      </c>
      <c r="N2869">
        <v>0</v>
      </c>
      <c r="P2869">
        <v>0</v>
      </c>
      <c r="Q2869">
        <v>0</v>
      </c>
      <c r="R2869" t="e">
        <v>#DIV/0!</v>
      </c>
      <c r="S2869">
        <v>0</v>
      </c>
      <c r="T2869">
        <v>0.59375</v>
      </c>
    </row>
    <row r="2870" spans="1:20" x14ac:dyDescent="0.25">
      <c r="A2870" s="177" t="s">
        <v>11186</v>
      </c>
      <c r="B2870" t="s">
        <v>11187</v>
      </c>
      <c r="C2870" t="s">
        <v>352</v>
      </c>
      <c r="D2870" s="20" t="s">
        <v>1026</v>
      </c>
      <c r="E2870" s="26">
        <v>42552</v>
      </c>
      <c r="F2870">
        <v>1</v>
      </c>
      <c r="G2870">
        <v>1</v>
      </c>
      <c r="H2870">
        <v>1</v>
      </c>
      <c r="I2870">
        <v>4</v>
      </c>
      <c r="J2870">
        <v>3</v>
      </c>
      <c r="K2870">
        <v>1.3333333333333333</v>
      </c>
      <c r="L2870">
        <v>3</v>
      </c>
      <c r="M2870">
        <v>1</v>
      </c>
      <c r="N2870">
        <v>0</v>
      </c>
      <c r="P2870">
        <v>0</v>
      </c>
      <c r="Q2870">
        <v>0</v>
      </c>
      <c r="R2870" t="e">
        <v>#DIV/0!</v>
      </c>
      <c r="S2870">
        <v>0</v>
      </c>
      <c r="T2870" t="e">
        <v>#DIV/0!</v>
      </c>
    </row>
    <row r="2871" spans="1:20" x14ac:dyDescent="0.25">
      <c r="A2871" s="177" t="s">
        <v>10187</v>
      </c>
      <c r="B2871" t="s">
        <v>10188</v>
      </c>
      <c r="C2871" t="s">
        <v>353</v>
      </c>
      <c r="D2871" s="20" t="s">
        <v>1026</v>
      </c>
      <c r="E2871" s="26">
        <v>42552</v>
      </c>
      <c r="F2871">
        <v>7</v>
      </c>
      <c r="G2871">
        <v>8</v>
      </c>
      <c r="H2871">
        <v>0.875</v>
      </c>
      <c r="I2871">
        <v>15</v>
      </c>
      <c r="J2871">
        <v>21</v>
      </c>
      <c r="K2871">
        <v>0.7142857142857143</v>
      </c>
      <c r="L2871">
        <v>24</v>
      </c>
      <c r="M2871">
        <v>0.875</v>
      </c>
      <c r="N2871">
        <v>0</v>
      </c>
      <c r="P2871">
        <v>1</v>
      </c>
      <c r="Q2871">
        <v>2</v>
      </c>
      <c r="R2871">
        <v>0.5</v>
      </c>
      <c r="S2871">
        <v>0</v>
      </c>
      <c r="T2871">
        <v>0.89743589743589747</v>
      </c>
    </row>
    <row r="2872" spans="1:20" x14ac:dyDescent="0.25">
      <c r="A2872" s="177" t="s">
        <v>8600</v>
      </c>
      <c r="B2872" t="s">
        <v>8601</v>
      </c>
      <c r="C2872" t="s">
        <v>354</v>
      </c>
      <c r="D2872" s="20" t="s">
        <v>1026</v>
      </c>
      <c r="E2872" s="26">
        <v>42552</v>
      </c>
      <c r="F2872">
        <v>1</v>
      </c>
      <c r="G2872">
        <v>1</v>
      </c>
      <c r="H2872">
        <v>1</v>
      </c>
      <c r="I2872">
        <v>2</v>
      </c>
      <c r="J2872">
        <v>3</v>
      </c>
      <c r="K2872">
        <v>0.66666666666666663</v>
      </c>
      <c r="L2872">
        <v>3</v>
      </c>
      <c r="M2872">
        <v>1</v>
      </c>
      <c r="N2872">
        <v>0</v>
      </c>
      <c r="P2872">
        <v>0</v>
      </c>
      <c r="Q2872">
        <v>0</v>
      </c>
      <c r="R2872" t="e">
        <v>#DIV/0!</v>
      </c>
      <c r="S2872">
        <v>0</v>
      </c>
      <c r="T2872">
        <v>0.83</v>
      </c>
    </row>
    <row r="2873" spans="1:20" x14ac:dyDescent="0.25">
      <c r="A2873" s="177" t="s">
        <v>6394</v>
      </c>
      <c r="B2873" t="s">
        <v>6395</v>
      </c>
      <c r="C2873" t="s">
        <v>355</v>
      </c>
      <c r="D2873" s="20" t="s">
        <v>1026</v>
      </c>
      <c r="E2873" s="26">
        <v>42552</v>
      </c>
      <c r="F2873">
        <v>4</v>
      </c>
      <c r="G2873">
        <v>6</v>
      </c>
      <c r="H2873">
        <v>0.66666666666666663</v>
      </c>
      <c r="I2873">
        <v>14</v>
      </c>
      <c r="J2873">
        <v>12</v>
      </c>
      <c r="K2873">
        <v>1.1666666666666667</v>
      </c>
      <c r="L2873">
        <v>18</v>
      </c>
      <c r="M2873">
        <v>0.66666666666666663</v>
      </c>
      <c r="N2873">
        <v>0</v>
      </c>
      <c r="P2873">
        <v>0</v>
      </c>
      <c r="Q2873">
        <v>0</v>
      </c>
      <c r="R2873" t="e">
        <v>#DIV/0!</v>
      </c>
      <c r="S2873">
        <v>0</v>
      </c>
      <c r="T2873" t="e">
        <v>#DIV/0!</v>
      </c>
    </row>
    <row r="2874" spans="1:20" x14ac:dyDescent="0.25">
      <c r="A2874" s="177" t="s">
        <v>11697</v>
      </c>
      <c r="B2874" t="s">
        <v>11698</v>
      </c>
      <c r="C2874" t="s">
        <v>198</v>
      </c>
      <c r="D2874" s="20" t="s">
        <v>1028</v>
      </c>
      <c r="E2874" s="26">
        <v>42552</v>
      </c>
      <c r="F2874">
        <v>2</v>
      </c>
      <c r="G2874">
        <v>4</v>
      </c>
      <c r="H2874">
        <v>0.5</v>
      </c>
      <c r="I2874">
        <v>4</v>
      </c>
      <c r="J2874">
        <v>8</v>
      </c>
      <c r="K2874">
        <v>0.5</v>
      </c>
      <c r="L2874">
        <v>18</v>
      </c>
      <c r="M2874">
        <v>0.44444444444444442</v>
      </c>
      <c r="N2874">
        <v>2</v>
      </c>
      <c r="P2874">
        <v>0</v>
      </c>
      <c r="Q2874">
        <v>0</v>
      </c>
      <c r="R2874" t="e">
        <v>#DIV/0!</v>
      </c>
      <c r="S2874">
        <v>0</v>
      </c>
      <c r="T2874">
        <v>0.58333333333333337</v>
      </c>
    </row>
    <row r="2875" spans="1:20" x14ac:dyDescent="0.25">
      <c r="A2875" s="177" t="s">
        <v>11699</v>
      </c>
      <c r="B2875" t="s">
        <v>11700</v>
      </c>
      <c r="C2875" t="s">
        <v>199</v>
      </c>
      <c r="D2875" s="20" t="s">
        <v>1028</v>
      </c>
      <c r="E2875" s="26">
        <v>42552</v>
      </c>
      <c r="F2875">
        <v>18</v>
      </c>
      <c r="G2875">
        <v>17</v>
      </c>
      <c r="H2875">
        <v>1.0588235294117647</v>
      </c>
      <c r="I2875">
        <v>128</v>
      </c>
      <c r="J2875">
        <v>150</v>
      </c>
      <c r="K2875">
        <v>0.85333333333333339</v>
      </c>
      <c r="L2875">
        <v>130</v>
      </c>
      <c r="M2875">
        <v>1.1538461538461537</v>
      </c>
      <c r="N2875">
        <v>127</v>
      </c>
      <c r="P2875">
        <v>0</v>
      </c>
      <c r="Q2875">
        <v>0</v>
      </c>
      <c r="R2875" t="e">
        <v>#DIV/0!</v>
      </c>
      <c r="S2875">
        <v>1</v>
      </c>
      <c r="T2875">
        <v>1.075</v>
      </c>
    </row>
    <row r="2876" spans="1:20" x14ac:dyDescent="0.25">
      <c r="A2876" s="177" t="s">
        <v>11701</v>
      </c>
      <c r="B2876" t="s">
        <v>11702</v>
      </c>
      <c r="C2876" t="s">
        <v>348</v>
      </c>
      <c r="D2876" s="20" t="s">
        <v>1028</v>
      </c>
      <c r="E2876" s="26">
        <v>42552</v>
      </c>
      <c r="F2876">
        <v>12</v>
      </c>
      <c r="G2876">
        <v>8</v>
      </c>
      <c r="H2876">
        <v>1.5</v>
      </c>
      <c r="I2876">
        <v>27</v>
      </c>
      <c r="J2876">
        <v>37</v>
      </c>
      <c r="K2876">
        <v>0.72972972972972971</v>
      </c>
      <c r="L2876">
        <v>25</v>
      </c>
      <c r="M2876">
        <v>1.48</v>
      </c>
      <c r="N2876">
        <v>15</v>
      </c>
      <c r="P2876">
        <v>0</v>
      </c>
      <c r="Q2876">
        <v>0</v>
      </c>
      <c r="R2876" t="e">
        <v>#DIV/0!</v>
      </c>
      <c r="S2876">
        <v>0</v>
      </c>
      <c r="T2876">
        <v>0.75</v>
      </c>
    </row>
    <row r="2877" spans="1:20" x14ac:dyDescent="0.25">
      <c r="A2877" s="177" t="s">
        <v>10953</v>
      </c>
      <c r="B2877" t="s">
        <v>10954</v>
      </c>
      <c r="C2877" t="s">
        <v>227</v>
      </c>
      <c r="D2877" s="20" t="s">
        <v>1028</v>
      </c>
      <c r="E2877" s="26">
        <v>42552</v>
      </c>
      <c r="F2877">
        <v>1</v>
      </c>
      <c r="G2877">
        <v>3</v>
      </c>
      <c r="H2877">
        <v>0.33333333333333331</v>
      </c>
      <c r="I2877">
        <v>3</v>
      </c>
      <c r="J2877">
        <v>5</v>
      </c>
      <c r="K2877">
        <v>0.6</v>
      </c>
      <c r="L2877">
        <v>15</v>
      </c>
      <c r="M2877">
        <v>0.33333333333333331</v>
      </c>
      <c r="N2877">
        <v>2</v>
      </c>
      <c r="P2877">
        <v>0</v>
      </c>
      <c r="Q2877">
        <v>3</v>
      </c>
      <c r="R2877">
        <v>0</v>
      </c>
      <c r="S2877">
        <v>1</v>
      </c>
      <c r="T2877" t="e">
        <v>#DIV/0!</v>
      </c>
    </row>
    <row r="2878" spans="1:20" x14ac:dyDescent="0.25">
      <c r="A2878" s="177" t="s">
        <v>10778</v>
      </c>
      <c r="B2878" t="s">
        <v>10779</v>
      </c>
      <c r="C2878" t="s">
        <v>203</v>
      </c>
      <c r="D2878" s="20" t="s">
        <v>1028</v>
      </c>
      <c r="E2878" s="26">
        <v>42552</v>
      </c>
      <c r="F2878">
        <v>11</v>
      </c>
      <c r="G2878">
        <v>13</v>
      </c>
      <c r="H2878">
        <v>0.84615384615384615</v>
      </c>
      <c r="I2878">
        <v>19</v>
      </c>
      <c r="J2878">
        <v>41</v>
      </c>
      <c r="K2878">
        <v>0.46341463414634149</v>
      </c>
      <c r="L2878">
        <v>49</v>
      </c>
      <c r="M2878">
        <v>0.83673469387755106</v>
      </c>
      <c r="N2878">
        <v>4</v>
      </c>
      <c r="P2878">
        <v>11</v>
      </c>
      <c r="Q2878">
        <v>15</v>
      </c>
      <c r="R2878">
        <v>0.73333333333333328</v>
      </c>
      <c r="S2878">
        <v>0</v>
      </c>
      <c r="T2878" t="e">
        <v>#DIV/0!</v>
      </c>
    </row>
    <row r="2879" spans="1:20" x14ac:dyDescent="0.25">
      <c r="A2879" s="177" t="s">
        <v>9931</v>
      </c>
      <c r="B2879" t="s">
        <v>9932</v>
      </c>
      <c r="C2879" t="s">
        <v>223</v>
      </c>
      <c r="D2879" s="20" t="s">
        <v>1028</v>
      </c>
      <c r="E2879" s="26">
        <v>42552</v>
      </c>
      <c r="F2879">
        <v>5</v>
      </c>
      <c r="G2879">
        <v>6</v>
      </c>
      <c r="H2879">
        <v>0.83333333333333337</v>
      </c>
      <c r="I2879">
        <v>56</v>
      </c>
      <c r="J2879">
        <v>75</v>
      </c>
      <c r="K2879">
        <v>0.7466666666666667</v>
      </c>
      <c r="L2879">
        <v>90</v>
      </c>
      <c r="M2879">
        <v>0.83333333333333337</v>
      </c>
      <c r="N2879">
        <v>52</v>
      </c>
      <c r="P2879">
        <v>0</v>
      </c>
      <c r="Q2879">
        <v>0</v>
      </c>
      <c r="R2879" t="e">
        <v>#DIV/0!</v>
      </c>
      <c r="S2879">
        <v>4</v>
      </c>
      <c r="T2879" t="e">
        <v>#DIV/0!</v>
      </c>
    </row>
    <row r="2880" spans="1:20" x14ac:dyDescent="0.25">
      <c r="A2880" s="177" t="s">
        <v>9549</v>
      </c>
      <c r="B2880" t="s">
        <v>9550</v>
      </c>
      <c r="C2880" t="s">
        <v>346</v>
      </c>
      <c r="D2880" s="20" t="s">
        <v>1028</v>
      </c>
      <c r="E2880" s="26">
        <v>42552</v>
      </c>
      <c r="F2880">
        <v>6</v>
      </c>
      <c r="G2880">
        <v>4</v>
      </c>
      <c r="H2880">
        <v>1.5</v>
      </c>
      <c r="I2880">
        <v>16</v>
      </c>
      <c r="J2880">
        <v>30</v>
      </c>
      <c r="K2880">
        <v>0.53333333333333333</v>
      </c>
      <c r="L2880">
        <v>24</v>
      </c>
      <c r="M2880">
        <v>1.25</v>
      </c>
      <c r="N2880">
        <v>16</v>
      </c>
      <c r="P2880">
        <v>0</v>
      </c>
      <c r="Q2880">
        <v>0</v>
      </c>
      <c r="R2880" t="e">
        <v>#DIV/0!</v>
      </c>
      <c r="S2880">
        <v>0</v>
      </c>
      <c r="T2880" t="e">
        <v>#DIV/0!</v>
      </c>
    </row>
    <row r="2881" spans="1:20" x14ac:dyDescent="0.25">
      <c r="A2881" s="177" t="s">
        <v>9190</v>
      </c>
      <c r="B2881" t="s">
        <v>9191</v>
      </c>
      <c r="C2881" t="s">
        <v>207</v>
      </c>
      <c r="D2881" s="20" t="s">
        <v>1028</v>
      </c>
      <c r="E2881" s="26">
        <v>42552</v>
      </c>
      <c r="F2881">
        <v>9</v>
      </c>
      <c r="G2881">
        <v>14</v>
      </c>
      <c r="H2881">
        <v>0.6428571428571429</v>
      </c>
      <c r="I2881">
        <v>76</v>
      </c>
      <c r="J2881">
        <v>75</v>
      </c>
      <c r="K2881">
        <v>1.0133333333333334</v>
      </c>
      <c r="L2881">
        <v>104</v>
      </c>
      <c r="M2881">
        <v>0.72115384615384615</v>
      </c>
      <c r="N2881">
        <v>63</v>
      </c>
      <c r="P2881">
        <v>5</v>
      </c>
      <c r="Q2881">
        <v>7</v>
      </c>
      <c r="R2881">
        <v>0.7142857142857143</v>
      </c>
      <c r="S2881">
        <v>11</v>
      </c>
      <c r="T2881">
        <v>0.77239999999999998</v>
      </c>
    </row>
    <row r="2882" spans="1:20" x14ac:dyDescent="0.25">
      <c r="A2882" s="177" t="s">
        <v>8351</v>
      </c>
      <c r="B2882" t="s">
        <v>8352</v>
      </c>
      <c r="C2882" t="s">
        <v>212</v>
      </c>
      <c r="D2882" s="20" t="s">
        <v>1028</v>
      </c>
      <c r="E2882" s="26">
        <v>42552</v>
      </c>
      <c r="F2882">
        <v>2</v>
      </c>
      <c r="G2882">
        <v>3</v>
      </c>
      <c r="H2882">
        <v>0.66666666666666663</v>
      </c>
      <c r="I2882">
        <v>8</v>
      </c>
      <c r="J2882">
        <v>18</v>
      </c>
      <c r="K2882">
        <v>0.44444444444444442</v>
      </c>
      <c r="L2882">
        <v>25</v>
      </c>
      <c r="M2882">
        <v>0.72</v>
      </c>
      <c r="N2882">
        <v>8</v>
      </c>
      <c r="P2882">
        <v>0</v>
      </c>
      <c r="Q2882">
        <v>3</v>
      </c>
      <c r="R2882">
        <v>0</v>
      </c>
      <c r="S2882">
        <v>0</v>
      </c>
    </row>
    <row r="2883" spans="1:20" x14ac:dyDescent="0.25">
      <c r="A2883" s="177" t="s">
        <v>8050</v>
      </c>
      <c r="B2883" t="s">
        <v>8051</v>
      </c>
      <c r="C2883" t="s">
        <v>225</v>
      </c>
      <c r="D2883" s="20" t="s">
        <v>1028</v>
      </c>
      <c r="E2883" s="26">
        <v>42552</v>
      </c>
      <c r="F2883">
        <v>4</v>
      </c>
      <c r="G2883">
        <v>5</v>
      </c>
      <c r="H2883">
        <v>0.8</v>
      </c>
      <c r="I2883">
        <v>39</v>
      </c>
      <c r="J2883">
        <v>40</v>
      </c>
      <c r="K2883">
        <v>0.97499999999999998</v>
      </c>
      <c r="L2883">
        <v>50</v>
      </c>
      <c r="M2883">
        <v>0.8</v>
      </c>
      <c r="N2883">
        <v>39</v>
      </c>
      <c r="P2883">
        <v>0</v>
      </c>
      <c r="Q2883">
        <v>0</v>
      </c>
      <c r="R2883" t="e">
        <v>#DIV/0!</v>
      </c>
      <c r="S2883">
        <v>0</v>
      </c>
      <c r="T2883">
        <v>0.77500000000000002</v>
      </c>
    </row>
    <row r="2884" spans="1:20" x14ac:dyDescent="0.25">
      <c r="A2884" s="177" t="s">
        <v>7662</v>
      </c>
      <c r="B2884" t="s">
        <v>7663</v>
      </c>
      <c r="C2884" s="20" t="s">
        <v>901</v>
      </c>
      <c r="D2884" s="20" t="s">
        <v>1026</v>
      </c>
      <c r="E2884" s="26">
        <v>42552</v>
      </c>
      <c r="F2884">
        <v>5</v>
      </c>
      <c r="G2884">
        <v>5</v>
      </c>
      <c r="H2884">
        <v>1</v>
      </c>
      <c r="I2884">
        <v>21</v>
      </c>
      <c r="J2884">
        <v>15</v>
      </c>
      <c r="K2884">
        <v>1.4</v>
      </c>
      <c r="L2884">
        <v>15</v>
      </c>
      <c r="M2884">
        <v>1</v>
      </c>
      <c r="N2884">
        <v>19</v>
      </c>
      <c r="P2884">
        <v>0</v>
      </c>
      <c r="Q2884">
        <v>0</v>
      </c>
      <c r="R2884" t="e">
        <v>#DIV/0!</v>
      </c>
      <c r="S2884">
        <v>2</v>
      </c>
      <c r="T2884">
        <v>1.0250000000000001</v>
      </c>
    </row>
    <row r="2885" spans="1:20" x14ac:dyDescent="0.25">
      <c r="A2885" s="177" t="s">
        <v>7110</v>
      </c>
      <c r="B2885" t="s">
        <v>7111</v>
      </c>
      <c r="C2885" t="s">
        <v>232</v>
      </c>
      <c r="D2885" s="20" t="s">
        <v>1028</v>
      </c>
      <c r="E2885" s="26">
        <v>42552</v>
      </c>
      <c r="F2885">
        <v>15</v>
      </c>
      <c r="G2885">
        <v>15</v>
      </c>
      <c r="H2885">
        <v>1</v>
      </c>
      <c r="I2885">
        <v>186</v>
      </c>
      <c r="J2885">
        <v>174</v>
      </c>
      <c r="K2885">
        <v>1.0689655172413792</v>
      </c>
      <c r="L2885">
        <v>174</v>
      </c>
      <c r="M2885">
        <v>1</v>
      </c>
      <c r="N2885">
        <v>186</v>
      </c>
      <c r="P2885">
        <v>0</v>
      </c>
      <c r="Q2885">
        <v>0</v>
      </c>
      <c r="R2885" t="e">
        <v>#DIV/0!</v>
      </c>
      <c r="S2885">
        <v>0</v>
      </c>
      <c r="T2885">
        <v>0.7228</v>
      </c>
    </row>
    <row r="2886" spans="1:20" x14ac:dyDescent="0.25">
      <c r="A2886" s="177" t="s">
        <v>6744</v>
      </c>
      <c r="B2886" t="s">
        <v>6745</v>
      </c>
      <c r="C2886" t="s">
        <v>317</v>
      </c>
      <c r="D2886" s="20" t="s">
        <v>1028</v>
      </c>
      <c r="E2886" s="26">
        <v>42552</v>
      </c>
      <c r="F2886">
        <v>12</v>
      </c>
      <c r="G2886">
        <v>15</v>
      </c>
      <c r="H2886">
        <v>0.8</v>
      </c>
      <c r="I2886">
        <v>26</v>
      </c>
      <c r="J2886">
        <v>36</v>
      </c>
      <c r="K2886">
        <v>0.72222222222222221</v>
      </c>
      <c r="L2886">
        <v>44</v>
      </c>
      <c r="M2886">
        <v>0.81818181818181823</v>
      </c>
      <c r="N2886">
        <v>11</v>
      </c>
      <c r="P2886">
        <v>2</v>
      </c>
      <c r="Q2886">
        <v>2</v>
      </c>
      <c r="R2886">
        <v>1</v>
      </c>
      <c r="S2886">
        <v>1</v>
      </c>
      <c r="T2886">
        <v>0.82199999999999995</v>
      </c>
    </row>
    <row r="2887" spans="1:20" x14ac:dyDescent="0.25">
      <c r="A2887" s="177" t="s">
        <v>6320</v>
      </c>
      <c r="B2887" t="s">
        <v>6321</v>
      </c>
      <c r="C2887" t="s">
        <v>214</v>
      </c>
      <c r="D2887" s="20" t="s">
        <v>1028</v>
      </c>
      <c r="E2887" s="26">
        <v>42552</v>
      </c>
      <c r="F2887">
        <v>17</v>
      </c>
      <c r="G2887">
        <v>17</v>
      </c>
      <c r="H2887">
        <v>1</v>
      </c>
      <c r="I2887">
        <v>108</v>
      </c>
      <c r="J2887">
        <v>150</v>
      </c>
      <c r="K2887">
        <v>0.72</v>
      </c>
      <c r="L2887">
        <v>145</v>
      </c>
      <c r="M2887">
        <v>1.0344827586206897</v>
      </c>
      <c r="N2887">
        <v>78</v>
      </c>
      <c r="P2887">
        <v>17</v>
      </c>
      <c r="Q2887">
        <v>20</v>
      </c>
      <c r="R2887">
        <v>0.85</v>
      </c>
      <c r="S2887">
        <v>30</v>
      </c>
      <c r="T2887">
        <v>0.8899999999999999</v>
      </c>
    </row>
    <row r="2888" spans="1:20" x14ac:dyDescent="0.25">
      <c r="A2888" s="177" t="s">
        <v>5542</v>
      </c>
      <c r="B2888" t="s">
        <v>5543</v>
      </c>
      <c r="C2888" s="20" t="s">
        <v>903</v>
      </c>
      <c r="D2888" s="20" t="s">
        <v>1026</v>
      </c>
      <c r="E2888" s="26">
        <v>42552</v>
      </c>
      <c r="F2888">
        <v>14</v>
      </c>
      <c r="G2888">
        <v>10</v>
      </c>
      <c r="H2888">
        <v>1.4</v>
      </c>
      <c r="I2888">
        <v>32</v>
      </c>
      <c r="J2888">
        <v>70</v>
      </c>
      <c r="K2888">
        <v>0.45714285714285713</v>
      </c>
      <c r="L2888">
        <v>50</v>
      </c>
      <c r="M2888">
        <v>1.4</v>
      </c>
      <c r="N2888">
        <v>32</v>
      </c>
      <c r="P2888">
        <v>1</v>
      </c>
      <c r="Q2888">
        <v>1</v>
      </c>
      <c r="R2888">
        <v>1</v>
      </c>
      <c r="S2888">
        <v>0</v>
      </c>
      <c r="T2888">
        <v>0.53645833333333337</v>
      </c>
    </row>
    <row r="2889" spans="1:20" x14ac:dyDescent="0.25">
      <c r="A2889" s="177" t="s">
        <v>4927</v>
      </c>
      <c r="B2889" t="s">
        <v>4928</v>
      </c>
      <c r="C2889" t="s">
        <v>230</v>
      </c>
      <c r="D2889" s="20" t="s">
        <v>1028</v>
      </c>
      <c r="E2889" s="26">
        <v>42552</v>
      </c>
      <c r="F2889">
        <v>1</v>
      </c>
      <c r="G2889">
        <v>1</v>
      </c>
      <c r="H2889">
        <v>1</v>
      </c>
      <c r="I2889">
        <v>8</v>
      </c>
      <c r="J2889">
        <v>5</v>
      </c>
      <c r="K2889">
        <v>1.6</v>
      </c>
      <c r="L2889">
        <v>5</v>
      </c>
      <c r="M2889">
        <v>1</v>
      </c>
      <c r="N2889">
        <v>6</v>
      </c>
      <c r="P2889">
        <v>0</v>
      </c>
      <c r="Q2889">
        <v>3</v>
      </c>
      <c r="R2889">
        <v>0</v>
      </c>
      <c r="S2889">
        <v>2</v>
      </c>
      <c r="T2889">
        <v>0.55705128205128207</v>
      </c>
    </row>
    <row r="2890" spans="1:20" x14ac:dyDescent="0.25">
      <c r="A2890" s="177" t="s">
        <v>4752</v>
      </c>
      <c r="B2890" t="s">
        <v>4753</v>
      </c>
      <c r="C2890" t="s">
        <v>234</v>
      </c>
      <c r="D2890" s="20" t="s">
        <v>1028</v>
      </c>
      <c r="E2890" s="26">
        <v>42552</v>
      </c>
      <c r="F2890">
        <v>5</v>
      </c>
      <c r="G2890">
        <v>4</v>
      </c>
      <c r="H2890">
        <v>1.25</v>
      </c>
      <c r="I2890">
        <v>18</v>
      </c>
      <c r="J2890">
        <v>50</v>
      </c>
      <c r="K2890">
        <v>0.36</v>
      </c>
      <c r="L2890">
        <v>40</v>
      </c>
      <c r="M2890">
        <v>1.25</v>
      </c>
      <c r="N2890">
        <v>18</v>
      </c>
      <c r="P2890">
        <v>0</v>
      </c>
      <c r="Q2890">
        <v>0</v>
      </c>
      <c r="R2890" t="e">
        <v>#DIV/0!</v>
      </c>
      <c r="S2890">
        <v>0</v>
      </c>
    </row>
    <row r="2891" spans="1:20" x14ac:dyDescent="0.25">
      <c r="A2891" s="177" t="s">
        <v>4402</v>
      </c>
      <c r="B2891" t="s">
        <v>4403</v>
      </c>
      <c r="C2891" t="s">
        <v>217</v>
      </c>
      <c r="D2891" s="20" t="s">
        <v>1028</v>
      </c>
      <c r="E2891" s="26">
        <v>42552</v>
      </c>
      <c r="F2891">
        <v>0</v>
      </c>
      <c r="G2891">
        <v>0</v>
      </c>
      <c r="H2891" t="e">
        <v>#DIV/0!</v>
      </c>
      <c r="I2891">
        <v>0</v>
      </c>
      <c r="J2891">
        <v>0</v>
      </c>
      <c r="K2891" t="e">
        <v>#DIV/0!</v>
      </c>
      <c r="L2891">
        <v>0</v>
      </c>
      <c r="M2891" t="e">
        <v>#DIV/0!</v>
      </c>
      <c r="N2891">
        <v>0</v>
      </c>
      <c r="P2891">
        <v>0</v>
      </c>
      <c r="Q2891">
        <v>0</v>
      </c>
      <c r="R2891" t="e">
        <v>#DIV/0!</v>
      </c>
      <c r="S2891">
        <v>0</v>
      </c>
      <c r="T2891">
        <v>0.76118708791208789</v>
      </c>
    </row>
    <row r="2892" spans="1:20" x14ac:dyDescent="0.25">
      <c r="A2892" s="177" t="s">
        <v>3812</v>
      </c>
      <c r="B2892" t="s">
        <v>3813</v>
      </c>
      <c r="C2892" t="s">
        <v>342</v>
      </c>
      <c r="D2892" s="20" t="s">
        <v>1028</v>
      </c>
      <c r="E2892" s="26">
        <v>42552</v>
      </c>
      <c r="F2892">
        <v>4</v>
      </c>
      <c r="G2892">
        <v>4</v>
      </c>
      <c r="H2892">
        <v>1</v>
      </c>
      <c r="I2892">
        <v>40</v>
      </c>
      <c r="J2892">
        <v>40</v>
      </c>
      <c r="K2892">
        <v>1</v>
      </c>
      <c r="L2892">
        <v>40</v>
      </c>
      <c r="M2892">
        <v>1</v>
      </c>
      <c r="N2892">
        <v>39</v>
      </c>
      <c r="P2892">
        <v>0</v>
      </c>
      <c r="Q2892">
        <v>0</v>
      </c>
      <c r="R2892" t="e">
        <v>#DIV/0!</v>
      </c>
      <c r="S2892">
        <v>1</v>
      </c>
    </row>
    <row r="2893" spans="1:20" x14ac:dyDescent="0.25">
      <c r="A2893" s="177" t="s">
        <v>3620</v>
      </c>
      <c r="B2893" t="s">
        <v>3621</v>
      </c>
      <c r="C2893" t="s">
        <v>220</v>
      </c>
      <c r="D2893" s="20" t="s">
        <v>1028</v>
      </c>
      <c r="E2893" s="26">
        <v>42552</v>
      </c>
      <c r="F2893">
        <v>15</v>
      </c>
      <c r="G2893">
        <v>16</v>
      </c>
      <c r="H2893">
        <v>0.9375</v>
      </c>
      <c r="I2893">
        <v>32</v>
      </c>
      <c r="J2893">
        <v>38</v>
      </c>
      <c r="K2893">
        <v>0.84210526315789469</v>
      </c>
      <c r="L2893">
        <v>48</v>
      </c>
      <c r="M2893">
        <v>0.79166666666666663</v>
      </c>
      <c r="N2893">
        <v>27</v>
      </c>
      <c r="P2893">
        <v>4</v>
      </c>
      <c r="Q2893">
        <v>6</v>
      </c>
      <c r="R2893">
        <v>0.66666666666666663</v>
      </c>
      <c r="S2893">
        <v>5</v>
      </c>
    </row>
    <row r="2894" spans="1:20" x14ac:dyDescent="0.25">
      <c r="A2894" s="177" t="s">
        <v>3095</v>
      </c>
      <c r="B2894" t="s">
        <v>3096</v>
      </c>
      <c r="C2894" t="s">
        <v>242</v>
      </c>
      <c r="D2894" s="20" t="s">
        <v>1026</v>
      </c>
      <c r="E2894" s="26">
        <v>42552</v>
      </c>
      <c r="F2894">
        <v>6</v>
      </c>
      <c r="G2894">
        <v>10</v>
      </c>
      <c r="H2894">
        <v>0.6</v>
      </c>
      <c r="I2894">
        <v>58</v>
      </c>
      <c r="J2894">
        <v>64</v>
      </c>
      <c r="K2894">
        <v>0.90625</v>
      </c>
      <c r="L2894">
        <v>81</v>
      </c>
      <c r="M2894">
        <v>0.79012345679012341</v>
      </c>
      <c r="N2894">
        <v>47</v>
      </c>
      <c r="P2894">
        <v>0</v>
      </c>
      <c r="Q2894">
        <v>11</v>
      </c>
      <c r="R2894">
        <v>0</v>
      </c>
      <c r="S2894">
        <v>11</v>
      </c>
    </row>
    <row r="2895" spans="1:20" x14ac:dyDescent="0.25">
      <c r="A2895" s="177" t="s">
        <v>2920</v>
      </c>
      <c r="B2895" t="s">
        <v>2921</v>
      </c>
      <c r="C2895" s="20" t="s">
        <v>2754</v>
      </c>
      <c r="D2895" s="20" t="s">
        <v>1026</v>
      </c>
      <c r="E2895" s="26">
        <v>42552</v>
      </c>
      <c r="F2895">
        <v>9</v>
      </c>
      <c r="G2895">
        <v>8</v>
      </c>
      <c r="H2895">
        <v>1.125</v>
      </c>
      <c r="I2895">
        <v>23</v>
      </c>
      <c r="J2895">
        <v>45</v>
      </c>
      <c r="K2895">
        <v>0.51111111111111107</v>
      </c>
      <c r="L2895">
        <v>40</v>
      </c>
      <c r="M2895">
        <v>1.125</v>
      </c>
      <c r="N2895">
        <v>23</v>
      </c>
      <c r="P2895">
        <v>0</v>
      </c>
      <c r="Q2895">
        <v>0</v>
      </c>
      <c r="R2895" t="e">
        <v>#DIV/0!</v>
      </c>
      <c r="S2895">
        <v>0</v>
      </c>
    </row>
    <row r="2896" spans="1:20" x14ac:dyDescent="0.25">
      <c r="A2896" s="177" t="s">
        <v>2675</v>
      </c>
      <c r="B2896" t="s">
        <v>2676</v>
      </c>
      <c r="C2896" t="s">
        <v>237</v>
      </c>
      <c r="D2896" s="20" t="s">
        <v>1026</v>
      </c>
      <c r="E2896" s="26">
        <v>42552</v>
      </c>
      <c r="F2896">
        <v>9</v>
      </c>
      <c r="G2896">
        <v>14</v>
      </c>
      <c r="H2896">
        <v>0.6428571428571429</v>
      </c>
      <c r="I2896">
        <v>47</v>
      </c>
      <c r="J2896">
        <v>61</v>
      </c>
      <c r="K2896">
        <v>0.77049180327868849</v>
      </c>
      <c r="L2896">
        <v>95</v>
      </c>
      <c r="M2896">
        <v>0.64210526315789473</v>
      </c>
      <c r="N2896">
        <v>36</v>
      </c>
      <c r="O2896">
        <v>1.0250000000000001</v>
      </c>
      <c r="P2896">
        <v>21</v>
      </c>
      <c r="Q2896">
        <v>27</v>
      </c>
      <c r="R2896">
        <v>0.77777777777777779</v>
      </c>
      <c r="S2896">
        <v>11</v>
      </c>
      <c r="T2896">
        <v>1</v>
      </c>
    </row>
    <row r="2897" spans="1:20" x14ac:dyDescent="0.25">
      <c r="A2897" s="177" t="s">
        <v>2500</v>
      </c>
      <c r="B2897" t="s">
        <v>2501</v>
      </c>
      <c r="C2897" t="s">
        <v>238</v>
      </c>
      <c r="D2897" s="20" t="s">
        <v>1026</v>
      </c>
      <c r="E2897" s="26">
        <v>42552</v>
      </c>
      <c r="F2897">
        <v>10</v>
      </c>
      <c r="G2897">
        <v>12</v>
      </c>
      <c r="H2897">
        <v>0.83333333333333337</v>
      </c>
      <c r="I2897">
        <v>27</v>
      </c>
      <c r="J2897">
        <v>30</v>
      </c>
      <c r="K2897">
        <v>0.9</v>
      </c>
      <c r="L2897">
        <v>40</v>
      </c>
      <c r="M2897">
        <v>0.75</v>
      </c>
      <c r="N2897">
        <v>22</v>
      </c>
      <c r="O2897">
        <v>0.7228</v>
      </c>
      <c r="P2897">
        <v>4</v>
      </c>
      <c r="Q2897">
        <v>6</v>
      </c>
      <c r="R2897">
        <v>0.66666666666666663</v>
      </c>
      <c r="S2897">
        <v>5</v>
      </c>
      <c r="T2897">
        <v>0.54166666666666663</v>
      </c>
    </row>
    <row r="2898" spans="1:20" x14ac:dyDescent="0.25">
      <c r="A2898" s="177" t="s">
        <v>2327</v>
      </c>
      <c r="B2898" t="s">
        <v>2328</v>
      </c>
      <c r="C2898" t="s">
        <v>239</v>
      </c>
      <c r="D2898" s="20" t="s">
        <v>1026</v>
      </c>
      <c r="E2898" s="26">
        <v>42552</v>
      </c>
      <c r="F2898">
        <v>5</v>
      </c>
      <c r="G2898">
        <v>4</v>
      </c>
      <c r="H2898">
        <v>1.25</v>
      </c>
      <c r="I2898">
        <v>5</v>
      </c>
      <c r="J2898">
        <v>8</v>
      </c>
      <c r="K2898">
        <v>0.625</v>
      </c>
      <c r="L2898">
        <v>8</v>
      </c>
      <c r="M2898">
        <v>1</v>
      </c>
      <c r="N2898">
        <v>5</v>
      </c>
      <c r="O2898">
        <v>0.82199999999999995</v>
      </c>
      <c r="P2898">
        <v>0</v>
      </c>
      <c r="Q2898">
        <v>0</v>
      </c>
      <c r="R2898" t="e">
        <v>#DIV/0!</v>
      </c>
      <c r="S2898">
        <v>0</v>
      </c>
    </row>
    <row r="2899" spans="1:20" x14ac:dyDescent="0.25">
      <c r="A2899" s="177" t="s">
        <v>2152</v>
      </c>
      <c r="B2899" t="s">
        <v>2153</v>
      </c>
      <c r="C2899" s="20" t="s">
        <v>2018</v>
      </c>
      <c r="D2899" s="20" t="s">
        <v>1026</v>
      </c>
      <c r="E2899" s="26">
        <v>42552</v>
      </c>
      <c r="F2899">
        <v>11</v>
      </c>
      <c r="G2899">
        <v>10</v>
      </c>
      <c r="H2899">
        <v>1.1000000000000001</v>
      </c>
      <c r="I2899">
        <v>32</v>
      </c>
      <c r="J2899">
        <v>45</v>
      </c>
      <c r="K2899">
        <v>0.71111111111111114</v>
      </c>
      <c r="L2899">
        <v>40</v>
      </c>
      <c r="M2899">
        <v>1.125</v>
      </c>
      <c r="N2899">
        <v>30</v>
      </c>
      <c r="P2899">
        <v>1</v>
      </c>
      <c r="Q2899">
        <v>1</v>
      </c>
      <c r="R2899">
        <v>1</v>
      </c>
      <c r="S2899">
        <v>2</v>
      </c>
      <c r="T2899">
        <v>0.97499999999999998</v>
      </c>
    </row>
    <row r="2900" spans="1:20" x14ac:dyDescent="0.25">
      <c r="A2900" s="177" t="s">
        <v>1904</v>
      </c>
      <c r="B2900" t="s">
        <v>1905</v>
      </c>
      <c r="C2900" t="s">
        <v>240</v>
      </c>
      <c r="D2900" s="20" t="s">
        <v>1026</v>
      </c>
      <c r="E2900" s="26">
        <v>42552</v>
      </c>
      <c r="F2900">
        <v>21</v>
      </c>
      <c r="G2900">
        <v>25</v>
      </c>
      <c r="H2900">
        <v>0.84</v>
      </c>
      <c r="I2900">
        <v>39</v>
      </c>
      <c r="J2900">
        <v>89</v>
      </c>
      <c r="K2900">
        <v>0.43820224719101125</v>
      </c>
      <c r="L2900">
        <v>106</v>
      </c>
      <c r="M2900">
        <v>0.839622641509434</v>
      </c>
      <c r="N2900">
        <v>37</v>
      </c>
      <c r="P2900">
        <v>2</v>
      </c>
      <c r="Q2900">
        <v>2</v>
      </c>
      <c r="R2900">
        <v>1</v>
      </c>
      <c r="S2900">
        <v>2</v>
      </c>
      <c r="T2900">
        <v>1.2</v>
      </c>
    </row>
    <row r="2901" spans="1:20" x14ac:dyDescent="0.25">
      <c r="A2901" s="177" t="s">
        <v>1729</v>
      </c>
      <c r="B2901" t="s">
        <v>1730</v>
      </c>
      <c r="C2901" t="s">
        <v>241</v>
      </c>
      <c r="D2901" s="20" t="s">
        <v>1026</v>
      </c>
      <c r="E2901" s="26">
        <v>42552</v>
      </c>
      <c r="F2901">
        <v>65</v>
      </c>
      <c r="G2901">
        <v>60</v>
      </c>
      <c r="H2901">
        <v>1.0833333333333333</v>
      </c>
      <c r="I2901">
        <v>571</v>
      </c>
      <c r="J2901">
        <v>649</v>
      </c>
      <c r="K2901">
        <v>0.87981510015408315</v>
      </c>
      <c r="L2901">
        <v>618</v>
      </c>
      <c r="M2901">
        <v>1.0501618122977345</v>
      </c>
      <c r="N2901">
        <v>544</v>
      </c>
      <c r="P2901">
        <v>11</v>
      </c>
      <c r="Q2901">
        <v>11</v>
      </c>
      <c r="R2901">
        <v>1</v>
      </c>
      <c r="S2901">
        <v>27</v>
      </c>
      <c r="T2901">
        <v>0.62427272727272731</v>
      </c>
    </row>
    <row r="2902" spans="1:20" x14ac:dyDescent="0.25">
      <c r="A2902" s="177" t="s">
        <v>1554</v>
      </c>
      <c r="B2902" t="s">
        <v>1555</v>
      </c>
      <c r="C2902" t="s">
        <v>318</v>
      </c>
      <c r="D2902" s="20" t="s">
        <v>1026</v>
      </c>
      <c r="E2902" s="26">
        <v>42552</v>
      </c>
      <c r="F2902">
        <v>23</v>
      </c>
      <c r="G2902">
        <v>22</v>
      </c>
      <c r="H2902">
        <v>1.0454545454545454</v>
      </c>
      <c r="I2902">
        <v>49</v>
      </c>
      <c r="J2902">
        <v>69</v>
      </c>
      <c r="K2902">
        <v>0.71014492753623193</v>
      </c>
      <c r="L2902">
        <v>66</v>
      </c>
      <c r="M2902">
        <v>1.0454545454545454</v>
      </c>
      <c r="N2902">
        <v>0</v>
      </c>
      <c r="P2902">
        <v>1</v>
      </c>
      <c r="Q2902">
        <v>2</v>
      </c>
      <c r="R2902">
        <v>0.5</v>
      </c>
      <c r="S2902">
        <v>49</v>
      </c>
      <c r="T2902">
        <v>0.80700000000000005</v>
      </c>
    </row>
    <row r="2903" spans="1:20" x14ac:dyDescent="0.25">
      <c r="A2903" s="177" t="s">
        <v>1138</v>
      </c>
      <c r="B2903" t="s">
        <v>1226</v>
      </c>
      <c r="C2903" t="s">
        <v>235</v>
      </c>
      <c r="D2903" s="20" t="s">
        <v>1028</v>
      </c>
      <c r="E2903" s="26">
        <v>42552</v>
      </c>
      <c r="F2903">
        <v>159</v>
      </c>
      <c r="G2903">
        <v>165</v>
      </c>
      <c r="H2903">
        <v>0.96363636363636362</v>
      </c>
      <c r="I2903">
        <v>851</v>
      </c>
      <c r="J2903">
        <v>1060</v>
      </c>
      <c r="K2903">
        <v>0.80283018867924527</v>
      </c>
      <c r="L2903">
        <v>1094</v>
      </c>
      <c r="M2903">
        <v>0.96892138939670935</v>
      </c>
      <c r="N2903">
        <v>744</v>
      </c>
      <c r="P2903">
        <v>40</v>
      </c>
      <c r="Q2903">
        <v>60</v>
      </c>
      <c r="R2903">
        <v>0.66666666666666663</v>
      </c>
      <c r="S2903">
        <v>107</v>
      </c>
      <c r="T2903">
        <v>0.83</v>
      </c>
    </row>
    <row r="2904" spans="1:20" x14ac:dyDescent="0.25">
      <c r="A2904" s="177" t="s">
        <v>11114</v>
      </c>
      <c r="B2904" t="s">
        <v>11115</v>
      </c>
      <c r="C2904" t="s">
        <v>228</v>
      </c>
      <c r="D2904" s="20" t="s">
        <v>1026</v>
      </c>
      <c r="E2904" s="26">
        <v>42583</v>
      </c>
      <c r="F2904">
        <v>1</v>
      </c>
      <c r="G2904">
        <v>3</v>
      </c>
      <c r="H2904">
        <v>0.33333333333333331</v>
      </c>
      <c r="I2904">
        <v>5</v>
      </c>
      <c r="J2904">
        <v>5</v>
      </c>
      <c r="K2904">
        <v>1</v>
      </c>
      <c r="L2904">
        <v>15</v>
      </c>
      <c r="M2904">
        <v>0.33333333333333331</v>
      </c>
      <c r="N2904">
        <v>2</v>
      </c>
      <c r="P2904">
        <v>0</v>
      </c>
      <c r="Q2904">
        <v>0</v>
      </c>
      <c r="R2904" t="e">
        <v>#DIV/0!</v>
      </c>
      <c r="S2904">
        <v>3</v>
      </c>
      <c r="T2904">
        <v>0.95</v>
      </c>
    </row>
    <row r="2905" spans="1:20" x14ac:dyDescent="0.25">
      <c r="A2905" s="177" t="s">
        <v>9367</v>
      </c>
      <c r="B2905" t="s">
        <v>9368</v>
      </c>
      <c r="C2905" t="s">
        <v>211</v>
      </c>
      <c r="D2905" s="20" t="s">
        <v>1026</v>
      </c>
      <c r="E2905" s="26">
        <v>42583</v>
      </c>
      <c r="F2905">
        <v>3</v>
      </c>
      <c r="G2905">
        <v>3</v>
      </c>
      <c r="H2905">
        <v>1</v>
      </c>
      <c r="I2905">
        <v>32</v>
      </c>
      <c r="J2905">
        <v>36</v>
      </c>
      <c r="K2905">
        <v>0.88888888888888884</v>
      </c>
      <c r="L2905">
        <v>36</v>
      </c>
      <c r="M2905">
        <v>1</v>
      </c>
      <c r="N2905">
        <v>28</v>
      </c>
      <c r="P2905">
        <v>1</v>
      </c>
      <c r="Q2905">
        <v>10</v>
      </c>
      <c r="R2905">
        <v>0.1</v>
      </c>
      <c r="S2905">
        <v>4</v>
      </c>
    </row>
    <row r="2906" spans="1:20" x14ac:dyDescent="0.25">
      <c r="A2906" s="177" t="s">
        <v>8528</v>
      </c>
      <c r="B2906" t="s">
        <v>8529</v>
      </c>
      <c r="C2906" t="s">
        <v>213</v>
      </c>
      <c r="D2906" s="20" t="s">
        <v>1026</v>
      </c>
      <c r="E2906" s="26">
        <v>42583</v>
      </c>
      <c r="F2906">
        <v>2</v>
      </c>
      <c r="G2906">
        <v>3</v>
      </c>
      <c r="H2906">
        <v>0.66666666666666663</v>
      </c>
      <c r="I2906">
        <v>9</v>
      </c>
      <c r="J2906">
        <v>18</v>
      </c>
      <c r="K2906">
        <v>0.5</v>
      </c>
      <c r="L2906">
        <v>25</v>
      </c>
      <c r="M2906">
        <v>0.72</v>
      </c>
      <c r="N2906">
        <v>6</v>
      </c>
      <c r="P2906">
        <v>2</v>
      </c>
      <c r="Q2906">
        <v>2</v>
      </c>
      <c r="R2906">
        <v>1</v>
      </c>
      <c r="S2906">
        <v>3</v>
      </c>
      <c r="T2906">
        <v>0.77777777777777779</v>
      </c>
    </row>
    <row r="2907" spans="1:20" x14ac:dyDescent="0.25">
      <c r="A2907" s="177" t="s">
        <v>5104</v>
      </c>
      <c r="B2907" t="s">
        <v>5105</v>
      </c>
      <c r="C2907" t="s">
        <v>229</v>
      </c>
      <c r="D2907" s="20" t="s">
        <v>1026</v>
      </c>
      <c r="E2907" s="26">
        <v>42583</v>
      </c>
      <c r="F2907">
        <v>1</v>
      </c>
      <c r="G2907">
        <v>1</v>
      </c>
      <c r="H2907">
        <v>1</v>
      </c>
      <c r="I2907">
        <v>8</v>
      </c>
      <c r="J2907">
        <v>5</v>
      </c>
      <c r="K2907">
        <v>1.6</v>
      </c>
      <c r="L2907">
        <v>5</v>
      </c>
      <c r="M2907">
        <v>1</v>
      </c>
      <c r="N2907">
        <v>5</v>
      </c>
      <c r="P2907">
        <v>0</v>
      </c>
      <c r="Q2907">
        <v>3</v>
      </c>
      <c r="R2907">
        <v>0</v>
      </c>
      <c r="S2907">
        <v>3</v>
      </c>
      <c r="T2907">
        <v>0.26666666666666666</v>
      </c>
    </row>
    <row r="2908" spans="1:20" x14ac:dyDescent="0.25">
      <c r="A2908" s="177" t="s">
        <v>12106</v>
      </c>
      <c r="B2908" t="s">
        <v>12107</v>
      </c>
      <c r="C2908" s="20" t="s">
        <v>1077</v>
      </c>
      <c r="D2908" s="20" t="s">
        <v>1028</v>
      </c>
      <c r="E2908" s="26">
        <v>42583</v>
      </c>
      <c r="F2908">
        <v>1</v>
      </c>
      <c r="G2908">
        <v>3</v>
      </c>
      <c r="H2908">
        <v>0.33333333333333331</v>
      </c>
      <c r="I2908">
        <v>2</v>
      </c>
      <c r="J2908">
        <v>5</v>
      </c>
      <c r="K2908">
        <v>0.4</v>
      </c>
      <c r="L2908">
        <v>15</v>
      </c>
      <c r="M2908">
        <v>0.33333333333333331</v>
      </c>
      <c r="N2908">
        <v>2</v>
      </c>
      <c r="P2908">
        <v>0</v>
      </c>
      <c r="Q2908">
        <v>0</v>
      </c>
      <c r="R2908" t="e">
        <v>#DIV/0!</v>
      </c>
      <c r="S2908">
        <v>0</v>
      </c>
      <c r="T2908">
        <v>0.625</v>
      </c>
    </row>
    <row r="2909" spans="1:20" x14ac:dyDescent="0.25">
      <c r="A2909" s="177" t="s">
        <v>5728</v>
      </c>
      <c r="B2909" t="s">
        <v>5729</v>
      </c>
      <c r="C2909" s="20" t="s">
        <v>1073</v>
      </c>
      <c r="D2909" s="20" t="s">
        <v>1026</v>
      </c>
      <c r="E2909" s="26">
        <v>42583</v>
      </c>
      <c r="F2909">
        <v>8</v>
      </c>
      <c r="G2909">
        <v>5</v>
      </c>
      <c r="H2909">
        <v>1.6</v>
      </c>
      <c r="I2909">
        <v>26</v>
      </c>
      <c r="J2909">
        <v>40</v>
      </c>
      <c r="K2909">
        <v>0.65</v>
      </c>
      <c r="L2909">
        <v>25</v>
      </c>
      <c r="M2909">
        <v>1.6</v>
      </c>
      <c r="N2909">
        <v>23</v>
      </c>
      <c r="P2909">
        <v>0</v>
      </c>
      <c r="Q2909">
        <v>0</v>
      </c>
      <c r="R2909" t="e">
        <v>#DIV/0!</v>
      </c>
      <c r="S2909">
        <v>3</v>
      </c>
    </row>
    <row r="2910" spans="1:20" x14ac:dyDescent="0.25">
      <c r="A2910" s="177" t="s">
        <v>10605</v>
      </c>
      <c r="B2910" t="s">
        <v>10606</v>
      </c>
      <c r="C2910" t="s">
        <v>205</v>
      </c>
      <c r="D2910" s="20" t="s">
        <v>1026</v>
      </c>
      <c r="E2910" s="26">
        <v>42583</v>
      </c>
      <c r="F2910">
        <v>0</v>
      </c>
      <c r="G2910">
        <v>0</v>
      </c>
      <c r="H2910" t="e">
        <v>#DIV/0!</v>
      </c>
      <c r="I2910">
        <v>0</v>
      </c>
      <c r="J2910">
        <v>0</v>
      </c>
      <c r="K2910" t="e">
        <v>#DIV/0!</v>
      </c>
      <c r="L2910">
        <v>0</v>
      </c>
      <c r="M2910" t="e">
        <v>#DIV/0!</v>
      </c>
      <c r="N2910">
        <v>0</v>
      </c>
      <c r="P2910">
        <v>0</v>
      </c>
      <c r="Q2910">
        <v>0</v>
      </c>
      <c r="R2910" t="e">
        <v>#DIV/0!</v>
      </c>
      <c r="S2910">
        <v>0</v>
      </c>
      <c r="T2910">
        <v>0.42016806722689076</v>
      </c>
    </row>
    <row r="2911" spans="1:20" x14ac:dyDescent="0.25">
      <c r="A2911" s="177" t="s">
        <v>8952</v>
      </c>
      <c r="B2911" t="s">
        <v>8953</v>
      </c>
      <c r="C2911" t="s">
        <v>210</v>
      </c>
      <c r="D2911" s="20" t="s">
        <v>1026</v>
      </c>
      <c r="E2911" s="26">
        <v>42583</v>
      </c>
      <c r="F2911">
        <v>3</v>
      </c>
      <c r="G2911">
        <v>7</v>
      </c>
      <c r="H2911">
        <v>0.42857142857142855</v>
      </c>
      <c r="I2911">
        <v>17</v>
      </c>
      <c r="J2911">
        <v>21</v>
      </c>
      <c r="K2911">
        <v>0.80952380952380953</v>
      </c>
      <c r="L2911">
        <v>50</v>
      </c>
      <c r="M2911">
        <v>0.42</v>
      </c>
      <c r="N2911">
        <v>15</v>
      </c>
      <c r="O2911">
        <v>0.97499999999999998</v>
      </c>
      <c r="P2911">
        <v>5</v>
      </c>
      <c r="Q2911">
        <v>5</v>
      </c>
      <c r="R2911">
        <v>1</v>
      </c>
      <c r="S2911">
        <v>2</v>
      </c>
    </row>
    <row r="2912" spans="1:20" x14ac:dyDescent="0.25">
      <c r="A2912" s="177" t="s">
        <v>6147</v>
      </c>
      <c r="B2912" t="s">
        <v>6148</v>
      </c>
      <c r="C2912" t="s">
        <v>215</v>
      </c>
      <c r="D2912" s="20" t="s">
        <v>1026</v>
      </c>
      <c r="E2912" s="26">
        <v>42583</v>
      </c>
      <c r="F2912">
        <v>6</v>
      </c>
      <c r="G2912">
        <v>7</v>
      </c>
      <c r="H2912">
        <v>0.8571428571428571</v>
      </c>
      <c r="I2912">
        <v>31</v>
      </c>
      <c r="J2912">
        <v>40</v>
      </c>
      <c r="K2912">
        <v>0.77500000000000002</v>
      </c>
      <c r="L2912">
        <v>45</v>
      </c>
      <c r="M2912">
        <v>0.88888888888888884</v>
      </c>
      <c r="N2912">
        <v>20</v>
      </c>
      <c r="O2912">
        <v>1.2</v>
      </c>
      <c r="P2912">
        <v>6</v>
      </c>
      <c r="Q2912">
        <v>7</v>
      </c>
      <c r="R2912">
        <v>0.8571428571428571</v>
      </c>
      <c r="S2912">
        <v>11</v>
      </c>
    </row>
    <row r="2913" spans="1:20" x14ac:dyDescent="0.25">
      <c r="A2913" s="177" t="s">
        <v>3447</v>
      </c>
      <c r="B2913" t="s">
        <v>3448</v>
      </c>
      <c r="C2913" t="s">
        <v>221</v>
      </c>
      <c r="D2913" s="20" t="s">
        <v>1026</v>
      </c>
      <c r="E2913" s="26">
        <v>42583</v>
      </c>
      <c r="F2913">
        <v>11</v>
      </c>
      <c r="G2913">
        <v>12</v>
      </c>
      <c r="H2913">
        <v>0.91666666666666663</v>
      </c>
      <c r="I2913">
        <v>30</v>
      </c>
      <c r="J2913">
        <v>34</v>
      </c>
      <c r="K2913">
        <v>0.88235294117647056</v>
      </c>
      <c r="L2913">
        <v>40</v>
      </c>
      <c r="M2913">
        <v>0.85</v>
      </c>
      <c r="N2913">
        <v>21</v>
      </c>
      <c r="O2913">
        <v>0.62427272727272731</v>
      </c>
      <c r="P2913">
        <v>2</v>
      </c>
      <c r="Q2913">
        <v>4</v>
      </c>
      <c r="R2913">
        <v>0.5</v>
      </c>
      <c r="S2913">
        <v>9</v>
      </c>
    </row>
    <row r="2914" spans="1:20" x14ac:dyDescent="0.25">
      <c r="A2914" s="177" t="s">
        <v>3272</v>
      </c>
      <c r="B2914" t="s">
        <v>3273</v>
      </c>
      <c r="C2914" t="s">
        <v>222</v>
      </c>
      <c r="D2914" s="20" t="s">
        <v>1026</v>
      </c>
      <c r="E2914" s="26">
        <v>42583</v>
      </c>
      <c r="F2914">
        <v>5</v>
      </c>
      <c r="G2914">
        <v>4</v>
      </c>
      <c r="H2914">
        <v>1.25</v>
      </c>
      <c r="I2914">
        <v>5</v>
      </c>
      <c r="J2914">
        <v>10</v>
      </c>
      <c r="K2914">
        <v>0.5</v>
      </c>
      <c r="L2914">
        <v>8</v>
      </c>
      <c r="M2914">
        <v>1.25</v>
      </c>
      <c r="N2914">
        <v>5</v>
      </c>
      <c r="O2914">
        <v>0.80700000000000005</v>
      </c>
      <c r="P2914">
        <v>0</v>
      </c>
      <c r="Q2914">
        <v>0</v>
      </c>
      <c r="R2914" t="e">
        <v>#DIV/0!</v>
      </c>
      <c r="S2914">
        <v>0</v>
      </c>
      <c r="T2914">
        <v>0.75510204081632648</v>
      </c>
    </row>
    <row r="2915" spans="1:20" x14ac:dyDescent="0.25">
      <c r="A2915" s="177" t="s">
        <v>7317</v>
      </c>
      <c r="B2915" t="s">
        <v>7318</v>
      </c>
      <c r="C2915" s="20" t="s">
        <v>1078</v>
      </c>
      <c r="D2915" s="20" t="s">
        <v>1026</v>
      </c>
      <c r="E2915" s="26">
        <v>42583</v>
      </c>
      <c r="F2915">
        <v>5</v>
      </c>
      <c r="G2915">
        <v>5</v>
      </c>
      <c r="H2915">
        <v>1</v>
      </c>
      <c r="I2915">
        <v>18</v>
      </c>
      <c r="J2915">
        <v>15</v>
      </c>
      <c r="K2915">
        <v>1.2</v>
      </c>
      <c r="L2915">
        <v>15</v>
      </c>
      <c r="M2915">
        <v>1</v>
      </c>
      <c r="N2915">
        <v>16</v>
      </c>
      <c r="P2915">
        <v>2</v>
      </c>
      <c r="Q2915">
        <v>2</v>
      </c>
      <c r="R2915">
        <v>1</v>
      </c>
      <c r="S2915">
        <v>2</v>
      </c>
    </row>
    <row r="2916" spans="1:20" x14ac:dyDescent="0.25">
      <c r="A2916" s="177" t="s">
        <v>5309</v>
      </c>
      <c r="B2916" t="s">
        <v>5310</v>
      </c>
      <c r="C2916" s="20" t="s">
        <v>1079</v>
      </c>
      <c r="D2916" s="20" t="s">
        <v>1026</v>
      </c>
      <c r="E2916" s="26">
        <v>42583</v>
      </c>
      <c r="F2916">
        <v>5</v>
      </c>
      <c r="G2916">
        <v>5</v>
      </c>
      <c r="H2916">
        <v>1</v>
      </c>
      <c r="I2916">
        <v>12</v>
      </c>
      <c r="J2916">
        <v>25</v>
      </c>
      <c r="K2916">
        <v>0.48</v>
      </c>
      <c r="L2916">
        <v>25</v>
      </c>
      <c r="M2916">
        <v>1</v>
      </c>
      <c r="N2916">
        <v>11</v>
      </c>
      <c r="P2916">
        <v>0</v>
      </c>
      <c r="Q2916">
        <v>0</v>
      </c>
      <c r="R2916" t="e">
        <v>#DIV/0!</v>
      </c>
      <c r="S2916">
        <v>1</v>
      </c>
    </row>
    <row r="2917" spans="1:20" x14ac:dyDescent="0.25">
      <c r="A2917" s="177" t="s">
        <v>12308</v>
      </c>
      <c r="B2917" t="s">
        <v>12309</v>
      </c>
      <c r="C2917" t="s">
        <v>200</v>
      </c>
      <c r="D2917" s="20" t="s">
        <v>1026</v>
      </c>
      <c r="E2917" s="26">
        <v>42583</v>
      </c>
      <c r="F2917">
        <v>8</v>
      </c>
      <c r="G2917">
        <v>8</v>
      </c>
      <c r="H2917">
        <v>1</v>
      </c>
      <c r="I2917">
        <v>7</v>
      </c>
      <c r="J2917">
        <v>40</v>
      </c>
      <c r="K2917">
        <v>0.17499999999999999</v>
      </c>
      <c r="L2917">
        <v>40</v>
      </c>
      <c r="M2917">
        <v>1</v>
      </c>
      <c r="N2917">
        <v>6</v>
      </c>
      <c r="P2917">
        <v>0</v>
      </c>
      <c r="Q2917">
        <v>0</v>
      </c>
      <c r="R2917" t="e">
        <v>#DIV/0!</v>
      </c>
      <c r="S2917">
        <v>1</v>
      </c>
    </row>
    <row r="2918" spans="1:20" x14ac:dyDescent="0.25">
      <c r="A2918" s="177" t="s">
        <v>10429</v>
      </c>
      <c r="B2918" t="s">
        <v>10430</v>
      </c>
      <c r="C2918" t="s">
        <v>204</v>
      </c>
      <c r="D2918" s="20" t="s">
        <v>1026</v>
      </c>
      <c r="E2918" s="26">
        <v>42583</v>
      </c>
      <c r="F2918">
        <v>4</v>
      </c>
      <c r="G2918">
        <v>5</v>
      </c>
      <c r="H2918">
        <v>0.8</v>
      </c>
      <c r="I2918">
        <v>6</v>
      </c>
      <c r="J2918">
        <v>20</v>
      </c>
      <c r="K2918">
        <v>0.3</v>
      </c>
      <c r="L2918">
        <v>25</v>
      </c>
      <c r="M2918">
        <v>0.8</v>
      </c>
      <c r="N2918">
        <v>3</v>
      </c>
      <c r="P2918">
        <v>2</v>
      </c>
      <c r="Q2918">
        <v>3</v>
      </c>
      <c r="R2918">
        <v>0.66666666666666663</v>
      </c>
      <c r="S2918">
        <v>3</v>
      </c>
    </row>
    <row r="2919" spans="1:20" x14ac:dyDescent="0.25">
      <c r="A2919" s="177" t="s">
        <v>8777</v>
      </c>
      <c r="B2919" t="s">
        <v>8778</v>
      </c>
      <c r="C2919" t="s">
        <v>208</v>
      </c>
      <c r="D2919" s="20" t="s">
        <v>1026</v>
      </c>
      <c r="E2919" s="26">
        <v>42583</v>
      </c>
      <c r="F2919">
        <v>3</v>
      </c>
      <c r="G2919">
        <v>3</v>
      </c>
      <c r="H2919">
        <v>1</v>
      </c>
      <c r="I2919">
        <v>15</v>
      </c>
      <c r="J2919">
        <v>15</v>
      </c>
      <c r="K2919">
        <v>1</v>
      </c>
      <c r="L2919">
        <v>15</v>
      </c>
      <c r="M2919">
        <v>1</v>
      </c>
      <c r="N2919">
        <v>15</v>
      </c>
      <c r="P2919">
        <v>0</v>
      </c>
      <c r="Q2919">
        <v>0</v>
      </c>
      <c r="R2919" t="e">
        <v>#DIV/0!</v>
      </c>
      <c r="S2919">
        <v>0</v>
      </c>
    </row>
    <row r="2920" spans="1:20" x14ac:dyDescent="0.25">
      <c r="A2920" s="177" t="s">
        <v>6571</v>
      </c>
      <c r="B2920" t="s">
        <v>6572</v>
      </c>
      <c r="C2920" t="s">
        <v>316</v>
      </c>
      <c r="D2920" s="20" t="s">
        <v>1026</v>
      </c>
      <c r="E2920" s="26">
        <v>42583</v>
      </c>
      <c r="F2920">
        <v>6</v>
      </c>
      <c r="G2920">
        <v>9</v>
      </c>
      <c r="H2920">
        <v>0.66666666666666663</v>
      </c>
      <c r="I2920">
        <v>18</v>
      </c>
      <c r="J2920">
        <v>18</v>
      </c>
      <c r="K2920">
        <v>1</v>
      </c>
      <c r="L2920">
        <v>26</v>
      </c>
      <c r="M2920">
        <v>0.69230769230769229</v>
      </c>
      <c r="N2920">
        <v>18</v>
      </c>
      <c r="P2920">
        <v>1</v>
      </c>
      <c r="Q2920">
        <v>1</v>
      </c>
      <c r="R2920">
        <v>1</v>
      </c>
      <c r="S2920">
        <v>0</v>
      </c>
    </row>
    <row r="2921" spans="1:20" x14ac:dyDescent="0.25">
      <c r="A2921" s="177" t="s">
        <v>4164</v>
      </c>
      <c r="B2921" t="s">
        <v>4165</v>
      </c>
      <c r="C2921" t="s">
        <v>218</v>
      </c>
      <c r="D2921" s="20" t="s">
        <v>1026</v>
      </c>
      <c r="E2921" s="26">
        <v>42583</v>
      </c>
      <c r="F2921">
        <v>0</v>
      </c>
      <c r="G2921">
        <v>0</v>
      </c>
      <c r="H2921" t="e">
        <v>#DIV/0!</v>
      </c>
      <c r="I2921">
        <v>0</v>
      </c>
      <c r="J2921">
        <v>0</v>
      </c>
      <c r="K2921" t="e">
        <v>#DIV/0!</v>
      </c>
      <c r="L2921">
        <v>0</v>
      </c>
      <c r="M2921" t="e">
        <v>#DIV/0!</v>
      </c>
      <c r="N2921">
        <v>0</v>
      </c>
      <c r="P2921">
        <v>0</v>
      </c>
      <c r="Q2921">
        <v>0</v>
      </c>
      <c r="R2921" t="e">
        <v>#DIV/0!</v>
      </c>
      <c r="S2921">
        <v>0</v>
      </c>
    </row>
    <row r="2922" spans="1:20" x14ac:dyDescent="0.25">
      <c r="A2922" s="177" t="s">
        <v>12593</v>
      </c>
      <c r="B2922" t="s">
        <v>12594</v>
      </c>
      <c r="C2922" t="s">
        <v>202</v>
      </c>
      <c r="D2922" s="20" t="s">
        <v>1026</v>
      </c>
      <c r="E2922" s="26">
        <v>42583</v>
      </c>
      <c r="F2922">
        <v>11</v>
      </c>
      <c r="G2922">
        <v>9</v>
      </c>
      <c r="H2922">
        <v>1.2222222222222223</v>
      </c>
      <c r="I2922">
        <v>119</v>
      </c>
      <c r="J2922">
        <v>110</v>
      </c>
      <c r="K2922">
        <v>1.0818181818181818</v>
      </c>
      <c r="L2922">
        <v>90</v>
      </c>
      <c r="M2922">
        <v>1.2222222222222223</v>
      </c>
      <c r="N2922">
        <v>118</v>
      </c>
      <c r="P2922">
        <v>0</v>
      </c>
      <c r="Q2922">
        <v>1</v>
      </c>
      <c r="R2922">
        <v>0</v>
      </c>
      <c r="S2922">
        <v>1</v>
      </c>
    </row>
    <row r="2923" spans="1:20" x14ac:dyDescent="0.25">
      <c r="A2923" s="177" t="s">
        <v>12418</v>
      </c>
      <c r="B2923" t="s">
        <v>12419</v>
      </c>
      <c r="C2923" t="s">
        <v>347</v>
      </c>
      <c r="D2923" s="20" t="s">
        <v>1026</v>
      </c>
      <c r="E2923" s="26">
        <v>42583</v>
      </c>
      <c r="F2923">
        <v>3</v>
      </c>
      <c r="G2923">
        <v>3</v>
      </c>
      <c r="H2923">
        <v>1</v>
      </c>
      <c r="I2923">
        <v>15</v>
      </c>
      <c r="J2923">
        <v>10</v>
      </c>
      <c r="K2923">
        <v>1.5</v>
      </c>
      <c r="L2923">
        <v>10</v>
      </c>
      <c r="M2923">
        <v>1</v>
      </c>
      <c r="N2923">
        <v>15</v>
      </c>
      <c r="P2923">
        <v>0</v>
      </c>
      <c r="Q2923">
        <v>0</v>
      </c>
      <c r="R2923" t="e">
        <v>#DIV/0!</v>
      </c>
      <c r="S2923">
        <v>0</v>
      </c>
    </row>
    <row r="2924" spans="1:20" x14ac:dyDescent="0.25">
      <c r="A2924" s="177" t="s">
        <v>9758</v>
      </c>
      <c r="B2924" t="s">
        <v>9759</v>
      </c>
      <c r="C2924" t="s">
        <v>224</v>
      </c>
      <c r="D2924" s="20" t="s">
        <v>1026</v>
      </c>
      <c r="E2924" s="26">
        <v>42583</v>
      </c>
      <c r="F2924">
        <v>5</v>
      </c>
      <c r="G2924">
        <v>6</v>
      </c>
      <c r="H2924">
        <v>0.83333333333333337</v>
      </c>
      <c r="I2924">
        <v>56</v>
      </c>
      <c r="J2924">
        <v>75</v>
      </c>
      <c r="K2924">
        <v>0.7466666666666667</v>
      </c>
      <c r="L2924">
        <v>90</v>
      </c>
      <c r="M2924">
        <v>0.83333333333333337</v>
      </c>
      <c r="N2924">
        <v>52</v>
      </c>
      <c r="P2924">
        <v>0</v>
      </c>
      <c r="Q2924">
        <v>0</v>
      </c>
      <c r="R2924" t="e">
        <v>#DIV/0!</v>
      </c>
      <c r="S2924">
        <v>4</v>
      </c>
    </row>
    <row r="2925" spans="1:20" x14ac:dyDescent="0.25">
      <c r="A2925" s="177" t="s">
        <v>9459</v>
      </c>
      <c r="B2925" t="s">
        <v>9460</v>
      </c>
      <c r="C2925" t="s">
        <v>345</v>
      </c>
      <c r="D2925" s="20" t="s">
        <v>1026</v>
      </c>
      <c r="E2925" s="26">
        <v>42583</v>
      </c>
      <c r="F2925">
        <v>6</v>
      </c>
      <c r="G2925">
        <v>4</v>
      </c>
      <c r="H2925">
        <v>1.5</v>
      </c>
      <c r="I2925">
        <v>16</v>
      </c>
      <c r="J2925">
        <v>30</v>
      </c>
      <c r="K2925">
        <v>0.53333333333333333</v>
      </c>
      <c r="L2925">
        <v>24</v>
      </c>
      <c r="M2925">
        <v>1.25</v>
      </c>
      <c r="N2925">
        <v>16</v>
      </c>
      <c r="P2925">
        <v>0</v>
      </c>
      <c r="Q2925">
        <v>0</v>
      </c>
      <c r="R2925" t="e">
        <v>#DIV/0!</v>
      </c>
      <c r="S2925">
        <v>0</v>
      </c>
    </row>
    <row r="2926" spans="1:20" x14ac:dyDescent="0.25">
      <c r="A2926" s="177" t="s">
        <v>7851</v>
      </c>
      <c r="B2926" t="s">
        <v>7852</v>
      </c>
      <c r="C2926" t="s">
        <v>226</v>
      </c>
      <c r="D2926" s="20" t="s">
        <v>1026</v>
      </c>
      <c r="E2926" s="26">
        <v>42583</v>
      </c>
      <c r="F2926">
        <v>4</v>
      </c>
      <c r="G2926">
        <v>5</v>
      </c>
      <c r="H2926">
        <v>0.8</v>
      </c>
      <c r="I2926">
        <v>48</v>
      </c>
      <c r="J2926">
        <v>40</v>
      </c>
      <c r="K2926">
        <v>1.2</v>
      </c>
      <c r="L2926">
        <v>50</v>
      </c>
      <c r="M2926">
        <v>0.8</v>
      </c>
      <c r="N2926">
        <v>38</v>
      </c>
      <c r="P2926">
        <v>1</v>
      </c>
      <c r="Q2926">
        <v>1</v>
      </c>
      <c r="R2926">
        <v>1</v>
      </c>
      <c r="S2926">
        <v>10</v>
      </c>
      <c r="T2926">
        <v>1</v>
      </c>
    </row>
    <row r="2927" spans="1:20" x14ac:dyDescent="0.25">
      <c r="A2927" s="177" t="s">
        <v>6921</v>
      </c>
      <c r="B2927" t="s">
        <v>6922</v>
      </c>
      <c r="C2927" t="s">
        <v>231</v>
      </c>
      <c r="D2927" s="20" t="s">
        <v>1026</v>
      </c>
      <c r="E2927" s="26">
        <v>42583</v>
      </c>
      <c r="F2927">
        <v>14</v>
      </c>
      <c r="G2927">
        <v>15</v>
      </c>
      <c r="H2927">
        <v>0.93333333333333335</v>
      </c>
      <c r="I2927">
        <v>167</v>
      </c>
      <c r="J2927">
        <v>162</v>
      </c>
      <c r="K2927">
        <v>1.0308641975308641</v>
      </c>
      <c r="L2927">
        <v>174</v>
      </c>
      <c r="M2927">
        <v>0.93103448275862066</v>
      </c>
      <c r="N2927">
        <v>167</v>
      </c>
      <c r="P2927">
        <v>0</v>
      </c>
      <c r="Q2927">
        <v>0</v>
      </c>
      <c r="R2927" t="e">
        <v>#DIV/0!</v>
      </c>
      <c r="S2927">
        <v>0</v>
      </c>
      <c r="T2927">
        <v>0.42016806722689076</v>
      </c>
    </row>
    <row r="2928" spans="1:20" x14ac:dyDescent="0.25">
      <c r="A2928" s="177" t="s">
        <v>5972</v>
      </c>
      <c r="B2928" t="s">
        <v>5973</v>
      </c>
      <c r="C2928" t="s">
        <v>216</v>
      </c>
      <c r="D2928" s="20" t="s">
        <v>1026</v>
      </c>
      <c r="E2928" s="26">
        <v>42583</v>
      </c>
      <c r="F2928">
        <v>11</v>
      </c>
      <c r="G2928">
        <v>10</v>
      </c>
      <c r="H2928">
        <v>1.1000000000000001</v>
      </c>
      <c r="I2928">
        <v>75</v>
      </c>
      <c r="J2928">
        <v>110</v>
      </c>
      <c r="K2928">
        <v>0.68181818181818177</v>
      </c>
      <c r="L2928">
        <v>100</v>
      </c>
      <c r="M2928">
        <v>1.1000000000000001</v>
      </c>
      <c r="N2928">
        <v>75</v>
      </c>
      <c r="P2928">
        <v>5</v>
      </c>
      <c r="Q2928">
        <v>7</v>
      </c>
      <c r="R2928">
        <v>0.7142857142857143</v>
      </c>
      <c r="S2928">
        <v>0</v>
      </c>
      <c r="T2928" t="e">
        <v>#DIV/0!</v>
      </c>
    </row>
    <row r="2929" spans="1:20" x14ac:dyDescent="0.25">
      <c r="A2929" s="177" t="s">
        <v>4579</v>
      </c>
      <c r="B2929" t="s">
        <v>4580</v>
      </c>
      <c r="C2929" t="s">
        <v>233</v>
      </c>
      <c r="D2929" s="20" t="s">
        <v>1026</v>
      </c>
      <c r="E2929" s="26">
        <v>42583</v>
      </c>
      <c r="F2929">
        <v>5</v>
      </c>
      <c r="G2929">
        <v>4</v>
      </c>
      <c r="H2929">
        <v>1.25</v>
      </c>
      <c r="I2929">
        <v>18</v>
      </c>
      <c r="J2929">
        <v>50</v>
      </c>
      <c r="K2929">
        <v>0.36</v>
      </c>
      <c r="L2929">
        <v>40</v>
      </c>
      <c r="M2929">
        <v>1.25</v>
      </c>
      <c r="N2929">
        <v>18</v>
      </c>
      <c r="P2929">
        <v>0</v>
      </c>
      <c r="Q2929">
        <v>0</v>
      </c>
      <c r="R2929" t="e">
        <v>#DIV/0!</v>
      </c>
      <c r="S2929">
        <v>0</v>
      </c>
      <c r="T2929" t="e">
        <v>#DIV/0!</v>
      </c>
    </row>
    <row r="2930" spans="1:20" x14ac:dyDescent="0.25">
      <c r="A2930" s="177" t="s">
        <v>3989</v>
      </c>
      <c r="B2930" t="s">
        <v>3990</v>
      </c>
      <c r="C2930" t="s">
        <v>219</v>
      </c>
      <c r="D2930" s="20" t="s">
        <v>1026</v>
      </c>
      <c r="E2930" s="26">
        <v>42583</v>
      </c>
      <c r="F2930">
        <v>0</v>
      </c>
      <c r="G2930">
        <v>0</v>
      </c>
      <c r="H2930" t="e">
        <v>#DIV/0!</v>
      </c>
      <c r="I2930">
        <v>0</v>
      </c>
      <c r="J2930">
        <v>0</v>
      </c>
      <c r="K2930" t="e">
        <v>#DIV/0!</v>
      </c>
      <c r="L2930">
        <v>0</v>
      </c>
      <c r="M2930" t="e">
        <v>#DIV/0!</v>
      </c>
      <c r="N2930">
        <v>0</v>
      </c>
      <c r="P2930">
        <v>0</v>
      </c>
      <c r="Q2930">
        <v>0</v>
      </c>
      <c r="R2930" t="e">
        <v>#DIV/0!</v>
      </c>
      <c r="S2930">
        <v>0</v>
      </c>
      <c r="T2930">
        <v>0.77777777777777779</v>
      </c>
    </row>
    <row r="2931" spans="1:20" x14ac:dyDescent="0.25">
      <c r="A2931" s="177" t="s">
        <v>3718</v>
      </c>
      <c r="B2931" t="s">
        <v>3719</v>
      </c>
      <c r="C2931" t="s">
        <v>340</v>
      </c>
      <c r="D2931" s="20" t="s">
        <v>1026</v>
      </c>
      <c r="E2931" s="26">
        <v>42583</v>
      </c>
      <c r="F2931">
        <v>4</v>
      </c>
      <c r="G2931">
        <v>4</v>
      </c>
      <c r="H2931">
        <v>1</v>
      </c>
      <c r="I2931">
        <v>29</v>
      </c>
      <c r="J2931">
        <v>40</v>
      </c>
      <c r="K2931">
        <v>0.72499999999999998</v>
      </c>
      <c r="L2931">
        <v>40</v>
      </c>
      <c r="M2931">
        <v>1</v>
      </c>
      <c r="N2931">
        <v>29</v>
      </c>
      <c r="P2931">
        <v>0</v>
      </c>
      <c r="Q2931">
        <v>0</v>
      </c>
      <c r="R2931" t="e">
        <v>#DIV/0!</v>
      </c>
      <c r="S2931">
        <v>0</v>
      </c>
      <c r="T2931" t="e">
        <v>#DIV/0!</v>
      </c>
    </row>
    <row r="2932" spans="1:20" x14ac:dyDescent="0.25">
      <c r="A2932" s="177" t="s">
        <v>11264</v>
      </c>
      <c r="B2932" t="s">
        <v>11265</v>
      </c>
      <c r="C2932" t="s">
        <v>350</v>
      </c>
      <c r="D2932" s="20" t="s">
        <v>1026</v>
      </c>
      <c r="E2932" s="26">
        <v>42583</v>
      </c>
      <c r="F2932">
        <v>1</v>
      </c>
      <c r="G2932">
        <v>1</v>
      </c>
      <c r="H2932">
        <v>1</v>
      </c>
      <c r="I2932">
        <v>2</v>
      </c>
      <c r="J2932">
        <v>3</v>
      </c>
      <c r="K2932">
        <v>0.66666666666666663</v>
      </c>
      <c r="L2932">
        <v>3</v>
      </c>
      <c r="M2932">
        <v>1</v>
      </c>
      <c r="N2932">
        <v>2</v>
      </c>
      <c r="P2932">
        <v>0</v>
      </c>
      <c r="Q2932">
        <v>0</v>
      </c>
      <c r="R2932" t="e">
        <v>#DIV/0!</v>
      </c>
      <c r="S2932">
        <v>0</v>
      </c>
      <c r="T2932" t="e">
        <v>#DIV/0!</v>
      </c>
    </row>
    <row r="2933" spans="1:20" x14ac:dyDescent="0.25">
      <c r="A2933" s="177" t="s">
        <v>11266</v>
      </c>
      <c r="B2933" t="s">
        <v>11267</v>
      </c>
      <c r="C2933" t="s">
        <v>351</v>
      </c>
      <c r="D2933" s="20" t="s">
        <v>1026</v>
      </c>
      <c r="E2933" s="26">
        <v>42583</v>
      </c>
      <c r="F2933">
        <v>9</v>
      </c>
      <c r="G2933">
        <v>5</v>
      </c>
      <c r="H2933">
        <v>1.8</v>
      </c>
      <c r="I2933">
        <v>12</v>
      </c>
      <c r="J2933">
        <v>27</v>
      </c>
      <c r="K2933">
        <v>0.44444444444444442</v>
      </c>
      <c r="L2933">
        <v>15</v>
      </c>
      <c r="M2933">
        <v>1.8</v>
      </c>
      <c r="N2933">
        <v>12</v>
      </c>
      <c r="P2933">
        <v>0</v>
      </c>
      <c r="Q2933">
        <v>0</v>
      </c>
      <c r="R2933" t="e">
        <v>#DIV/0!</v>
      </c>
      <c r="S2933">
        <v>0</v>
      </c>
      <c r="T2933">
        <v>0.62083333333333335</v>
      </c>
    </row>
    <row r="2934" spans="1:20" x14ac:dyDescent="0.25">
      <c r="A2934" s="177" t="s">
        <v>11188</v>
      </c>
      <c r="B2934" t="s">
        <v>11189</v>
      </c>
      <c r="C2934" t="s">
        <v>352</v>
      </c>
      <c r="D2934" s="20" t="s">
        <v>1026</v>
      </c>
      <c r="E2934" s="26">
        <v>42583</v>
      </c>
      <c r="F2934">
        <v>1</v>
      </c>
      <c r="G2934">
        <v>1</v>
      </c>
      <c r="H2934">
        <v>1</v>
      </c>
      <c r="I2934">
        <v>4</v>
      </c>
      <c r="J2934">
        <v>3</v>
      </c>
      <c r="K2934">
        <v>1.3333333333333333</v>
      </c>
      <c r="L2934">
        <v>3</v>
      </c>
      <c r="M2934">
        <v>1</v>
      </c>
      <c r="N2934">
        <v>4</v>
      </c>
      <c r="P2934">
        <v>0</v>
      </c>
      <c r="Q2934">
        <v>0</v>
      </c>
      <c r="R2934" t="e">
        <v>#DIV/0!</v>
      </c>
      <c r="S2934">
        <v>0</v>
      </c>
      <c r="T2934" t="e">
        <v>#DIV/0!</v>
      </c>
    </row>
    <row r="2935" spans="1:20" x14ac:dyDescent="0.25">
      <c r="A2935" s="177" t="s">
        <v>10189</v>
      </c>
      <c r="B2935" t="s">
        <v>10190</v>
      </c>
      <c r="C2935" t="s">
        <v>353</v>
      </c>
      <c r="D2935" s="20" t="s">
        <v>1026</v>
      </c>
      <c r="E2935" s="26">
        <v>42583</v>
      </c>
      <c r="F2935">
        <v>7</v>
      </c>
      <c r="G2935">
        <v>8</v>
      </c>
      <c r="H2935">
        <v>0.875</v>
      </c>
      <c r="I2935">
        <v>13</v>
      </c>
      <c r="J2935">
        <v>21</v>
      </c>
      <c r="K2935">
        <v>0.61904761904761907</v>
      </c>
      <c r="L2935">
        <v>24</v>
      </c>
      <c r="M2935">
        <v>0.875</v>
      </c>
      <c r="N2935">
        <v>13</v>
      </c>
      <c r="P2935">
        <v>0</v>
      </c>
      <c r="Q2935">
        <v>0</v>
      </c>
      <c r="R2935" t="e">
        <v>#DIV/0!</v>
      </c>
      <c r="S2935">
        <v>0</v>
      </c>
      <c r="T2935">
        <v>0.75510204081632648</v>
      </c>
    </row>
    <row r="2936" spans="1:20" x14ac:dyDescent="0.25">
      <c r="A2936" s="177" t="s">
        <v>8602</v>
      </c>
      <c r="B2936" t="s">
        <v>8603</v>
      </c>
      <c r="C2936" t="s">
        <v>354</v>
      </c>
      <c r="D2936" s="20" t="s">
        <v>1026</v>
      </c>
      <c r="E2936" s="26">
        <v>42583</v>
      </c>
      <c r="F2936">
        <v>1</v>
      </c>
      <c r="G2936">
        <v>1</v>
      </c>
      <c r="H2936">
        <v>1</v>
      </c>
      <c r="I2936">
        <v>3</v>
      </c>
      <c r="J2936">
        <v>3</v>
      </c>
      <c r="K2936">
        <v>1</v>
      </c>
      <c r="L2936">
        <v>3</v>
      </c>
      <c r="M2936">
        <v>1</v>
      </c>
      <c r="N2936">
        <v>3</v>
      </c>
      <c r="P2936">
        <v>0</v>
      </c>
      <c r="Q2936">
        <v>0</v>
      </c>
      <c r="R2936" t="e">
        <v>#DIV/0!</v>
      </c>
      <c r="S2936">
        <v>0</v>
      </c>
      <c r="T2936">
        <v>0.83</v>
      </c>
    </row>
    <row r="2937" spans="1:20" x14ac:dyDescent="0.25">
      <c r="A2937" s="177" t="s">
        <v>6396</v>
      </c>
      <c r="B2937" t="s">
        <v>6397</v>
      </c>
      <c r="C2937" t="s">
        <v>355</v>
      </c>
      <c r="D2937" s="20" t="s">
        <v>1026</v>
      </c>
      <c r="E2937" s="26">
        <v>42583</v>
      </c>
      <c r="F2937">
        <v>4</v>
      </c>
      <c r="G2937">
        <v>6</v>
      </c>
      <c r="H2937">
        <v>0.66666666666666663</v>
      </c>
      <c r="I2937">
        <v>13</v>
      </c>
      <c r="J2937">
        <v>12</v>
      </c>
      <c r="K2937">
        <v>1.0833333333333333</v>
      </c>
      <c r="L2937">
        <v>18</v>
      </c>
      <c r="M2937">
        <v>0.66666666666666663</v>
      </c>
      <c r="N2937">
        <v>13</v>
      </c>
      <c r="P2937">
        <v>0</v>
      </c>
      <c r="Q2937">
        <v>0</v>
      </c>
      <c r="R2937" t="e">
        <v>#DIV/0!</v>
      </c>
      <c r="S2937">
        <v>0</v>
      </c>
      <c r="T2937" t="e">
        <v>#DIV/0!</v>
      </c>
    </row>
    <row r="2938" spans="1:20" x14ac:dyDescent="0.25">
      <c r="A2938" s="177" t="s">
        <v>11703</v>
      </c>
      <c r="B2938" t="s">
        <v>11704</v>
      </c>
      <c r="C2938" t="s">
        <v>198</v>
      </c>
      <c r="D2938" s="20" t="s">
        <v>1028</v>
      </c>
      <c r="E2938" s="26">
        <v>42583</v>
      </c>
      <c r="F2938">
        <v>2</v>
      </c>
      <c r="G2938">
        <v>4</v>
      </c>
      <c r="H2938">
        <v>0.5</v>
      </c>
      <c r="I2938">
        <v>4</v>
      </c>
      <c r="J2938">
        <v>8</v>
      </c>
      <c r="K2938">
        <v>0.5</v>
      </c>
      <c r="L2938">
        <v>18</v>
      </c>
      <c r="M2938">
        <v>0.44444444444444442</v>
      </c>
      <c r="N2938">
        <v>4</v>
      </c>
      <c r="P2938">
        <v>0</v>
      </c>
      <c r="Q2938">
        <v>0</v>
      </c>
      <c r="R2938" t="e">
        <v>#DIV/0!</v>
      </c>
      <c r="S2938">
        <v>0</v>
      </c>
      <c r="T2938">
        <v>0.625</v>
      </c>
    </row>
    <row r="2939" spans="1:20" x14ac:dyDescent="0.25">
      <c r="A2939" s="177" t="s">
        <v>11705</v>
      </c>
      <c r="B2939" t="s">
        <v>11706</v>
      </c>
      <c r="C2939" t="s">
        <v>199</v>
      </c>
      <c r="D2939" s="20" t="s">
        <v>1028</v>
      </c>
      <c r="E2939" s="26">
        <v>42583</v>
      </c>
      <c r="F2939">
        <v>19</v>
      </c>
      <c r="G2939">
        <v>17</v>
      </c>
      <c r="H2939">
        <v>1.1176470588235294</v>
      </c>
      <c r="I2939">
        <v>126</v>
      </c>
      <c r="J2939">
        <v>150</v>
      </c>
      <c r="K2939">
        <v>0.84</v>
      </c>
      <c r="L2939">
        <v>130</v>
      </c>
      <c r="M2939">
        <v>1.1538461538461537</v>
      </c>
      <c r="N2939">
        <v>124</v>
      </c>
      <c r="P2939">
        <v>0</v>
      </c>
      <c r="Q2939">
        <v>1</v>
      </c>
      <c r="R2939">
        <v>0</v>
      </c>
      <c r="S2939">
        <v>2</v>
      </c>
      <c r="T2939">
        <v>1.2</v>
      </c>
    </row>
    <row r="2940" spans="1:20" x14ac:dyDescent="0.25">
      <c r="A2940" s="177" t="s">
        <v>11707</v>
      </c>
      <c r="B2940" t="s">
        <v>11708</v>
      </c>
      <c r="C2940" t="s">
        <v>348</v>
      </c>
      <c r="D2940" s="20" t="s">
        <v>1028</v>
      </c>
      <c r="E2940" s="26">
        <v>42583</v>
      </c>
      <c r="F2940">
        <v>12</v>
      </c>
      <c r="G2940">
        <v>8</v>
      </c>
      <c r="H2940">
        <v>1.5</v>
      </c>
      <c r="I2940">
        <v>27</v>
      </c>
      <c r="J2940">
        <v>37</v>
      </c>
      <c r="K2940">
        <v>0.72972972972972971</v>
      </c>
      <c r="L2940">
        <v>25</v>
      </c>
      <c r="M2940">
        <v>1.48</v>
      </c>
      <c r="N2940">
        <v>27</v>
      </c>
      <c r="P2940">
        <v>0</v>
      </c>
      <c r="Q2940">
        <v>0</v>
      </c>
      <c r="R2940" t="e">
        <v>#DIV/0!</v>
      </c>
      <c r="S2940">
        <v>0</v>
      </c>
      <c r="T2940">
        <v>0.74583333333333335</v>
      </c>
    </row>
    <row r="2941" spans="1:20" x14ac:dyDescent="0.25">
      <c r="A2941" s="177" t="s">
        <v>10955</v>
      </c>
      <c r="B2941" t="s">
        <v>10956</v>
      </c>
      <c r="C2941" t="s">
        <v>227</v>
      </c>
      <c r="D2941" s="20" t="s">
        <v>1028</v>
      </c>
      <c r="E2941" s="26">
        <v>42583</v>
      </c>
      <c r="F2941">
        <v>1</v>
      </c>
      <c r="G2941">
        <v>3</v>
      </c>
      <c r="H2941">
        <v>0.33333333333333331</v>
      </c>
      <c r="I2941">
        <v>5</v>
      </c>
      <c r="J2941">
        <v>5</v>
      </c>
      <c r="K2941">
        <v>1</v>
      </c>
      <c r="L2941">
        <v>15</v>
      </c>
      <c r="M2941">
        <v>0.33333333333333331</v>
      </c>
      <c r="N2941">
        <v>2</v>
      </c>
      <c r="P2941">
        <v>0</v>
      </c>
      <c r="Q2941">
        <v>0</v>
      </c>
      <c r="R2941" t="e">
        <v>#DIV/0!</v>
      </c>
      <c r="S2941">
        <v>3</v>
      </c>
      <c r="T2941" t="e">
        <v>#DIV/0!</v>
      </c>
    </row>
    <row r="2942" spans="1:20" x14ac:dyDescent="0.25">
      <c r="A2942" s="177" t="s">
        <v>10780</v>
      </c>
      <c r="B2942" t="s">
        <v>10781</v>
      </c>
      <c r="C2942" t="s">
        <v>203</v>
      </c>
      <c r="D2942" s="20" t="s">
        <v>1028</v>
      </c>
      <c r="E2942" s="26">
        <v>42583</v>
      </c>
      <c r="F2942">
        <v>11</v>
      </c>
      <c r="G2942">
        <v>13</v>
      </c>
      <c r="H2942">
        <v>0.84615384615384615</v>
      </c>
      <c r="I2942">
        <v>19</v>
      </c>
      <c r="J2942">
        <v>41</v>
      </c>
      <c r="K2942">
        <v>0.46341463414634149</v>
      </c>
      <c r="L2942">
        <v>49</v>
      </c>
      <c r="M2942">
        <v>0.83673469387755106</v>
      </c>
      <c r="N2942">
        <v>16</v>
      </c>
      <c r="P2942">
        <v>2</v>
      </c>
      <c r="Q2942">
        <v>3</v>
      </c>
      <c r="R2942">
        <v>0.66666666666666663</v>
      </c>
      <c r="S2942">
        <v>3</v>
      </c>
      <c r="T2942" t="e">
        <v>#DIV/0!</v>
      </c>
    </row>
    <row r="2943" spans="1:20" x14ac:dyDescent="0.25">
      <c r="A2943" s="177" t="s">
        <v>9933</v>
      </c>
      <c r="B2943" t="s">
        <v>9934</v>
      </c>
      <c r="C2943" t="s">
        <v>223</v>
      </c>
      <c r="D2943" s="20" t="s">
        <v>1028</v>
      </c>
      <c r="E2943" s="26">
        <v>42583</v>
      </c>
      <c r="F2943">
        <v>5</v>
      </c>
      <c r="G2943">
        <v>6</v>
      </c>
      <c r="H2943">
        <v>0.83333333333333337</v>
      </c>
      <c r="I2943">
        <v>56</v>
      </c>
      <c r="J2943">
        <v>75</v>
      </c>
      <c r="K2943">
        <v>0.7466666666666667</v>
      </c>
      <c r="L2943">
        <v>90</v>
      </c>
      <c r="M2943">
        <v>0.83333333333333337</v>
      </c>
      <c r="N2943">
        <v>52</v>
      </c>
      <c r="P2943">
        <v>0</v>
      </c>
      <c r="Q2943">
        <v>0</v>
      </c>
      <c r="R2943" t="e">
        <v>#DIV/0!</v>
      </c>
      <c r="S2943">
        <v>4</v>
      </c>
      <c r="T2943" t="e">
        <v>#DIV/0!</v>
      </c>
    </row>
    <row r="2944" spans="1:20" x14ac:dyDescent="0.25">
      <c r="A2944" s="177" t="s">
        <v>9551</v>
      </c>
      <c r="B2944" t="s">
        <v>9552</v>
      </c>
      <c r="C2944" t="s">
        <v>346</v>
      </c>
      <c r="D2944" s="20" t="s">
        <v>1028</v>
      </c>
      <c r="E2944" s="26">
        <v>42583</v>
      </c>
      <c r="F2944">
        <v>6</v>
      </c>
      <c r="G2944">
        <v>4</v>
      </c>
      <c r="H2944">
        <v>1.5</v>
      </c>
      <c r="I2944">
        <v>16</v>
      </c>
      <c r="J2944">
        <v>30</v>
      </c>
      <c r="K2944">
        <v>0.53333333333333333</v>
      </c>
      <c r="L2944">
        <v>24</v>
      </c>
      <c r="M2944">
        <v>1.25</v>
      </c>
      <c r="N2944">
        <v>16</v>
      </c>
      <c r="P2944">
        <v>0</v>
      </c>
      <c r="Q2944">
        <v>0</v>
      </c>
      <c r="R2944" t="e">
        <v>#DIV/0!</v>
      </c>
      <c r="S2944">
        <v>0</v>
      </c>
      <c r="T2944" t="e">
        <v>#DIV/0!</v>
      </c>
    </row>
    <row r="2945" spans="1:20" x14ac:dyDescent="0.25">
      <c r="A2945" s="177" t="s">
        <v>9192</v>
      </c>
      <c r="B2945" t="s">
        <v>9193</v>
      </c>
      <c r="C2945" t="s">
        <v>207</v>
      </c>
      <c r="D2945" s="20" t="s">
        <v>1028</v>
      </c>
      <c r="E2945" s="26">
        <v>42583</v>
      </c>
      <c r="F2945">
        <v>10</v>
      </c>
      <c r="G2945">
        <v>14</v>
      </c>
      <c r="H2945">
        <v>0.7142857142857143</v>
      </c>
      <c r="I2945">
        <v>67</v>
      </c>
      <c r="J2945">
        <v>75</v>
      </c>
      <c r="K2945">
        <v>0.89333333333333331</v>
      </c>
      <c r="L2945">
        <v>104</v>
      </c>
      <c r="M2945">
        <v>0.72115384615384615</v>
      </c>
      <c r="N2945">
        <v>61</v>
      </c>
      <c r="P2945">
        <v>6</v>
      </c>
      <c r="Q2945">
        <v>15</v>
      </c>
      <c r="R2945">
        <v>0.4</v>
      </c>
      <c r="S2945">
        <v>6</v>
      </c>
      <c r="T2945">
        <v>0.71563636363636363</v>
      </c>
    </row>
    <row r="2946" spans="1:20" x14ac:dyDescent="0.25">
      <c r="A2946" s="177" t="s">
        <v>8353</v>
      </c>
      <c r="B2946" t="s">
        <v>8354</v>
      </c>
      <c r="C2946" t="s">
        <v>212</v>
      </c>
      <c r="D2946" s="20" t="s">
        <v>1028</v>
      </c>
      <c r="E2946" s="26">
        <v>42583</v>
      </c>
      <c r="F2946">
        <v>2</v>
      </c>
      <c r="G2946">
        <v>3</v>
      </c>
      <c r="H2946">
        <v>0.66666666666666663</v>
      </c>
      <c r="I2946">
        <v>9</v>
      </c>
      <c r="J2946">
        <v>18</v>
      </c>
      <c r="K2946">
        <v>0.5</v>
      </c>
      <c r="L2946">
        <v>25</v>
      </c>
      <c r="M2946">
        <v>0.72</v>
      </c>
      <c r="N2946">
        <v>6</v>
      </c>
      <c r="P2946">
        <v>2</v>
      </c>
      <c r="Q2946">
        <v>2</v>
      </c>
      <c r="R2946">
        <v>1</v>
      </c>
      <c r="S2946">
        <v>3</v>
      </c>
    </row>
    <row r="2947" spans="1:20" x14ac:dyDescent="0.25">
      <c r="A2947" s="177" t="s">
        <v>8052</v>
      </c>
      <c r="B2947" t="s">
        <v>8053</v>
      </c>
      <c r="C2947" t="s">
        <v>225</v>
      </c>
      <c r="D2947" s="20" t="s">
        <v>1028</v>
      </c>
      <c r="E2947" s="26">
        <v>42583</v>
      </c>
      <c r="F2947">
        <v>4</v>
      </c>
      <c r="G2947">
        <v>5</v>
      </c>
      <c r="H2947">
        <v>0.8</v>
      </c>
      <c r="I2947">
        <v>48</v>
      </c>
      <c r="J2947">
        <v>40</v>
      </c>
      <c r="K2947">
        <v>1.2</v>
      </c>
      <c r="L2947">
        <v>50</v>
      </c>
      <c r="M2947">
        <v>0.8</v>
      </c>
      <c r="N2947">
        <v>38</v>
      </c>
      <c r="P2947">
        <v>1</v>
      </c>
      <c r="Q2947">
        <v>1</v>
      </c>
      <c r="R2947">
        <v>1</v>
      </c>
      <c r="S2947">
        <v>10</v>
      </c>
      <c r="T2947">
        <v>0.77083333333333326</v>
      </c>
    </row>
    <row r="2948" spans="1:20" x14ac:dyDescent="0.25">
      <c r="A2948" s="177" t="s">
        <v>7664</v>
      </c>
      <c r="B2948" t="s">
        <v>7665</v>
      </c>
      <c r="C2948" s="20" t="s">
        <v>901</v>
      </c>
      <c r="D2948" s="20" t="s">
        <v>1026</v>
      </c>
      <c r="E2948" s="26">
        <v>42583</v>
      </c>
      <c r="F2948">
        <v>5</v>
      </c>
      <c r="G2948">
        <v>5</v>
      </c>
      <c r="H2948">
        <v>1</v>
      </c>
      <c r="I2948">
        <v>18</v>
      </c>
      <c r="J2948">
        <v>15</v>
      </c>
      <c r="K2948">
        <v>1.2</v>
      </c>
      <c r="L2948">
        <v>15</v>
      </c>
      <c r="M2948">
        <v>1</v>
      </c>
      <c r="N2948">
        <v>16</v>
      </c>
      <c r="P2948">
        <v>2</v>
      </c>
      <c r="Q2948">
        <v>2</v>
      </c>
      <c r="R2948">
        <v>1</v>
      </c>
      <c r="S2948">
        <v>2</v>
      </c>
      <c r="T2948">
        <v>1.0874999999999999</v>
      </c>
    </row>
    <row r="2949" spans="1:20" x14ac:dyDescent="0.25">
      <c r="A2949" s="177" t="s">
        <v>7112</v>
      </c>
      <c r="B2949" t="s">
        <v>7113</v>
      </c>
      <c r="C2949" t="s">
        <v>232</v>
      </c>
      <c r="D2949" s="20" t="s">
        <v>1028</v>
      </c>
      <c r="E2949" s="26">
        <v>42583</v>
      </c>
      <c r="F2949">
        <v>14</v>
      </c>
      <c r="G2949">
        <v>15</v>
      </c>
      <c r="H2949">
        <v>0.93333333333333335</v>
      </c>
      <c r="I2949">
        <v>167</v>
      </c>
      <c r="J2949">
        <v>162</v>
      </c>
      <c r="K2949">
        <v>1.0308641975308641</v>
      </c>
      <c r="L2949">
        <v>174</v>
      </c>
      <c r="M2949">
        <v>0.93103448275862066</v>
      </c>
      <c r="N2949">
        <v>167</v>
      </c>
      <c r="P2949">
        <v>0</v>
      </c>
      <c r="Q2949">
        <v>0</v>
      </c>
      <c r="R2949" t="e">
        <v>#DIV/0!</v>
      </c>
      <c r="S2949">
        <v>0</v>
      </c>
      <c r="T2949">
        <v>0.62427272727272731</v>
      </c>
    </row>
    <row r="2950" spans="1:20" x14ac:dyDescent="0.25">
      <c r="A2950" s="177" t="s">
        <v>6746</v>
      </c>
      <c r="B2950" t="s">
        <v>6747</v>
      </c>
      <c r="C2950" t="s">
        <v>317</v>
      </c>
      <c r="D2950" s="20" t="s">
        <v>1028</v>
      </c>
      <c r="E2950" s="26">
        <v>42583</v>
      </c>
      <c r="F2950">
        <v>10</v>
      </c>
      <c r="G2950">
        <v>15</v>
      </c>
      <c r="H2950">
        <v>0.66666666666666663</v>
      </c>
      <c r="I2950">
        <v>31</v>
      </c>
      <c r="J2950">
        <v>30</v>
      </c>
      <c r="K2950">
        <v>1.0333333333333334</v>
      </c>
      <c r="L2950">
        <v>44</v>
      </c>
      <c r="M2950">
        <v>0.68181818181818177</v>
      </c>
      <c r="N2950">
        <v>31</v>
      </c>
      <c r="P2950">
        <v>1</v>
      </c>
      <c r="Q2950">
        <v>1</v>
      </c>
      <c r="R2950">
        <v>1</v>
      </c>
      <c r="S2950">
        <v>0</v>
      </c>
      <c r="T2950">
        <v>0.80700000000000005</v>
      </c>
    </row>
    <row r="2951" spans="1:20" x14ac:dyDescent="0.25">
      <c r="A2951" s="177" t="s">
        <v>6322</v>
      </c>
      <c r="B2951" t="s">
        <v>6323</v>
      </c>
      <c r="C2951" t="s">
        <v>214</v>
      </c>
      <c r="D2951" s="20" t="s">
        <v>1028</v>
      </c>
      <c r="E2951" s="26">
        <v>42583</v>
      </c>
      <c r="F2951">
        <v>17</v>
      </c>
      <c r="G2951">
        <v>17</v>
      </c>
      <c r="H2951">
        <v>1</v>
      </c>
      <c r="I2951">
        <v>106</v>
      </c>
      <c r="J2951">
        <v>150</v>
      </c>
      <c r="K2951">
        <v>0.70666666666666667</v>
      </c>
      <c r="L2951">
        <v>145</v>
      </c>
      <c r="M2951">
        <v>1.0344827586206897</v>
      </c>
      <c r="N2951">
        <v>95</v>
      </c>
      <c r="P2951">
        <v>11</v>
      </c>
      <c r="Q2951">
        <v>14</v>
      </c>
      <c r="R2951">
        <v>0.7857142857142857</v>
      </c>
      <c r="S2951">
        <v>11</v>
      </c>
      <c r="T2951">
        <v>0.8899999999999999</v>
      </c>
    </row>
    <row r="2952" spans="1:20" x14ac:dyDescent="0.25">
      <c r="A2952" s="177" t="s">
        <v>5544</v>
      </c>
      <c r="B2952" t="s">
        <v>5545</v>
      </c>
      <c r="C2952" s="20" t="s">
        <v>903</v>
      </c>
      <c r="D2952" s="20" t="s">
        <v>1026</v>
      </c>
      <c r="E2952" s="26">
        <v>42583</v>
      </c>
      <c r="F2952">
        <v>13</v>
      </c>
      <c r="G2952">
        <v>10</v>
      </c>
      <c r="H2952">
        <v>1.3</v>
      </c>
      <c r="I2952">
        <v>38</v>
      </c>
      <c r="J2952">
        <v>65</v>
      </c>
      <c r="K2952">
        <v>0.58461538461538465</v>
      </c>
      <c r="L2952">
        <v>50</v>
      </c>
      <c r="M2952">
        <v>1.3</v>
      </c>
      <c r="N2952">
        <v>34</v>
      </c>
      <c r="P2952">
        <v>0</v>
      </c>
      <c r="Q2952">
        <v>0</v>
      </c>
      <c r="R2952" t="e">
        <v>#DIV/0!</v>
      </c>
      <c r="S2952">
        <v>4</v>
      </c>
      <c r="T2952">
        <v>0.55648148148148147</v>
      </c>
    </row>
    <row r="2953" spans="1:20" x14ac:dyDescent="0.25">
      <c r="A2953" s="177" t="s">
        <v>4929</v>
      </c>
      <c r="B2953" t="s">
        <v>4930</v>
      </c>
      <c r="C2953" t="s">
        <v>230</v>
      </c>
      <c r="D2953" s="20" t="s">
        <v>1028</v>
      </c>
      <c r="E2953" s="26">
        <v>42583</v>
      </c>
      <c r="F2953">
        <v>1</v>
      </c>
      <c r="G2953">
        <v>1</v>
      </c>
      <c r="H2953">
        <v>1</v>
      </c>
      <c r="I2953">
        <v>8</v>
      </c>
      <c r="J2953">
        <v>5</v>
      </c>
      <c r="K2953">
        <v>1.6</v>
      </c>
      <c r="L2953">
        <v>5</v>
      </c>
      <c r="M2953">
        <v>1</v>
      </c>
      <c r="N2953">
        <v>5</v>
      </c>
      <c r="P2953">
        <v>0</v>
      </c>
      <c r="Q2953">
        <v>3</v>
      </c>
      <c r="R2953">
        <v>0</v>
      </c>
      <c r="S2953">
        <v>3</v>
      </c>
      <c r="T2953">
        <v>0.58763505402160865</v>
      </c>
    </row>
    <row r="2954" spans="1:20" x14ac:dyDescent="0.25">
      <c r="A2954" s="177" t="s">
        <v>4754</v>
      </c>
      <c r="B2954" t="s">
        <v>4755</v>
      </c>
      <c r="C2954" t="s">
        <v>234</v>
      </c>
      <c r="D2954" s="20" t="s">
        <v>1028</v>
      </c>
      <c r="E2954" s="26">
        <v>42583</v>
      </c>
      <c r="F2954">
        <v>5</v>
      </c>
      <c r="G2954">
        <v>4</v>
      </c>
      <c r="H2954">
        <v>1.25</v>
      </c>
      <c r="I2954">
        <v>18</v>
      </c>
      <c r="J2954">
        <v>50</v>
      </c>
      <c r="K2954">
        <v>0.36</v>
      </c>
      <c r="L2954">
        <v>40</v>
      </c>
      <c r="M2954">
        <v>1.25</v>
      </c>
      <c r="N2954">
        <v>18</v>
      </c>
      <c r="P2954">
        <v>0</v>
      </c>
      <c r="Q2954">
        <v>0</v>
      </c>
      <c r="R2954" t="e">
        <v>#DIV/0!</v>
      </c>
      <c r="S2954">
        <v>0</v>
      </c>
    </row>
    <row r="2955" spans="1:20" x14ac:dyDescent="0.25">
      <c r="A2955" s="177" t="s">
        <v>4404</v>
      </c>
      <c r="B2955" t="s">
        <v>4405</v>
      </c>
      <c r="C2955" t="s">
        <v>217</v>
      </c>
      <c r="D2955" s="20" t="s">
        <v>1028</v>
      </c>
      <c r="E2955" s="26">
        <v>42583</v>
      </c>
      <c r="F2955">
        <v>0</v>
      </c>
      <c r="G2955">
        <v>0</v>
      </c>
      <c r="H2955" t="e">
        <v>#DIV/0!</v>
      </c>
      <c r="I2955">
        <v>0</v>
      </c>
      <c r="J2955">
        <v>0</v>
      </c>
      <c r="K2955" t="e">
        <v>#DIV/0!</v>
      </c>
      <c r="L2955">
        <v>0</v>
      </c>
      <c r="M2955" t="e">
        <v>#DIV/0!</v>
      </c>
      <c r="N2955">
        <v>0</v>
      </c>
      <c r="P2955">
        <v>0</v>
      </c>
      <c r="Q2955">
        <v>0</v>
      </c>
      <c r="R2955" t="e">
        <v>#DIV/0!</v>
      </c>
      <c r="S2955">
        <v>0</v>
      </c>
      <c r="T2955">
        <v>0.76053179944416427</v>
      </c>
    </row>
    <row r="2956" spans="1:20" x14ac:dyDescent="0.25">
      <c r="A2956" s="177" t="s">
        <v>3814</v>
      </c>
      <c r="B2956" t="s">
        <v>3815</v>
      </c>
      <c r="C2956" t="s">
        <v>342</v>
      </c>
      <c r="D2956" s="20" t="s">
        <v>1028</v>
      </c>
      <c r="E2956" s="26">
        <v>42583</v>
      </c>
      <c r="F2956">
        <v>4</v>
      </c>
      <c r="G2956">
        <v>4</v>
      </c>
      <c r="H2956">
        <v>1</v>
      </c>
      <c r="I2956">
        <v>29</v>
      </c>
      <c r="J2956">
        <v>40</v>
      </c>
      <c r="K2956">
        <v>0.72499999999999998</v>
      </c>
      <c r="L2956">
        <v>40</v>
      </c>
      <c r="M2956">
        <v>1</v>
      </c>
      <c r="N2956">
        <v>29</v>
      </c>
      <c r="P2956">
        <v>0</v>
      </c>
      <c r="Q2956">
        <v>0</v>
      </c>
      <c r="R2956" t="e">
        <v>#DIV/0!</v>
      </c>
      <c r="S2956">
        <v>0</v>
      </c>
    </row>
    <row r="2957" spans="1:20" x14ac:dyDescent="0.25">
      <c r="A2957" s="177" t="s">
        <v>3622</v>
      </c>
      <c r="B2957" t="s">
        <v>3623</v>
      </c>
      <c r="C2957" t="s">
        <v>220</v>
      </c>
      <c r="D2957" s="20" t="s">
        <v>1028</v>
      </c>
      <c r="E2957" s="26">
        <v>42583</v>
      </c>
      <c r="F2957">
        <v>16</v>
      </c>
      <c r="G2957">
        <v>16</v>
      </c>
      <c r="H2957">
        <v>1</v>
      </c>
      <c r="I2957">
        <v>35</v>
      </c>
      <c r="J2957">
        <v>44</v>
      </c>
      <c r="K2957">
        <v>0.79545454545454541</v>
      </c>
      <c r="L2957">
        <v>48</v>
      </c>
      <c r="M2957">
        <v>0.91666666666666663</v>
      </c>
      <c r="N2957">
        <v>26</v>
      </c>
      <c r="P2957">
        <v>2</v>
      </c>
      <c r="Q2957">
        <v>4</v>
      </c>
      <c r="R2957">
        <v>0.5</v>
      </c>
      <c r="S2957">
        <v>9</v>
      </c>
    </row>
    <row r="2958" spans="1:20" x14ac:dyDescent="0.25">
      <c r="A2958" s="177" t="s">
        <v>3097</v>
      </c>
      <c r="B2958" t="s">
        <v>3098</v>
      </c>
      <c r="C2958" t="s">
        <v>242</v>
      </c>
      <c r="D2958" s="20" t="s">
        <v>1026</v>
      </c>
      <c r="E2958" s="26">
        <v>42583</v>
      </c>
      <c r="F2958">
        <v>7</v>
      </c>
      <c r="G2958">
        <v>10</v>
      </c>
      <c r="H2958">
        <v>0.7</v>
      </c>
      <c r="I2958">
        <v>54</v>
      </c>
      <c r="J2958">
        <v>64</v>
      </c>
      <c r="K2958">
        <v>0.84375</v>
      </c>
      <c r="L2958">
        <v>81</v>
      </c>
      <c r="M2958">
        <v>0.79012345679012341</v>
      </c>
      <c r="N2958">
        <v>41</v>
      </c>
      <c r="P2958">
        <v>3</v>
      </c>
      <c r="Q2958">
        <v>15</v>
      </c>
      <c r="R2958">
        <v>0.2</v>
      </c>
      <c r="S2958">
        <v>13</v>
      </c>
    </row>
    <row r="2959" spans="1:20" x14ac:dyDescent="0.25">
      <c r="A2959" s="177" t="s">
        <v>2922</v>
      </c>
      <c r="B2959" t="s">
        <v>2923</v>
      </c>
      <c r="C2959" s="20" t="s">
        <v>2754</v>
      </c>
      <c r="D2959" s="20" t="s">
        <v>1026</v>
      </c>
      <c r="E2959" s="26">
        <v>42583</v>
      </c>
      <c r="F2959">
        <v>9</v>
      </c>
      <c r="G2959">
        <v>8</v>
      </c>
      <c r="H2959">
        <v>1.125</v>
      </c>
      <c r="I2959">
        <v>28</v>
      </c>
      <c r="J2959">
        <v>45</v>
      </c>
      <c r="K2959">
        <v>0.62222222222222223</v>
      </c>
      <c r="L2959">
        <v>40</v>
      </c>
      <c r="M2959">
        <v>1.125</v>
      </c>
      <c r="N2959">
        <v>25</v>
      </c>
      <c r="P2959">
        <v>0</v>
      </c>
      <c r="Q2959">
        <v>0</v>
      </c>
      <c r="R2959" t="e">
        <v>#DIV/0!</v>
      </c>
      <c r="S2959">
        <v>3</v>
      </c>
    </row>
    <row r="2960" spans="1:20" x14ac:dyDescent="0.25">
      <c r="A2960" s="177" t="s">
        <v>2677</v>
      </c>
      <c r="B2960" t="s">
        <v>2678</v>
      </c>
      <c r="C2960" t="s">
        <v>237</v>
      </c>
      <c r="D2960" s="20" t="s">
        <v>1026</v>
      </c>
      <c r="E2960" s="26">
        <v>42583</v>
      </c>
      <c r="F2960">
        <v>9</v>
      </c>
      <c r="G2960">
        <v>14</v>
      </c>
      <c r="H2960">
        <v>0.6428571428571429</v>
      </c>
      <c r="I2960">
        <v>48</v>
      </c>
      <c r="J2960">
        <v>61</v>
      </c>
      <c r="K2960">
        <v>0.78688524590163933</v>
      </c>
      <c r="L2960">
        <v>95</v>
      </c>
      <c r="M2960">
        <v>0.64210526315789473</v>
      </c>
      <c r="N2960">
        <v>35</v>
      </c>
      <c r="O2960">
        <v>1.0874999999999999</v>
      </c>
      <c r="P2960">
        <v>11</v>
      </c>
      <c r="Q2960">
        <v>12</v>
      </c>
      <c r="R2960">
        <v>0.91666666666666663</v>
      </c>
      <c r="S2960">
        <v>13</v>
      </c>
      <c r="T2960">
        <v>0.5</v>
      </c>
    </row>
    <row r="2961" spans="1:20" x14ac:dyDescent="0.25">
      <c r="A2961" s="177" t="s">
        <v>2502</v>
      </c>
      <c r="B2961" t="s">
        <v>2503</v>
      </c>
      <c r="C2961" t="s">
        <v>238</v>
      </c>
      <c r="D2961" s="20" t="s">
        <v>1026</v>
      </c>
      <c r="E2961" s="26">
        <v>42583</v>
      </c>
      <c r="F2961">
        <v>11</v>
      </c>
      <c r="G2961">
        <v>12</v>
      </c>
      <c r="H2961">
        <v>0.91666666666666663</v>
      </c>
      <c r="I2961">
        <v>30</v>
      </c>
      <c r="J2961">
        <v>34</v>
      </c>
      <c r="K2961">
        <v>0.88235294117647056</v>
      </c>
      <c r="L2961">
        <v>40</v>
      </c>
      <c r="M2961">
        <v>0.85</v>
      </c>
      <c r="N2961">
        <v>21</v>
      </c>
      <c r="O2961">
        <v>0.62427272727272731</v>
      </c>
      <c r="P2961">
        <v>2</v>
      </c>
      <c r="Q2961">
        <v>4</v>
      </c>
      <c r="R2961">
        <v>0.5</v>
      </c>
      <c r="S2961">
        <v>9</v>
      </c>
      <c r="T2961">
        <v>0.2857142857142857</v>
      </c>
    </row>
    <row r="2962" spans="1:20" x14ac:dyDescent="0.25">
      <c r="A2962" s="177" t="s">
        <v>2329</v>
      </c>
      <c r="B2962" t="s">
        <v>2330</v>
      </c>
      <c r="C2962" t="s">
        <v>239</v>
      </c>
      <c r="D2962" s="20" t="s">
        <v>1026</v>
      </c>
      <c r="E2962" s="26">
        <v>42583</v>
      </c>
      <c r="F2962">
        <v>5</v>
      </c>
      <c r="G2962">
        <v>4</v>
      </c>
      <c r="H2962">
        <v>1.25</v>
      </c>
      <c r="I2962">
        <v>5</v>
      </c>
      <c r="J2962">
        <v>10</v>
      </c>
      <c r="K2962">
        <v>0.5</v>
      </c>
      <c r="L2962">
        <v>8</v>
      </c>
      <c r="M2962">
        <v>1.25</v>
      </c>
      <c r="N2962">
        <v>5</v>
      </c>
      <c r="O2962">
        <v>0.80700000000000005</v>
      </c>
      <c r="P2962">
        <v>0</v>
      </c>
      <c r="Q2962">
        <v>0</v>
      </c>
      <c r="R2962" t="e">
        <v>#DIV/0!</v>
      </c>
      <c r="S2962">
        <v>0</v>
      </c>
    </row>
    <row r="2963" spans="1:20" x14ac:dyDescent="0.25">
      <c r="A2963" s="177" t="s">
        <v>2154</v>
      </c>
      <c r="B2963" t="s">
        <v>2155</v>
      </c>
      <c r="C2963" s="20" t="s">
        <v>2018</v>
      </c>
      <c r="D2963" s="20" t="s">
        <v>1026</v>
      </c>
      <c r="E2963" s="26">
        <v>42583</v>
      </c>
      <c r="F2963">
        <v>10</v>
      </c>
      <c r="G2963">
        <v>10</v>
      </c>
      <c r="H2963">
        <v>1</v>
      </c>
      <c r="I2963">
        <v>30</v>
      </c>
      <c r="J2963">
        <v>40</v>
      </c>
      <c r="K2963">
        <v>0.75</v>
      </c>
      <c r="L2963">
        <v>40</v>
      </c>
      <c r="M2963">
        <v>1</v>
      </c>
      <c r="N2963">
        <v>27</v>
      </c>
      <c r="P2963">
        <v>2</v>
      </c>
      <c r="Q2963">
        <v>2</v>
      </c>
      <c r="R2963">
        <v>1</v>
      </c>
      <c r="S2963">
        <v>3</v>
      </c>
      <c r="T2963">
        <v>1.075</v>
      </c>
    </row>
    <row r="2964" spans="1:20" x14ac:dyDescent="0.25">
      <c r="A2964" s="177" t="s">
        <v>1906</v>
      </c>
      <c r="B2964" t="s">
        <v>1907</v>
      </c>
      <c r="C2964" t="s">
        <v>240</v>
      </c>
      <c r="D2964" s="20" t="s">
        <v>1026</v>
      </c>
      <c r="E2964" s="26">
        <v>42583</v>
      </c>
      <c r="F2964">
        <v>21</v>
      </c>
      <c r="G2964">
        <v>25</v>
      </c>
      <c r="H2964">
        <v>0.84</v>
      </c>
      <c r="I2964">
        <v>46</v>
      </c>
      <c r="J2964">
        <v>93</v>
      </c>
      <c r="K2964">
        <v>0.4946236559139785</v>
      </c>
      <c r="L2964">
        <v>106</v>
      </c>
      <c r="M2964">
        <v>0.87735849056603776</v>
      </c>
      <c r="N2964">
        <v>42</v>
      </c>
      <c r="P2964">
        <v>3</v>
      </c>
      <c r="Q2964">
        <v>4</v>
      </c>
      <c r="R2964">
        <v>0.75</v>
      </c>
      <c r="S2964">
        <v>4</v>
      </c>
      <c r="T2964">
        <v>0.9</v>
      </c>
    </row>
    <row r="2965" spans="1:20" x14ac:dyDescent="0.25">
      <c r="A2965" s="177" t="s">
        <v>1731</v>
      </c>
      <c r="B2965" t="s">
        <v>1732</v>
      </c>
      <c r="C2965" t="s">
        <v>241</v>
      </c>
      <c r="D2965" s="20" t="s">
        <v>1026</v>
      </c>
      <c r="E2965" s="26">
        <v>42583</v>
      </c>
      <c r="F2965">
        <v>63</v>
      </c>
      <c r="G2965">
        <v>60</v>
      </c>
      <c r="H2965">
        <v>1.05</v>
      </c>
      <c r="I2965">
        <v>543</v>
      </c>
      <c r="J2965">
        <v>627</v>
      </c>
      <c r="K2965">
        <v>0.86602870813397126</v>
      </c>
      <c r="L2965">
        <v>618</v>
      </c>
      <c r="M2965">
        <v>1.0145631067961165</v>
      </c>
      <c r="N2965">
        <v>528</v>
      </c>
      <c r="P2965">
        <v>6</v>
      </c>
      <c r="Q2965">
        <v>9</v>
      </c>
      <c r="R2965">
        <v>0.66666666666666663</v>
      </c>
      <c r="S2965">
        <v>15</v>
      </c>
      <c r="T2965">
        <v>0.74316666666666664</v>
      </c>
    </row>
    <row r="2966" spans="1:20" x14ac:dyDescent="0.25">
      <c r="A2966" s="177" t="s">
        <v>1556</v>
      </c>
      <c r="B2966" t="s">
        <v>1557</v>
      </c>
      <c r="C2966" t="s">
        <v>318</v>
      </c>
      <c r="D2966" s="20" t="s">
        <v>1026</v>
      </c>
      <c r="E2966" s="26">
        <v>42583</v>
      </c>
      <c r="F2966">
        <v>23</v>
      </c>
      <c r="G2966">
        <v>22</v>
      </c>
      <c r="H2966">
        <v>1.0454545454545454</v>
      </c>
      <c r="I2966">
        <v>47</v>
      </c>
      <c r="J2966">
        <v>69</v>
      </c>
      <c r="K2966">
        <v>0.6811594202898551</v>
      </c>
      <c r="L2966">
        <v>66</v>
      </c>
      <c r="M2966">
        <v>1.0454545454545454</v>
      </c>
      <c r="N2966">
        <v>47</v>
      </c>
      <c r="P2966">
        <v>0</v>
      </c>
      <c r="Q2966">
        <v>0</v>
      </c>
      <c r="R2966" t="e">
        <v>#DIV/0!</v>
      </c>
      <c r="S2966">
        <v>0</v>
      </c>
      <c r="T2966">
        <v>0.80700000000000005</v>
      </c>
    </row>
    <row r="2967" spans="1:20" x14ac:dyDescent="0.25">
      <c r="A2967" s="177" t="s">
        <v>1139</v>
      </c>
      <c r="B2967" t="s">
        <v>1227</v>
      </c>
      <c r="C2967" t="s">
        <v>235</v>
      </c>
      <c r="D2967" s="20" t="s">
        <v>1028</v>
      </c>
      <c r="E2967" s="26">
        <v>42583</v>
      </c>
      <c r="F2967">
        <v>158</v>
      </c>
      <c r="G2967">
        <v>165</v>
      </c>
      <c r="H2967">
        <v>0.95757575757575752</v>
      </c>
      <c r="I2967">
        <v>831</v>
      </c>
      <c r="J2967">
        <v>1043</v>
      </c>
      <c r="K2967">
        <v>0.79674017257909879</v>
      </c>
      <c r="L2967">
        <v>1094</v>
      </c>
      <c r="M2967">
        <v>0.95338208409506398</v>
      </c>
      <c r="N2967">
        <v>771</v>
      </c>
      <c r="P2967">
        <v>27</v>
      </c>
      <c r="Q2967">
        <v>46</v>
      </c>
      <c r="R2967">
        <v>0.58695652173913049</v>
      </c>
      <c r="S2967">
        <v>60</v>
      </c>
      <c r="T2967">
        <v>0.83</v>
      </c>
    </row>
    <row r="2968" spans="1:20" x14ac:dyDescent="0.25">
      <c r="A2968" s="177" t="s">
        <v>11116</v>
      </c>
      <c r="B2968" t="s">
        <v>11117</v>
      </c>
      <c r="C2968" t="s">
        <v>228</v>
      </c>
      <c r="D2968" s="20" t="s">
        <v>1026</v>
      </c>
      <c r="E2968" s="26">
        <v>42614</v>
      </c>
      <c r="F2968">
        <v>1</v>
      </c>
      <c r="G2968">
        <v>3</v>
      </c>
      <c r="H2968">
        <v>0.33333333333333331</v>
      </c>
      <c r="I2968">
        <v>6</v>
      </c>
      <c r="J2968">
        <v>5</v>
      </c>
      <c r="K2968">
        <v>1.2</v>
      </c>
      <c r="L2968">
        <v>15</v>
      </c>
      <c r="M2968">
        <v>0.33333333333333331</v>
      </c>
      <c r="N2968">
        <v>6</v>
      </c>
      <c r="P2968">
        <v>0</v>
      </c>
      <c r="Q2968">
        <v>0</v>
      </c>
      <c r="R2968" t="e">
        <v>#DIV/0!</v>
      </c>
      <c r="S2968">
        <v>0</v>
      </c>
      <c r="T2968">
        <v>0.95</v>
      </c>
    </row>
    <row r="2969" spans="1:20" x14ac:dyDescent="0.25">
      <c r="A2969" s="177" t="s">
        <v>9369</v>
      </c>
      <c r="B2969" t="s">
        <v>9370</v>
      </c>
      <c r="C2969" t="s">
        <v>211</v>
      </c>
      <c r="D2969" s="20" t="s">
        <v>1026</v>
      </c>
      <c r="E2969" s="26">
        <v>42614</v>
      </c>
      <c r="F2969">
        <v>3</v>
      </c>
      <c r="G2969">
        <v>3</v>
      </c>
      <c r="H2969">
        <v>1</v>
      </c>
      <c r="I2969">
        <v>32</v>
      </c>
      <c r="J2969">
        <v>36</v>
      </c>
      <c r="K2969">
        <v>0.88888888888888884</v>
      </c>
      <c r="L2969">
        <v>36</v>
      </c>
      <c r="M2969">
        <v>1</v>
      </c>
      <c r="N2969">
        <v>32</v>
      </c>
      <c r="P2969">
        <v>0</v>
      </c>
      <c r="Q2969">
        <v>0</v>
      </c>
      <c r="R2969" t="e">
        <v>#DIV/0!</v>
      </c>
      <c r="S2969">
        <v>0</v>
      </c>
      <c r="T2969">
        <v>0.75</v>
      </c>
    </row>
    <row r="2970" spans="1:20" x14ac:dyDescent="0.25">
      <c r="A2970" s="177" t="s">
        <v>8530</v>
      </c>
      <c r="B2970" t="s">
        <v>8531</v>
      </c>
      <c r="C2970" t="s">
        <v>213</v>
      </c>
      <c r="D2970" s="20" t="s">
        <v>1026</v>
      </c>
      <c r="E2970" s="26">
        <v>42614</v>
      </c>
      <c r="F2970">
        <v>2</v>
      </c>
      <c r="G2970">
        <v>3</v>
      </c>
      <c r="H2970">
        <v>0.66666666666666663</v>
      </c>
      <c r="I2970">
        <v>8</v>
      </c>
      <c r="J2970">
        <v>18</v>
      </c>
      <c r="K2970">
        <v>0.44444444444444442</v>
      </c>
      <c r="L2970">
        <v>25</v>
      </c>
      <c r="M2970">
        <v>0.72</v>
      </c>
      <c r="N2970">
        <v>4</v>
      </c>
      <c r="P2970">
        <v>4</v>
      </c>
      <c r="Q2970">
        <v>5</v>
      </c>
      <c r="R2970">
        <v>0.8</v>
      </c>
      <c r="S2970">
        <v>4</v>
      </c>
      <c r="T2970">
        <v>0.33333333333333331</v>
      </c>
    </row>
    <row r="2971" spans="1:20" x14ac:dyDescent="0.25">
      <c r="A2971" s="177" t="s">
        <v>5106</v>
      </c>
      <c r="B2971" t="s">
        <v>5107</v>
      </c>
      <c r="C2971" t="s">
        <v>229</v>
      </c>
      <c r="D2971" s="20" t="s">
        <v>1026</v>
      </c>
      <c r="E2971" s="26">
        <v>42614</v>
      </c>
      <c r="F2971">
        <v>1</v>
      </c>
      <c r="G2971">
        <v>1</v>
      </c>
      <c r="H2971">
        <v>1</v>
      </c>
      <c r="I2971">
        <v>8</v>
      </c>
      <c r="J2971">
        <v>5</v>
      </c>
      <c r="K2971">
        <v>1.6</v>
      </c>
      <c r="L2971">
        <v>5</v>
      </c>
      <c r="M2971">
        <v>1</v>
      </c>
      <c r="N2971">
        <v>7</v>
      </c>
      <c r="P2971">
        <v>0</v>
      </c>
      <c r="Q2971">
        <v>2</v>
      </c>
      <c r="R2971">
        <v>0</v>
      </c>
      <c r="S2971">
        <v>1</v>
      </c>
      <c r="T2971">
        <v>0.2</v>
      </c>
    </row>
    <row r="2972" spans="1:20" x14ac:dyDescent="0.25">
      <c r="A2972" s="177" t="s">
        <v>12108</v>
      </c>
      <c r="B2972" t="s">
        <v>12109</v>
      </c>
      <c r="C2972" s="20" t="s">
        <v>1077</v>
      </c>
      <c r="D2972" s="20" t="s">
        <v>1028</v>
      </c>
      <c r="E2972" s="26">
        <v>42614</v>
      </c>
      <c r="F2972">
        <v>1</v>
      </c>
      <c r="G2972">
        <v>3</v>
      </c>
      <c r="H2972">
        <v>0.33333333333333331</v>
      </c>
      <c r="I2972">
        <v>2</v>
      </c>
      <c r="J2972">
        <v>5</v>
      </c>
      <c r="K2972">
        <v>0.4</v>
      </c>
      <c r="L2972">
        <v>15</v>
      </c>
      <c r="M2972">
        <v>0.33333333333333331</v>
      </c>
      <c r="N2972">
        <v>2</v>
      </c>
      <c r="P2972">
        <v>0</v>
      </c>
      <c r="Q2972">
        <v>0</v>
      </c>
      <c r="R2972" t="e">
        <v>#DIV/0!</v>
      </c>
      <c r="S2972">
        <v>0</v>
      </c>
      <c r="T2972">
        <v>0.66666666666666663</v>
      </c>
    </row>
    <row r="2973" spans="1:20" x14ac:dyDescent="0.25">
      <c r="A2973" s="177" t="s">
        <v>5730</v>
      </c>
      <c r="B2973" t="s">
        <v>5731</v>
      </c>
      <c r="C2973" s="20" t="s">
        <v>1073</v>
      </c>
      <c r="D2973" s="20" t="s">
        <v>1026</v>
      </c>
      <c r="E2973" s="26">
        <v>42614</v>
      </c>
      <c r="F2973">
        <v>8</v>
      </c>
      <c r="G2973">
        <v>5</v>
      </c>
      <c r="H2973">
        <v>1.6</v>
      </c>
      <c r="I2973">
        <v>28</v>
      </c>
      <c r="J2973">
        <v>40</v>
      </c>
      <c r="K2973">
        <v>0.7</v>
      </c>
      <c r="L2973">
        <v>25</v>
      </c>
      <c r="M2973">
        <v>1.6</v>
      </c>
      <c r="N2973">
        <v>26</v>
      </c>
      <c r="P2973">
        <v>0</v>
      </c>
      <c r="Q2973">
        <v>0</v>
      </c>
      <c r="R2973" t="e">
        <v>#DIV/0!</v>
      </c>
      <c r="S2973">
        <v>2</v>
      </c>
    </row>
    <row r="2974" spans="1:20" x14ac:dyDescent="0.25">
      <c r="A2974" s="177" t="s">
        <v>10607</v>
      </c>
      <c r="B2974" t="s">
        <v>10608</v>
      </c>
      <c r="C2974" t="s">
        <v>205</v>
      </c>
      <c r="D2974" s="20" t="s">
        <v>1026</v>
      </c>
      <c r="E2974" s="26">
        <v>42614</v>
      </c>
      <c r="F2974">
        <v>0</v>
      </c>
      <c r="G2974">
        <v>0</v>
      </c>
      <c r="H2974" t="e">
        <v>#DIV/0!</v>
      </c>
      <c r="I2974">
        <v>0</v>
      </c>
      <c r="J2974">
        <v>0</v>
      </c>
      <c r="K2974" t="e">
        <v>#DIV/0!</v>
      </c>
      <c r="L2974">
        <v>0</v>
      </c>
      <c r="M2974" t="e">
        <v>#DIV/0!</v>
      </c>
      <c r="N2974">
        <v>0</v>
      </c>
      <c r="P2974">
        <v>0</v>
      </c>
      <c r="Q2974">
        <v>0</v>
      </c>
      <c r="R2974" t="e">
        <v>#DIV/0!</v>
      </c>
      <c r="S2974">
        <v>0</v>
      </c>
      <c r="T2974">
        <v>0.39552238805970147</v>
      </c>
    </row>
    <row r="2975" spans="1:20" x14ac:dyDescent="0.25">
      <c r="A2975" s="177" t="s">
        <v>8954</v>
      </c>
      <c r="B2975" t="s">
        <v>8955</v>
      </c>
      <c r="C2975" t="s">
        <v>210</v>
      </c>
      <c r="D2975" s="20" t="s">
        <v>1026</v>
      </c>
      <c r="E2975" s="26">
        <v>42614</v>
      </c>
      <c r="F2975">
        <v>3</v>
      </c>
      <c r="G2975">
        <v>7</v>
      </c>
      <c r="H2975">
        <v>0.42857142857142855</v>
      </c>
      <c r="I2975">
        <v>16</v>
      </c>
      <c r="J2975">
        <v>21</v>
      </c>
      <c r="K2975">
        <v>0.76190476190476186</v>
      </c>
      <c r="L2975">
        <v>50</v>
      </c>
      <c r="M2975">
        <v>0.42</v>
      </c>
      <c r="N2975">
        <v>14</v>
      </c>
      <c r="O2975">
        <v>1.075</v>
      </c>
      <c r="P2975">
        <v>6</v>
      </c>
      <c r="Q2975">
        <v>6</v>
      </c>
      <c r="R2975">
        <v>1</v>
      </c>
      <c r="S2975">
        <v>2</v>
      </c>
    </row>
    <row r="2976" spans="1:20" x14ac:dyDescent="0.25">
      <c r="A2976" s="177" t="s">
        <v>6149</v>
      </c>
      <c r="B2976" t="s">
        <v>6150</v>
      </c>
      <c r="C2976" t="s">
        <v>215</v>
      </c>
      <c r="D2976" s="20" t="s">
        <v>1026</v>
      </c>
      <c r="E2976" s="26">
        <v>42614</v>
      </c>
      <c r="F2976">
        <v>5</v>
      </c>
      <c r="G2976">
        <v>7</v>
      </c>
      <c r="H2976">
        <v>0.7142857142857143</v>
      </c>
      <c r="I2976">
        <v>30</v>
      </c>
      <c r="J2976">
        <v>35</v>
      </c>
      <c r="K2976">
        <v>0.8571428571428571</v>
      </c>
      <c r="L2976">
        <v>45</v>
      </c>
      <c r="M2976">
        <v>0.77777777777777779</v>
      </c>
      <c r="N2976">
        <v>27</v>
      </c>
      <c r="O2976">
        <v>0.9</v>
      </c>
      <c r="P2976">
        <v>6</v>
      </c>
      <c r="Q2976">
        <v>6</v>
      </c>
      <c r="R2976">
        <v>1</v>
      </c>
      <c r="S2976">
        <v>3</v>
      </c>
      <c r="T2976">
        <v>0.77631578947368418</v>
      </c>
    </row>
    <row r="2977" spans="1:20" x14ac:dyDescent="0.25">
      <c r="A2977" s="177" t="s">
        <v>3449</v>
      </c>
      <c r="B2977" t="s">
        <v>3450</v>
      </c>
      <c r="C2977" t="s">
        <v>221</v>
      </c>
      <c r="D2977" s="20" t="s">
        <v>1026</v>
      </c>
      <c r="E2977" s="26">
        <v>42614</v>
      </c>
      <c r="F2977">
        <v>6</v>
      </c>
      <c r="G2977">
        <v>12</v>
      </c>
      <c r="H2977">
        <v>0.5</v>
      </c>
      <c r="I2977">
        <v>15</v>
      </c>
      <c r="J2977">
        <v>18</v>
      </c>
      <c r="K2977">
        <v>0.83333333333333337</v>
      </c>
      <c r="L2977">
        <v>40</v>
      </c>
      <c r="M2977">
        <v>0.45</v>
      </c>
      <c r="N2977">
        <v>14</v>
      </c>
      <c r="O2977">
        <v>0.74316666666666664</v>
      </c>
      <c r="P2977">
        <v>12</v>
      </c>
      <c r="Q2977">
        <v>17</v>
      </c>
      <c r="R2977">
        <v>0.70588235294117652</v>
      </c>
      <c r="S2977">
        <v>1</v>
      </c>
      <c r="T2977">
        <v>0.8</v>
      </c>
    </row>
    <row r="2978" spans="1:20" x14ac:dyDescent="0.25">
      <c r="A2978" s="177" t="s">
        <v>3274</v>
      </c>
      <c r="B2978" t="s">
        <v>3275</v>
      </c>
      <c r="C2978" t="s">
        <v>222</v>
      </c>
      <c r="D2978" s="20" t="s">
        <v>1026</v>
      </c>
      <c r="E2978" s="26">
        <v>42614</v>
      </c>
      <c r="F2978">
        <v>3</v>
      </c>
      <c r="G2978">
        <v>4</v>
      </c>
      <c r="H2978">
        <v>0.75</v>
      </c>
      <c r="I2978">
        <v>2</v>
      </c>
      <c r="J2978">
        <v>6</v>
      </c>
      <c r="K2978">
        <v>0.33333333333333331</v>
      </c>
      <c r="L2978">
        <v>8</v>
      </c>
      <c r="M2978">
        <v>0.75</v>
      </c>
      <c r="N2978">
        <v>2</v>
      </c>
      <c r="O2978">
        <v>0.80700000000000005</v>
      </c>
      <c r="P2978">
        <v>0</v>
      </c>
      <c r="Q2978">
        <v>0</v>
      </c>
      <c r="R2978" t="e">
        <v>#DIV/0!</v>
      </c>
      <c r="S2978">
        <v>0</v>
      </c>
      <c r="T2978">
        <v>0.875</v>
      </c>
    </row>
    <row r="2979" spans="1:20" x14ac:dyDescent="0.25">
      <c r="A2979" s="177" t="s">
        <v>7319</v>
      </c>
      <c r="B2979" t="s">
        <v>7320</v>
      </c>
      <c r="C2979" s="20" t="s">
        <v>1078</v>
      </c>
      <c r="D2979" s="20" t="s">
        <v>1026</v>
      </c>
      <c r="E2979" s="26">
        <v>42614</v>
      </c>
      <c r="F2979">
        <v>5</v>
      </c>
      <c r="G2979">
        <v>5</v>
      </c>
      <c r="H2979">
        <v>1</v>
      </c>
      <c r="I2979">
        <v>19</v>
      </c>
      <c r="J2979">
        <v>15</v>
      </c>
      <c r="K2979">
        <v>1.2666666666666666</v>
      </c>
      <c r="L2979">
        <v>15</v>
      </c>
      <c r="M2979">
        <v>1</v>
      </c>
      <c r="N2979">
        <v>16</v>
      </c>
      <c r="P2979">
        <v>1</v>
      </c>
      <c r="Q2979">
        <v>4</v>
      </c>
      <c r="R2979">
        <v>0.25</v>
      </c>
      <c r="S2979">
        <v>3</v>
      </c>
      <c r="T2979">
        <v>0.28313253012048195</v>
      </c>
    </row>
    <row r="2980" spans="1:20" x14ac:dyDescent="0.25">
      <c r="A2980" s="177" t="s">
        <v>5311</v>
      </c>
      <c r="B2980" t="s">
        <v>5312</v>
      </c>
      <c r="C2980" s="20" t="s">
        <v>1079</v>
      </c>
      <c r="D2980" s="20" t="s">
        <v>1026</v>
      </c>
      <c r="E2980" s="26">
        <v>42614</v>
      </c>
      <c r="F2980">
        <v>4</v>
      </c>
      <c r="G2980">
        <v>5</v>
      </c>
      <c r="H2980">
        <v>0.8</v>
      </c>
      <c r="I2980">
        <v>13</v>
      </c>
      <c r="J2980">
        <v>20</v>
      </c>
      <c r="K2980">
        <v>0.65</v>
      </c>
      <c r="L2980">
        <v>25</v>
      </c>
      <c r="M2980">
        <v>0.8</v>
      </c>
      <c r="N2980">
        <v>12</v>
      </c>
      <c r="P2980">
        <v>0</v>
      </c>
      <c r="Q2980">
        <v>0</v>
      </c>
      <c r="R2980" t="e">
        <v>#DIV/0!</v>
      </c>
      <c r="S2980">
        <v>1</v>
      </c>
      <c r="T2980">
        <v>0.78378378378378377</v>
      </c>
    </row>
    <row r="2981" spans="1:20" x14ac:dyDescent="0.25">
      <c r="A2981" s="177" t="s">
        <v>12310</v>
      </c>
      <c r="B2981" t="s">
        <v>12311</v>
      </c>
      <c r="C2981" t="s">
        <v>200</v>
      </c>
      <c r="D2981" s="20" t="s">
        <v>1026</v>
      </c>
      <c r="E2981" s="26">
        <v>42614</v>
      </c>
      <c r="F2981">
        <v>8</v>
      </c>
      <c r="G2981">
        <v>8</v>
      </c>
      <c r="H2981">
        <v>1</v>
      </c>
      <c r="I2981">
        <v>7</v>
      </c>
      <c r="J2981">
        <v>40</v>
      </c>
      <c r="K2981">
        <v>0.17499999999999999</v>
      </c>
      <c r="L2981">
        <v>40</v>
      </c>
      <c r="M2981">
        <v>1</v>
      </c>
      <c r="N2981">
        <v>6</v>
      </c>
      <c r="P2981">
        <v>1</v>
      </c>
      <c r="Q2981">
        <v>1</v>
      </c>
      <c r="R2981">
        <v>1</v>
      </c>
      <c r="S2981">
        <v>1</v>
      </c>
    </row>
    <row r="2982" spans="1:20" x14ac:dyDescent="0.25">
      <c r="A2982" s="177" t="s">
        <v>10431</v>
      </c>
      <c r="B2982" t="s">
        <v>10432</v>
      </c>
      <c r="C2982" t="s">
        <v>204</v>
      </c>
      <c r="D2982" s="20" t="s">
        <v>1026</v>
      </c>
      <c r="E2982" s="26">
        <v>42614</v>
      </c>
      <c r="F2982">
        <v>3</v>
      </c>
      <c r="G2982">
        <v>5</v>
      </c>
      <c r="H2982">
        <v>0.6</v>
      </c>
      <c r="I2982">
        <v>5</v>
      </c>
      <c r="J2982">
        <v>15</v>
      </c>
      <c r="K2982">
        <v>0.33333333333333331</v>
      </c>
      <c r="L2982">
        <v>25</v>
      </c>
      <c r="M2982">
        <v>0.6</v>
      </c>
      <c r="N2982">
        <v>5</v>
      </c>
      <c r="P2982">
        <v>0</v>
      </c>
      <c r="Q2982">
        <v>0</v>
      </c>
      <c r="R2982" t="e">
        <v>#DIV/0!</v>
      </c>
      <c r="S2982">
        <v>0</v>
      </c>
    </row>
    <row r="2983" spans="1:20" x14ac:dyDescent="0.25">
      <c r="A2983" s="177" t="s">
        <v>8779</v>
      </c>
      <c r="B2983" t="s">
        <v>8780</v>
      </c>
      <c r="C2983" t="s">
        <v>208</v>
      </c>
      <c r="D2983" s="20" t="s">
        <v>1026</v>
      </c>
      <c r="E2983" s="26">
        <v>42614</v>
      </c>
      <c r="F2983">
        <v>3</v>
      </c>
      <c r="G2983">
        <v>3</v>
      </c>
      <c r="H2983">
        <v>1</v>
      </c>
      <c r="I2983">
        <v>15</v>
      </c>
      <c r="J2983">
        <v>15</v>
      </c>
      <c r="K2983">
        <v>1</v>
      </c>
      <c r="L2983">
        <v>15</v>
      </c>
      <c r="M2983">
        <v>1</v>
      </c>
      <c r="N2983">
        <v>15</v>
      </c>
      <c r="P2983">
        <v>0</v>
      </c>
      <c r="Q2983">
        <v>0</v>
      </c>
      <c r="R2983" t="e">
        <v>#DIV/0!</v>
      </c>
      <c r="S2983">
        <v>0</v>
      </c>
      <c r="T2983">
        <v>0.8</v>
      </c>
    </row>
    <row r="2984" spans="1:20" x14ac:dyDescent="0.25">
      <c r="A2984" s="177" t="s">
        <v>6573</v>
      </c>
      <c r="B2984" t="s">
        <v>6574</v>
      </c>
      <c r="C2984" t="s">
        <v>316</v>
      </c>
      <c r="D2984" s="20" t="s">
        <v>1026</v>
      </c>
      <c r="E2984" s="26">
        <v>42614</v>
      </c>
      <c r="F2984">
        <v>6</v>
      </c>
      <c r="G2984">
        <v>9</v>
      </c>
      <c r="H2984">
        <v>0.66666666666666663</v>
      </c>
      <c r="I2984">
        <v>12</v>
      </c>
      <c r="J2984">
        <v>18</v>
      </c>
      <c r="K2984">
        <v>0.66666666666666663</v>
      </c>
      <c r="L2984">
        <v>26</v>
      </c>
      <c r="M2984">
        <v>0.69230769230769229</v>
      </c>
      <c r="N2984">
        <v>12</v>
      </c>
      <c r="P2984">
        <v>1</v>
      </c>
      <c r="Q2984">
        <v>1</v>
      </c>
      <c r="R2984">
        <v>1</v>
      </c>
      <c r="S2984">
        <v>0</v>
      </c>
      <c r="T2984">
        <v>0.5</v>
      </c>
    </row>
    <row r="2985" spans="1:20" x14ac:dyDescent="0.25">
      <c r="A2985" s="177" t="s">
        <v>4166</v>
      </c>
      <c r="B2985" t="s">
        <v>4167</v>
      </c>
      <c r="C2985" t="s">
        <v>218</v>
      </c>
      <c r="D2985" s="20" t="s">
        <v>1026</v>
      </c>
      <c r="E2985" s="26">
        <v>42614</v>
      </c>
      <c r="F2985">
        <v>0</v>
      </c>
      <c r="G2985">
        <v>0</v>
      </c>
      <c r="H2985" t="e">
        <v>#DIV/0!</v>
      </c>
      <c r="I2985">
        <v>0</v>
      </c>
      <c r="J2985">
        <v>0</v>
      </c>
      <c r="K2985" t="e">
        <v>#DIV/0!</v>
      </c>
      <c r="L2985">
        <v>0</v>
      </c>
      <c r="M2985" t="e">
        <v>#DIV/0!</v>
      </c>
      <c r="N2985">
        <v>0</v>
      </c>
      <c r="P2985">
        <v>0</v>
      </c>
      <c r="Q2985">
        <v>0</v>
      </c>
      <c r="R2985" t="e">
        <v>#DIV/0!</v>
      </c>
      <c r="S2985">
        <v>0</v>
      </c>
      <c r="T2985">
        <v>0.17647058823529413</v>
      </c>
    </row>
    <row r="2986" spans="1:20" x14ac:dyDescent="0.25">
      <c r="A2986" s="177" t="s">
        <v>12595</v>
      </c>
      <c r="B2986" t="s">
        <v>12596</v>
      </c>
      <c r="C2986" t="s">
        <v>202</v>
      </c>
      <c r="D2986" s="20" t="s">
        <v>1026</v>
      </c>
      <c r="E2986" s="26">
        <v>42614</v>
      </c>
      <c r="F2986">
        <v>11</v>
      </c>
      <c r="G2986">
        <v>9</v>
      </c>
      <c r="H2986">
        <v>1.2222222222222223</v>
      </c>
      <c r="I2986">
        <v>134</v>
      </c>
      <c r="J2986">
        <v>110</v>
      </c>
      <c r="K2986">
        <v>1.2181818181818183</v>
      </c>
      <c r="L2986">
        <v>90</v>
      </c>
      <c r="M2986">
        <v>1.2222222222222223</v>
      </c>
      <c r="N2986">
        <v>130</v>
      </c>
      <c r="P2986">
        <v>0</v>
      </c>
      <c r="Q2986">
        <v>0</v>
      </c>
      <c r="R2986" t="e">
        <v>#DIV/0!</v>
      </c>
      <c r="S2986">
        <v>4</v>
      </c>
    </row>
    <row r="2987" spans="1:20" x14ac:dyDescent="0.25">
      <c r="A2987" s="177" t="s">
        <v>12420</v>
      </c>
      <c r="B2987" t="s">
        <v>12421</v>
      </c>
      <c r="C2987" t="s">
        <v>347</v>
      </c>
      <c r="D2987" s="20" t="s">
        <v>1026</v>
      </c>
      <c r="E2987" s="26">
        <v>42614</v>
      </c>
      <c r="F2987">
        <v>3</v>
      </c>
      <c r="G2987">
        <v>3</v>
      </c>
      <c r="H2987">
        <v>1</v>
      </c>
      <c r="I2987">
        <v>15</v>
      </c>
      <c r="J2987">
        <v>10</v>
      </c>
      <c r="K2987">
        <v>1.5</v>
      </c>
      <c r="L2987">
        <v>10</v>
      </c>
      <c r="M2987">
        <v>1</v>
      </c>
      <c r="N2987">
        <v>15</v>
      </c>
      <c r="P2987">
        <v>0</v>
      </c>
      <c r="Q2987">
        <v>0</v>
      </c>
      <c r="R2987" t="e">
        <v>#DIV/0!</v>
      </c>
      <c r="S2987">
        <v>0</v>
      </c>
      <c r="T2987">
        <v>0.23076923076923078</v>
      </c>
    </row>
    <row r="2988" spans="1:20" x14ac:dyDescent="0.25">
      <c r="A2988" s="177" t="s">
        <v>9760</v>
      </c>
      <c r="B2988" t="s">
        <v>9761</v>
      </c>
      <c r="C2988" t="s">
        <v>224</v>
      </c>
      <c r="D2988" s="20" t="s">
        <v>1026</v>
      </c>
      <c r="E2988" s="26">
        <v>42614</v>
      </c>
      <c r="F2988">
        <v>5</v>
      </c>
      <c r="G2988">
        <v>6</v>
      </c>
      <c r="H2988">
        <v>0.83333333333333337</v>
      </c>
      <c r="I2988">
        <v>75</v>
      </c>
      <c r="J2988">
        <v>75</v>
      </c>
      <c r="K2988">
        <v>1</v>
      </c>
      <c r="L2988">
        <v>90</v>
      </c>
      <c r="M2988">
        <v>0.83333333333333337</v>
      </c>
      <c r="N2988">
        <v>74</v>
      </c>
      <c r="P2988">
        <v>1</v>
      </c>
      <c r="Q2988">
        <v>1</v>
      </c>
      <c r="R2988">
        <v>1</v>
      </c>
      <c r="S2988">
        <v>1</v>
      </c>
      <c r="T2988">
        <v>1</v>
      </c>
    </row>
    <row r="2989" spans="1:20" x14ac:dyDescent="0.25">
      <c r="A2989" s="177" t="s">
        <v>9461</v>
      </c>
      <c r="B2989" t="s">
        <v>9462</v>
      </c>
      <c r="C2989" t="s">
        <v>345</v>
      </c>
      <c r="D2989" s="20" t="s">
        <v>1026</v>
      </c>
      <c r="E2989" s="26">
        <v>42614</v>
      </c>
      <c r="F2989">
        <v>4</v>
      </c>
      <c r="G2989">
        <v>4</v>
      </c>
      <c r="H2989">
        <v>1</v>
      </c>
      <c r="I2989">
        <v>10</v>
      </c>
      <c r="J2989">
        <v>24</v>
      </c>
      <c r="K2989">
        <v>0.41666666666666669</v>
      </c>
      <c r="L2989">
        <v>24</v>
      </c>
      <c r="M2989">
        <v>1</v>
      </c>
      <c r="N2989">
        <v>10</v>
      </c>
      <c r="P2989">
        <v>0</v>
      </c>
      <c r="Q2989">
        <v>0</v>
      </c>
      <c r="R2989" t="e">
        <v>#DIV/0!</v>
      </c>
      <c r="S2989">
        <v>0</v>
      </c>
      <c r="T2989">
        <v>0.33333333333333331</v>
      </c>
    </row>
    <row r="2990" spans="1:20" x14ac:dyDescent="0.25">
      <c r="A2990" s="177" t="s">
        <v>7853</v>
      </c>
      <c r="B2990" t="s">
        <v>7854</v>
      </c>
      <c r="C2990" t="s">
        <v>226</v>
      </c>
      <c r="D2990" s="20" t="s">
        <v>1026</v>
      </c>
      <c r="E2990" s="26">
        <v>42614</v>
      </c>
      <c r="F2990">
        <v>4</v>
      </c>
      <c r="G2990">
        <v>5</v>
      </c>
      <c r="H2990">
        <v>0.8</v>
      </c>
      <c r="I2990">
        <v>56</v>
      </c>
      <c r="J2990">
        <v>40</v>
      </c>
      <c r="K2990">
        <v>1.4</v>
      </c>
      <c r="L2990">
        <v>50</v>
      </c>
      <c r="M2990">
        <v>0.8</v>
      </c>
      <c r="N2990">
        <v>47</v>
      </c>
      <c r="P2990">
        <v>0</v>
      </c>
      <c r="Q2990">
        <v>5</v>
      </c>
      <c r="R2990">
        <v>0</v>
      </c>
      <c r="S2990">
        <v>9</v>
      </c>
      <c r="T2990">
        <v>0.5</v>
      </c>
    </row>
    <row r="2991" spans="1:20" x14ac:dyDescent="0.25">
      <c r="A2991" s="177" t="s">
        <v>6923</v>
      </c>
      <c r="B2991" t="s">
        <v>6924</v>
      </c>
      <c r="C2991" t="s">
        <v>231</v>
      </c>
      <c r="D2991" s="20" t="s">
        <v>1026</v>
      </c>
      <c r="E2991" s="26">
        <v>42614</v>
      </c>
      <c r="F2991">
        <v>12</v>
      </c>
      <c r="G2991">
        <v>15</v>
      </c>
      <c r="H2991">
        <v>0.8</v>
      </c>
      <c r="I2991">
        <v>137</v>
      </c>
      <c r="J2991">
        <v>144</v>
      </c>
      <c r="K2991">
        <v>0.95138888888888884</v>
      </c>
      <c r="L2991">
        <v>174</v>
      </c>
      <c r="M2991">
        <v>0.82758620689655171</v>
      </c>
      <c r="N2991">
        <v>135</v>
      </c>
      <c r="P2991">
        <v>6</v>
      </c>
      <c r="Q2991">
        <v>46</v>
      </c>
      <c r="R2991">
        <v>0.13043478260869565</v>
      </c>
      <c r="S2991">
        <v>2</v>
      </c>
      <c r="T2991">
        <v>0.57276119402985071</v>
      </c>
    </row>
    <row r="2992" spans="1:20" x14ac:dyDescent="0.25">
      <c r="A2992" s="177" t="s">
        <v>5974</v>
      </c>
      <c r="B2992" t="s">
        <v>5975</v>
      </c>
      <c r="C2992" t="s">
        <v>216</v>
      </c>
      <c r="D2992" s="20" t="s">
        <v>1026</v>
      </c>
      <c r="E2992" s="26">
        <v>42614</v>
      </c>
      <c r="F2992">
        <v>11</v>
      </c>
      <c r="G2992">
        <v>10</v>
      </c>
      <c r="H2992">
        <v>1.1000000000000001</v>
      </c>
      <c r="I2992">
        <v>74</v>
      </c>
      <c r="J2992">
        <v>110</v>
      </c>
      <c r="K2992">
        <v>0.67272727272727273</v>
      </c>
      <c r="L2992">
        <v>100</v>
      </c>
      <c r="M2992">
        <v>1.1000000000000001</v>
      </c>
      <c r="N2992">
        <v>63</v>
      </c>
      <c r="P2992">
        <v>4</v>
      </c>
      <c r="Q2992">
        <v>5</v>
      </c>
      <c r="R2992">
        <v>0.8</v>
      </c>
      <c r="S2992">
        <v>11</v>
      </c>
      <c r="T2992" t="e">
        <v>#DIV/0!</v>
      </c>
    </row>
    <row r="2993" spans="1:20" x14ac:dyDescent="0.25">
      <c r="A2993" s="177" t="s">
        <v>4581</v>
      </c>
      <c r="B2993" t="s">
        <v>4582</v>
      </c>
      <c r="C2993" t="s">
        <v>233</v>
      </c>
      <c r="D2993" s="20" t="s">
        <v>1026</v>
      </c>
      <c r="E2993" s="26">
        <v>42614</v>
      </c>
      <c r="F2993">
        <v>4</v>
      </c>
      <c r="G2993">
        <v>4</v>
      </c>
      <c r="H2993">
        <v>1</v>
      </c>
      <c r="I2993">
        <v>17</v>
      </c>
      <c r="J2993">
        <v>40</v>
      </c>
      <c r="K2993">
        <v>0.42499999999999999</v>
      </c>
      <c r="L2993">
        <v>40</v>
      </c>
      <c r="M2993">
        <v>1</v>
      </c>
      <c r="N2993">
        <v>17</v>
      </c>
      <c r="P2993">
        <v>0</v>
      </c>
      <c r="Q2993">
        <v>0</v>
      </c>
      <c r="R2993" t="e">
        <v>#DIV/0!</v>
      </c>
      <c r="S2993">
        <v>0</v>
      </c>
      <c r="T2993" t="e">
        <v>#DIV/0!</v>
      </c>
    </row>
    <row r="2994" spans="1:20" x14ac:dyDescent="0.25">
      <c r="A2994" s="177" t="s">
        <v>3991</v>
      </c>
      <c r="B2994" t="s">
        <v>3992</v>
      </c>
      <c r="C2994" t="s">
        <v>219</v>
      </c>
      <c r="D2994" s="20" t="s">
        <v>1026</v>
      </c>
      <c r="E2994" s="26">
        <v>42614</v>
      </c>
      <c r="F2994">
        <v>0</v>
      </c>
      <c r="G2994">
        <v>0</v>
      </c>
      <c r="H2994" t="e">
        <v>#DIV/0!</v>
      </c>
      <c r="I2994">
        <v>0</v>
      </c>
      <c r="J2994">
        <v>0</v>
      </c>
      <c r="K2994" t="e">
        <v>#DIV/0!</v>
      </c>
      <c r="L2994">
        <v>0</v>
      </c>
      <c r="M2994" t="e">
        <v>#DIV/0!</v>
      </c>
      <c r="N2994">
        <v>0</v>
      </c>
      <c r="P2994">
        <v>0</v>
      </c>
      <c r="Q2994">
        <v>0</v>
      </c>
      <c r="R2994" t="e">
        <v>#DIV/0!</v>
      </c>
      <c r="S2994">
        <v>0</v>
      </c>
      <c r="T2994">
        <v>0.33333333333333331</v>
      </c>
    </row>
    <row r="2995" spans="1:20" x14ac:dyDescent="0.25">
      <c r="A2995" s="177" t="s">
        <v>3720</v>
      </c>
      <c r="B2995" t="s">
        <v>3721</v>
      </c>
      <c r="C2995" t="s">
        <v>340</v>
      </c>
      <c r="D2995" s="20" t="s">
        <v>1026</v>
      </c>
      <c r="E2995" s="26">
        <v>42614</v>
      </c>
      <c r="F2995">
        <v>4</v>
      </c>
      <c r="G2995">
        <v>4</v>
      </c>
      <c r="H2995">
        <v>1</v>
      </c>
      <c r="I2995">
        <v>29</v>
      </c>
      <c r="J2995">
        <v>40</v>
      </c>
      <c r="K2995">
        <v>0.72499999999999998</v>
      </c>
      <c r="L2995">
        <v>40</v>
      </c>
      <c r="M2995">
        <v>1</v>
      </c>
      <c r="N2995">
        <v>29</v>
      </c>
      <c r="P2995">
        <v>0</v>
      </c>
      <c r="Q2995">
        <v>0</v>
      </c>
      <c r="R2995" t="e">
        <v>#DIV/0!</v>
      </c>
      <c r="S2995">
        <v>0</v>
      </c>
      <c r="T2995">
        <v>0.77631578947368418</v>
      </c>
    </row>
    <row r="2996" spans="1:20" x14ac:dyDescent="0.25">
      <c r="A2996" s="177" t="s">
        <v>11268</v>
      </c>
      <c r="B2996" t="s">
        <v>11269</v>
      </c>
      <c r="C2996" t="s">
        <v>350</v>
      </c>
      <c r="D2996" s="20" t="s">
        <v>1026</v>
      </c>
      <c r="E2996" s="26">
        <v>42614</v>
      </c>
      <c r="F2996">
        <v>1</v>
      </c>
      <c r="G2996">
        <v>1</v>
      </c>
      <c r="H2996">
        <v>1</v>
      </c>
      <c r="I2996">
        <v>2</v>
      </c>
      <c r="J2996">
        <v>3</v>
      </c>
      <c r="K2996">
        <v>0.66666666666666663</v>
      </c>
      <c r="L2996">
        <v>3</v>
      </c>
      <c r="M2996">
        <v>1</v>
      </c>
      <c r="N2996">
        <v>2</v>
      </c>
      <c r="P2996">
        <v>0</v>
      </c>
      <c r="Q2996">
        <v>0</v>
      </c>
      <c r="R2996" t="e">
        <v>#DIV/0!</v>
      </c>
      <c r="S2996">
        <v>0</v>
      </c>
      <c r="T2996">
        <v>0.8</v>
      </c>
    </row>
    <row r="2997" spans="1:20" x14ac:dyDescent="0.25">
      <c r="A2997" s="177" t="s">
        <v>11270</v>
      </c>
      <c r="B2997" t="s">
        <v>11271</v>
      </c>
      <c r="C2997" t="s">
        <v>351</v>
      </c>
      <c r="D2997" s="20" t="s">
        <v>1026</v>
      </c>
      <c r="E2997" s="26">
        <v>42614</v>
      </c>
      <c r="F2997">
        <v>8</v>
      </c>
      <c r="G2997">
        <v>5</v>
      </c>
      <c r="H2997">
        <v>1.6</v>
      </c>
      <c r="I2997">
        <v>13</v>
      </c>
      <c r="J2997">
        <v>24</v>
      </c>
      <c r="K2997">
        <v>0.54166666666666663</v>
      </c>
      <c r="L2997">
        <v>15</v>
      </c>
      <c r="M2997">
        <v>1.6</v>
      </c>
      <c r="N2997">
        <v>10</v>
      </c>
      <c r="P2997">
        <v>0</v>
      </c>
      <c r="Q2997">
        <v>0</v>
      </c>
      <c r="R2997" t="e">
        <v>#DIV/0!</v>
      </c>
      <c r="S2997">
        <v>3</v>
      </c>
      <c r="T2997">
        <v>0.63749999999999996</v>
      </c>
    </row>
    <row r="2998" spans="1:20" x14ac:dyDescent="0.25">
      <c r="A2998" s="177" t="s">
        <v>11190</v>
      </c>
      <c r="B2998" t="s">
        <v>11191</v>
      </c>
      <c r="C2998" t="s">
        <v>352</v>
      </c>
      <c r="D2998" s="20" t="s">
        <v>1026</v>
      </c>
      <c r="E2998" s="26">
        <v>42614</v>
      </c>
      <c r="F2998">
        <v>1</v>
      </c>
      <c r="G2998">
        <v>1</v>
      </c>
      <c r="H2998">
        <v>1</v>
      </c>
      <c r="I2998">
        <v>5</v>
      </c>
      <c r="J2998">
        <v>3</v>
      </c>
      <c r="K2998">
        <v>1.6666666666666667</v>
      </c>
      <c r="L2998">
        <v>3</v>
      </c>
      <c r="M2998">
        <v>1</v>
      </c>
      <c r="N2998">
        <v>4</v>
      </c>
      <c r="P2998">
        <v>0</v>
      </c>
      <c r="Q2998">
        <v>0</v>
      </c>
      <c r="R2998" t="e">
        <v>#DIV/0!</v>
      </c>
      <c r="S2998">
        <v>1</v>
      </c>
      <c r="T2998" t="e">
        <v>#DIV/0!</v>
      </c>
    </row>
    <row r="2999" spans="1:20" x14ac:dyDescent="0.25">
      <c r="A2999" s="177" t="s">
        <v>10191</v>
      </c>
      <c r="B2999" t="s">
        <v>10192</v>
      </c>
      <c r="C2999" t="s">
        <v>353</v>
      </c>
      <c r="D2999" s="20" t="s">
        <v>1026</v>
      </c>
      <c r="E2999" s="26">
        <v>42614</v>
      </c>
      <c r="F2999">
        <v>4</v>
      </c>
      <c r="G2999">
        <v>8</v>
      </c>
      <c r="H2999">
        <v>0.5</v>
      </c>
      <c r="I2999">
        <v>11</v>
      </c>
      <c r="J2999">
        <v>12</v>
      </c>
      <c r="K2999">
        <v>0.91666666666666663</v>
      </c>
      <c r="L2999">
        <v>24</v>
      </c>
      <c r="M2999">
        <v>0.5</v>
      </c>
      <c r="N2999">
        <v>11</v>
      </c>
      <c r="P2999">
        <v>0</v>
      </c>
      <c r="Q2999">
        <v>0</v>
      </c>
      <c r="R2999" t="e">
        <v>#DIV/0!</v>
      </c>
      <c r="S2999">
        <v>0</v>
      </c>
      <c r="T2999">
        <v>0.875</v>
      </c>
    </row>
    <row r="3000" spans="1:20" x14ac:dyDescent="0.25">
      <c r="A3000" s="177" t="s">
        <v>8604</v>
      </c>
      <c r="B3000" t="s">
        <v>8605</v>
      </c>
      <c r="C3000" t="s">
        <v>354</v>
      </c>
      <c r="D3000" s="20" t="s">
        <v>1026</v>
      </c>
      <c r="E3000" s="26">
        <v>42614</v>
      </c>
      <c r="F3000">
        <v>2</v>
      </c>
      <c r="G3000">
        <v>2</v>
      </c>
      <c r="H3000">
        <v>1</v>
      </c>
      <c r="I3000">
        <v>4</v>
      </c>
      <c r="J3000">
        <v>6</v>
      </c>
      <c r="K3000">
        <v>0.66666666666666663</v>
      </c>
      <c r="L3000">
        <v>6</v>
      </c>
      <c r="M3000">
        <v>1</v>
      </c>
      <c r="N3000">
        <v>2</v>
      </c>
      <c r="P3000">
        <v>0</v>
      </c>
      <c r="Q3000">
        <v>0</v>
      </c>
      <c r="R3000" t="e">
        <v>#DIV/0!</v>
      </c>
      <c r="S3000">
        <v>2</v>
      </c>
      <c r="T3000">
        <v>0.83</v>
      </c>
    </row>
    <row r="3001" spans="1:20" x14ac:dyDescent="0.25">
      <c r="A3001" s="177" t="s">
        <v>6398</v>
      </c>
      <c r="B3001" t="s">
        <v>6399</v>
      </c>
      <c r="C3001" t="s">
        <v>355</v>
      </c>
      <c r="D3001" s="20" t="s">
        <v>1026</v>
      </c>
      <c r="E3001" s="26">
        <v>42614</v>
      </c>
      <c r="F3001">
        <v>3</v>
      </c>
      <c r="G3001">
        <v>6</v>
      </c>
      <c r="H3001">
        <v>0.5</v>
      </c>
      <c r="I3001">
        <v>12</v>
      </c>
      <c r="J3001">
        <v>9</v>
      </c>
      <c r="K3001">
        <v>1.3333333333333333</v>
      </c>
      <c r="L3001">
        <v>18</v>
      </c>
      <c r="M3001">
        <v>0.5</v>
      </c>
      <c r="N3001">
        <v>12</v>
      </c>
      <c r="P3001">
        <v>0</v>
      </c>
      <c r="Q3001">
        <v>0</v>
      </c>
      <c r="R3001" t="e">
        <v>#DIV/0!</v>
      </c>
      <c r="S3001">
        <v>0</v>
      </c>
      <c r="T3001">
        <v>0.28313253012048195</v>
      </c>
    </row>
    <row r="3002" spans="1:20" x14ac:dyDescent="0.25">
      <c r="A3002" s="177" t="s">
        <v>11709</v>
      </c>
      <c r="B3002" t="s">
        <v>11710</v>
      </c>
      <c r="C3002" t="s">
        <v>198</v>
      </c>
      <c r="D3002" s="20" t="s">
        <v>1028</v>
      </c>
      <c r="E3002" s="26">
        <v>42614</v>
      </c>
      <c r="F3002">
        <v>2</v>
      </c>
      <c r="G3002">
        <v>4</v>
      </c>
      <c r="H3002">
        <v>0.5</v>
      </c>
      <c r="I3002">
        <v>4</v>
      </c>
      <c r="J3002">
        <v>8</v>
      </c>
      <c r="K3002">
        <v>0.5</v>
      </c>
      <c r="L3002">
        <v>18</v>
      </c>
      <c r="M3002">
        <v>0.44444444444444442</v>
      </c>
      <c r="N3002">
        <v>4</v>
      </c>
      <c r="P3002">
        <v>0</v>
      </c>
      <c r="Q3002">
        <v>0</v>
      </c>
      <c r="R3002" t="e">
        <v>#DIV/0!</v>
      </c>
      <c r="S3002">
        <v>0</v>
      </c>
      <c r="T3002">
        <v>0.66666666666666663</v>
      </c>
    </row>
    <row r="3003" spans="1:20" x14ac:dyDescent="0.25">
      <c r="A3003" s="177" t="s">
        <v>11711</v>
      </c>
      <c r="B3003" t="s">
        <v>11712</v>
      </c>
      <c r="C3003" t="s">
        <v>199</v>
      </c>
      <c r="D3003" s="20" t="s">
        <v>1028</v>
      </c>
      <c r="E3003" s="26">
        <v>42614</v>
      </c>
      <c r="F3003">
        <v>19</v>
      </c>
      <c r="G3003">
        <v>17</v>
      </c>
      <c r="H3003">
        <v>1.1176470588235294</v>
      </c>
      <c r="I3003">
        <v>141</v>
      </c>
      <c r="J3003">
        <v>150</v>
      </c>
      <c r="K3003">
        <v>0.94</v>
      </c>
      <c r="L3003">
        <v>130</v>
      </c>
      <c r="M3003">
        <v>1.1538461538461537</v>
      </c>
      <c r="N3003">
        <v>136</v>
      </c>
      <c r="P3003">
        <v>1</v>
      </c>
      <c r="Q3003">
        <v>1</v>
      </c>
      <c r="R3003">
        <v>1</v>
      </c>
      <c r="S3003">
        <v>5</v>
      </c>
      <c r="T3003">
        <v>0.84189189189189184</v>
      </c>
    </row>
    <row r="3004" spans="1:20" x14ac:dyDescent="0.25">
      <c r="A3004" s="177" t="s">
        <v>11713</v>
      </c>
      <c r="B3004" t="s">
        <v>11714</v>
      </c>
      <c r="C3004" t="s">
        <v>348</v>
      </c>
      <c r="D3004" s="20" t="s">
        <v>1028</v>
      </c>
      <c r="E3004" s="26">
        <v>42614</v>
      </c>
      <c r="F3004">
        <v>11</v>
      </c>
      <c r="G3004">
        <v>8</v>
      </c>
      <c r="H3004">
        <v>1.375</v>
      </c>
      <c r="I3004">
        <v>28</v>
      </c>
      <c r="J3004">
        <v>34</v>
      </c>
      <c r="K3004">
        <v>0.82352941176470584</v>
      </c>
      <c r="L3004">
        <v>25</v>
      </c>
      <c r="M3004">
        <v>1.36</v>
      </c>
      <c r="N3004">
        <v>25</v>
      </c>
      <c r="P3004">
        <v>0</v>
      </c>
      <c r="Q3004">
        <v>0</v>
      </c>
      <c r="R3004" t="e">
        <v>#DIV/0!</v>
      </c>
      <c r="S3004">
        <v>3</v>
      </c>
      <c r="T3004">
        <v>0.61785714285714288</v>
      </c>
    </row>
    <row r="3005" spans="1:20" x14ac:dyDescent="0.25">
      <c r="A3005" s="177" t="s">
        <v>10957</v>
      </c>
      <c r="B3005" t="s">
        <v>10958</v>
      </c>
      <c r="C3005" t="s">
        <v>227</v>
      </c>
      <c r="D3005" s="20" t="s">
        <v>1028</v>
      </c>
      <c r="E3005" s="26">
        <v>42614</v>
      </c>
      <c r="F3005">
        <v>1</v>
      </c>
      <c r="G3005">
        <v>3</v>
      </c>
      <c r="H3005">
        <v>0.33333333333333331</v>
      </c>
      <c r="I3005">
        <v>6</v>
      </c>
      <c r="J3005">
        <v>5</v>
      </c>
      <c r="K3005">
        <v>1.2</v>
      </c>
      <c r="L3005">
        <v>15</v>
      </c>
      <c r="M3005">
        <v>0.33333333333333331</v>
      </c>
      <c r="N3005">
        <v>6</v>
      </c>
      <c r="P3005">
        <v>0</v>
      </c>
      <c r="Q3005">
        <v>0</v>
      </c>
      <c r="R3005" t="e">
        <v>#DIV/0!</v>
      </c>
      <c r="S3005">
        <v>0</v>
      </c>
      <c r="T3005" t="e">
        <v>#DIV/0!</v>
      </c>
    </row>
    <row r="3006" spans="1:20" x14ac:dyDescent="0.25">
      <c r="A3006" s="177" t="s">
        <v>10782</v>
      </c>
      <c r="B3006" t="s">
        <v>10783</v>
      </c>
      <c r="C3006" t="s">
        <v>203</v>
      </c>
      <c r="D3006" s="20" t="s">
        <v>1028</v>
      </c>
      <c r="E3006" s="26">
        <v>42614</v>
      </c>
      <c r="F3006">
        <v>7</v>
      </c>
      <c r="G3006">
        <v>13</v>
      </c>
      <c r="H3006">
        <v>0.53846153846153844</v>
      </c>
      <c r="I3006">
        <v>16</v>
      </c>
      <c r="J3006">
        <v>27</v>
      </c>
      <c r="K3006">
        <v>0.59259259259259256</v>
      </c>
      <c r="L3006">
        <v>49</v>
      </c>
      <c r="M3006">
        <v>0.55102040816326525</v>
      </c>
      <c r="N3006">
        <v>16</v>
      </c>
      <c r="P3006">
        <v>0</v>
      </c>
      <c r="Q3006">
        <v>0</v>
      </c>
      <c r="R3006" t="e">
        <v>#DIV/0!</v>
      </c>
      <c r="S3006">
        <v>0</v>
      </c>
      <c r="T3006" t="e">
        <v>#DIV/0!</v>
      </c>
    </row>
    <row r="3007" spans="1:20" x14ac:dyDescent="0.25">
      <c r="A3007" s="177" t="s">
        <v>9935</v>
      </c>
      <c r="B3007" t="s">
        <v>9936</v>
      </c>
      <c r="C3007" t="s">
        <v>223</v>
      </c>
      <c r="D3007" s="20" t="s">
        <v>1028</v>
      </c>
      <c r="E3007" s="26">
        <v>42614</v>
      </c>
      <c r="F3007">
        <v>5</v>
      </c>
      <c r="G3007">
        <v>6</v>
      </c>
      <c r="H3007">
        <v>0.83333333333333337</v>
      </c>
      <c r="I3007">
        <v>75</v>
      </c>
      <c r="J3007">
        <v>75</v>
      </c>
      <c r="K3007">
        <v>1</v>
      </c>
      <c r="L3007">
        <v>90</v>
      </c>
      <c r="M3007">
        <v>0.83333333333333337</v>
      </c>
      <c r="N3007">
        <v>74</v>
      </c>
      <c r="P3007">
        <v>1</v>
      </c>
      <c r="Q3007">
        <v>1</v>
      </c>
      <c r="R3007">
        <v>1</v>
      </c>
      <c r="S3007">
        <v>1</v>
      </c>
      <c r="T3007" t="e">
        <v>#DIV/0!</v>
      </c>
    </row>
    <row r="3008" spans="1:20" x14ac:dyDescent="0.25">
      <c r="A3008" s="177" t="s">
        <v>9553</v>
      </c>
      <c r="B3008" t="s">
        <v>9554</v>
      </c>
      <c r="C3008" t="s">
        <v>346</v>
      </c>
      <c r="D3008" s="20" t="s">
        <v>1028</v>
      </c>
      <c r="E3008" s="26">
        <v>42614</v>
      </c>
      <c r="F3008">
        <v>4</v>
      </c>
      <c r="G3008">
        <v>4</v>
      </c>
      <c r="H3008">
        <v>1</v>
      </c>
      <c r="I3008">
        <v>10</v>
      </c>
      <c r="J3008">
        <v>24</v>
      </c>
      <c r="K3008">
        <v>0.41666666666666669</v>
      </c>
      <c r="L3008">
        <v>24</v>
      </c>
      <c r="M3008">
        <v>1</v>
      </c>
      <c r="N3008">
        <v>10</v>
      </c>
      <c r="P3008">
        <v>0</v>
      </c>
      <c r="Q3008">
        <v>0</v>
      </c>
      <c r="R3008" t="e">
        <v>#DIV/0!</v>
      </c>
      <c r="S3008">
        <v>0</v>
      </c>
      <c r="T3008">
        <v>0.8</v>
      </c>
    </row>
    <row r="3009" spans="1:20" x14ac:dyDescent="0.25">
      <c r="A3009" s="177" t="s">
        <v>9194</v>
      </c>
      <c r="B3009" t="s">
        <v>9195</v>
      </c>
      <c r="C3009" t="s">
        <v>207</v>
      </c>
      <c r="D3009" s="20" t="s">
        <v>1028</v>
      </c>
      <c r="E3009" s="26">
        <v>42614</v>
      </c>
      <c r="F3009">
        <v>11</v>
      </c>
      <c r="G3009">
        <v>15</v>
      </c>
      <c r="H3009">
        <v>0.73333333333333328</v>
      </c>
      <c r="I3009">
        <v>67</v>
      </c>
      <c r="J3009">
        <v>78</v>
      </c>
      <c r="K3009">
        <v>0.85897435897435892</v>
      </c>
      <c r="L3009">
        <v>107</v>
      </c>
      <c r="M3009">
        <v>0.7289719626168224</v>
      </c>
      <c r="N3009">
        <v>63</v>
      </c>
      <c r="P3009">
        <v>6</v>
      </c>
      <c r="Q3009">
        <v>6</v>
      </c>
      <c r="R3009">
        <v>1</v>
      </c>
      <c r="S3009">
        <v>4</v>
      </c>
      <c r="T3009">
        <v>0.77508333333333335</v>
      </c>
    </row>
    <row r="3010" spans="1:20" x14ac:dyDescent="0.25">
      <c r="A3010" s="177" t="s">
        <v>8355</v>
      </c>
      <c r="B3010" t="s">
        <v>8356</v>
      </c>
      <c r="C3010" t="s">
        <v>212</v>
      </c>
      <c r="D3010" s="20" t="s">
        <v>1028</v>
      </c>
      <c r="E3010" s="26">
        <v>42614</v>
      </c>
      <c r="F3010">
        <v>2</v>
      </c>
      <c r="G3010">
        <v>3</v>
      </c>
      <c r="H3010">
        <v>0.66666666666666663</v>
      </c>
      <c r="I3010">
        <v>8</v>
      </c>
      <c r="J3010">
        <v>18</v>
      </c>
      <c r="K3010">
        <v>0.44444444444444442</v>
      </c>
      <c r="L3010">
        <v>25</v>
      </c>
      <c r="M3010">
        <v>0.72</v>
      </c>
      <c r="N3010">
        <v>4</v>
      </c>
      <c r="P3010">
        <v>4</v>
      </c>
      <c r="Q3010">
        <v>5</v>
      </c>
      <c r="R3010">
        <v>0.8</v>
      </c>
      <c r="S3010">
        <v>4</v>
      </c>
    </row>
    <row r="3011" spans="1:20" x14ac:dyDescent="0.25">
      <c r="A3011" s="177" t="s">
        <v>8054</v>
      </c>
      <c r="B3011" t="s">
        <v>8055</v>
      </c>
      <c r="C3011" t="s">
        <v>225</v>
      </c>
      <c r="D3011" s="20" t="s">
        <v>1028</v>
      </c>
      <c r="E3011" s="26">
        <v>42614</v>
      </c>
      <c r="F3011">
        <v>4</v>
      </c>
      <c r="G3011">
        <v>5</v>
      </c>
      <c r="H3011">
        <v>0.8</v>
      </c>
      <c r="I3011">
        <v>56</v>
      </c>
      <c r="J3011">
        <v>40</v>
      </c>
      <c r="K3011">
        <v>1.4</v>
      </c>
      <c r="L3011">
        <v>50</v>
      </c>
      <c r="M3011">
        <v>0.8</v>
      </c>
      <c r="N3011">
        <v>47</v>
      </c>
      <c r="P3011">
        <v>0</v>
      </c>
      <c r="Q3011">
        <v>5</v>
      </c>
      <c r="R3011">
        <v>0</v>
      </c>
      <c r="S3011">
        <v>9</v>
      </c>
      <c r="T3011">
        <v>0.39285714285714285</v>
      </c>
    </row>
    <row r="3012" spans="1:20" x14ac:dyDescent="0.25">
      <c r="A3012" s="177" t="s">
        <v>7666</v>
      </c>
      <c r="B3012" t="s">
        <v>7667</v>
      </c>
      <c r="C3012" s="20" t="s">
        <v>901</v>
      </c>
      <c r="D3012" s="20" t="s">
        <v>1026</v>
      </c>
      <c r="E3012" s="26">
        <v>42614</v>
      </c>
      <c r="F3012">
        <v>5</v>
      </c>
      <c r="G3012">
        <v>5</v>
      </c>
      <c r="H3012">
        <v>1</v>
      </c>
      <c r="I3012">
        <v>19</v>
      </c>
      <c r="J3012">
        <v>15</v>
      </c>
      <c r="K3012">
        <v>1.2666666666666666</v>
      </c>
      <c r="L3012">
        <v>15</v>
      </c>
      <c r="M3012">
        <v>1</v>
      </c>
      <c r="N3012">
        <v>16</v>
      </c>
      <c r="P3012">
        <v>1</v>
      </c>
      <c r="Q3012">
        <v>4</v>
      </c>
      <c r="R3012">
        <v>0.25</v>
      </c>
      <c r="S3012">
        <v>3</v>
      </c>
      <c r="T3012">
        <v>0.98750000000000004</v>
      </c>
    </row>
    <row r="3013" spans="1:20" x14ac:dyDescent="0.25">
      <c r="A3013" s="177" t="s">
        <v>7114</v>
      </c>
      <c r="B3013" t="s">
        <v>7115</v>
      </c>
      <c r="C3013" t="s">
        <v>232</v>
      </c>
      <c r="D3013" s="20" t="s">
        <v>1028</v>
      </c>
      <c r="E3013" s="26">
        <v>42614</v>
      </c>
      <c r="F3013">
        <v>12</v>
      </c>
      <c r="G3013">
        <v>15</v>
      </c>
      <c r="H3013">
        <v>0.8</v>
      </c>
      <c r="I3013">
        <v>137</v>
      </c>
      <c r="J3013">
        <v>144</v>
      </c>
      <c r="K3013">
        <v>0.95138888888888884</v>
      </c>
      <c r="L3013">
        <v>174</v>
      </c>
      <c r="M3013">
        <v>0.82758620689655171</v>
      </c>
      <c r="N3013">
        <v>135</v>
      </c>
      <c r="P3013">
        <v>6</v>
      </c>
      <c r="Q3013">
        <v>46</v>
      </c>
      <c r="R3013">
        <v>0.13043478260869565</v>
      </c>
      <c r="S3013">
        <v>2</v>
      </c>
      <c r="T3013">
        <v>0.74316666666666664</v>
      </c>
    </row>
    <row r="3014" spans="1:20" x14ac:dyDescent="0.25">
      <c r="A3014" s="177" t="s">
        <v>6748</v>
      </c>
      <c r="B3014" t="s">
        <v>6749</v>
      </c>
      <c r="C3014" t="s">
        <v>317</v>
      </c>
      <c r="D3014" s="20" t="s">
        <v>1028</v>
      </c>
      <c r="E3014" s="26">
        <v>42614</v>
      </c>
      <c r="F3014">
        <v>9</v>
      </c>
      <c r="G3014">
        <v>15</v>
      </c>
      <c r="H3014">
        <v>0.6</v>
      </c>
      <c r="I3014">
        <v>24</v>
      </c>
      <c r="J3014">
        <v>27</v>
      </c>
      <c r="K3014">
        <v>0.88888888888888884</v>
      </c>
      <c r="L3014">
        <v>44</v>
      </c>
      <c r="M3014">
        <v>0.61363636363636365</v>
      </c>
      <c r="N3014">
        <v>24</v>
      </c>
      <c r="P3014">
        <v>1</v>
      </c>
      <c r="Q3014">
        <v>1</v>
      </c>
      <c r="R3014">
        <v>1</v>
      </c>
      <c r="S3014">
        <v>0</v>
      </c>
      <c r="T3014">
        <v>0.80700000000000005</v>
      </c>
    </row>
    <row r="3015" spans="1:20" x14ac:dyDescent="0.25">
      <c r="A3015" s="177" t="s">
        <v>6324</v>
      </c>
      <c r="B3015" t="s">
        <v>6325</v>
      </c>
      <c r="C3015" t="s">
        <v>214</v>
      </c>
      <c r="D3015" s="20" t="s">
        <v>1028</v>
      </c>
      <c r="E3015" s="26">
        <v>42614</v>
      </c>
      <c r="F3015">
        <v>16</v>
      </c>
      <c r="G3015">
        <v>17</v>
      </c>
      <c r="H3015">
        <v>0.94117647058823528</v>
      </c>
      <c r="I3015">
        <v>104</v>
      </c>
      <c r="J3015">
        <v>145</v>
      </c>
      <c r="K3015">
        <v>0.71724137931034482</v>
      </c>
      <c r="L3015">
        <v>145</v>
      </c>
      <c r="M3015">
        <v>1</v>
      </c>
      <c r="N3015">
        <v>90</v>
      </c>
      <c r="P3015">
        <v>10</v>
      </c>
      <c r="Q3015">
        <v>11</v>
      </c>
      <c r="R3015">
        <v>0.90909090909090906</v>
      </c>
      <c r="S3015">
        <v>14</v>
      </c>
      <c r="T3015">
        <v>0.8899999999999999</v>
      </c>
    </row>
    <row r="3016" spans="1:20" x14ac:dyDescent="0.25">
      <c r="A3016" s="177" t="s">
        <v>5546</v>
      </c>
      <c r="B3016" t="s">
        <v>5547</v>
      </c>
      <c r="C3016" s="20" t="s">
        <v>903</v>
      </c>
      <c r="D3016" s="20" t="s">
        <v>1026</v>
      </c>
      <c r="E3016" s="26">
        <v>42614</v>
      </c>
      <c r="F3016">
        <v>12</v>
      </c>
      <c r="G3016">
        <v>10</v>
      </c>
      <c r="H3016">
        <v>1.2</v>
      </c>
      <c r="I3016">
        <v>41</v>
      </c>
      <c r="J3016">
        <v>60</v>
      </c>
      <c r="K3016">
        <v>0.68333333333333335</v>
      </c>
      <c r="L3016">
        <v>50</v>
      </c>
      <c r="M3016">
        <v>1.2</v>
      </c>
      <c r="N3016">
        <v>38</v>
      </c>
      <c r="P3016">
        <v>0</v>
      </c>
      <c r="Q3016">
        <v>0</v>
      </c>
      <c r="R3016" t="e">
        <v>#DIV/0!</v>
      </c>
      <c r="S3016">
        <v>3</v>
      </c>
      <c r="T3016">
        <v>0.48749999999999993</v>
      </c>
    </row>
    <row r="3017" spans="1:20" x14ac:dyDescent="0.25">
      <c r="A3017" s="177" t="s">
        <v>4931</v>
      </c>
      <c r="B3017" t="s">
        <v>4932</v>
      </c>
      <c r="C3017" t="s">
        <v>230</v>
      </c>
      <c r="D3017" s="20" t="s">
        <v>1028</v>
      </c>
      <c r="E3017" s="26">
        <v>42614</v>
      </c>
      <c r="F3017">
        <v>1</v>
      </c>
      <c r="G3017">
        <v>1</v>
      </c>
      <c r="H3017">
        <v>1</v>
      </c>
      <c r="I3017">
        <v>8</v>
      </c>
      <c r="J3017">
        <v>5</v>
      </c>
      <c r="K3017">
        <v>1.6</v>
      </c>
      <c r="L3017">
        <v>5</v>
      </c>
      <c r="M3017">
        <v>1</v>
      </c>
      <c r="N3017">
        <v>7</v>
      </c>
      <c r="P3017">
        <v>0</v>
      </c>
      <c r="Q3017">
        <v>2</v>
      </c>
      <c r="R3017">
        <v>0</v>
      </c>
      <c r="S3017">
        <v>1</v>
      </c>
      <c r="T3017">
        <v>0.67339349877680732</v>
      </c>
    </row>
    <row r="3018" spans="1:20" x14ac:dyDescent="0.25">
      <c r="A3018" s="177" t="s">
        <v>4756</v>
      </c>
      <c r="B3018" t="s">
        <v>4757</v>
      </c>
      <c r="C3018" t="s">
        <v>234</v>
      </c>
      <c r="D3018" s="20" t="s">
        <v>1028</v>
      </c>
      <c r="E3018" s="26">
        <v>42614</v>
      </c>
      <c r="F3018">
        <v>4</v>
      </c>
      <c r="G3018">
        <v>4</v>
      </c>
      <c r="H3018">
        <v>1</v>
      </c>
      <c r="I3018">
        <v>17</v>
      </c>
      <c r="J3018">
        <v>40</v>
      </c>
      <c r="K3018">
        <v>0.42499999999999999</v>
      </c>
      <c r="L3018">
        <v>40</v>
      </c>
      <c r="M3018">
        <v>1</v>
      </c>
      <c r="N3018">
        <v>17</v>
      </c>
      <c r="P3018">
        <v>0</v>
      </c>
      <c r="Q3018">
        <v>0</v>
      </c>
      <c r="R3018" t="e">
        <v>#DIV/0!</v>
      </c>
      <c r="S3018">
        <v>0</v>
      </c>
      <c r="T3018">
        <v>0.44811463046757166</v>
      </c>
    </row>
    <row r="3019" spans="1:20" x14ac:dyDescent="0.25">
      <c r="A3019" s="177" t="s">
        <v>4406</v>
      </c>
      <c r="B3019" t="s">
        <v>4407</v>
      </c>
      <c r="C3019" t="s">
        <v>217</v>
      </c>
      <c r="D3019" s="20" t="s">
        <v>1028</v>
      </c>
      <c r="E3019" s="26">
        <v>42614</v>
      </c>
      <c r="F3019">
        <v>0</v>
      </c>
      <c r="G3019">
        <v>0</v>
      </c>
      <c r="H3019" t="e">
        <v>#DIV/0!</v>
      </c>
      <c r="I3019">
        <v>0</v>
      </c>
      <c r="J3019">
        <v>0</v>
      </c>
      <c r="K3019" t="e">
        <v>#DIV/0!</v>
      </c>
      <c r="L3019">
        <v>0</v>
      </c>
      <c r="M3019" t="e">
        <v>#DIV/0!</v>
      </c>
      <c r="N3019">
        <v>0</v>
      </c>
      <c r="P3019">
        <v>0</v>
      </c>
      <c r="Q3019">
        <v>0</v>
      </c>
      <c r="R3019" t="e">
        <v>#DIV/0!</v>
      </c>
      <c r="S3019">
        <v>0</v>
      </c>
      <c r="T3019">
        <v>0.67869149234602355</v>
      </c>
    </row>
    <row r="3020" spans="1:20" x14ac:dyDescent="0.25">
      <c r="A3020" s="177" t="s">
        <v>3816</v>
      </c>
      <c r="B3020" t="s">
        <v>3817</v>
      </c>
      <c r="C3020" t="s">
        <v>342</v>
      </c>
      <c r="D3020" s="20" t="s">
        <v>1028</v>
      </c>
      <c r="E3020" s="26">
        <v>42614</v>
      </c>
      <c r="F3020">
        <v>4</v>
      </c>
      <c r="G3020">
        <v>4</v>
      </c>
      <c r="H3020">
        <v>1</v>
      </c>
      <c r="I3020">
        <v>29</v>
      </c>
      <c r="J3020">
        <v>40</v>
      </c>
      <c r="K3020">
        <v>0.72499999999999998</v>
      </c>
      <c r="L3020">
        <v>40</v>
      </c>
      <c r="M3020">
        <v>1</v>
      </c>
      <c r="N3020">
        <v>29</v>
      </c>
      <c r="P3020">
        <v>0</v>
      </c>
      <c r="Q3020">
        <v>0</v>
      </c>
      <c r="R3020" t="e">
        <v>#DIV/0!</v>
      </c>
      <c r="S3020">
        <v>0</v>
      </c>
    </row>
    <row r="3021" spans="1:20" x14ac:dyDescent="0.25">
      <c r="A3021" s="177" t="s">
        <v>3624</v>
      </c>
      <c r="B3021" t="s">
        <v>3625</v>
      </c>
      <c r="C3021" t="s">
        <v>220</v>
      </c>
      <c r="D3021" s="20" t="s">
        <v>1028</v>
      </c>
      <c r="E3021" s="26">
        <v>42614</v>
      </c>
      <c r="F3021">
        <v>9</v>
      </c>
      <c r="G3021">
        <v>16</v>
      </c>
      <c r="H3021">
        <v>0.5625</v>
      </c>
      <c r="I3021">
        <v>17</v>
      </c>
      <c r="J3021">
        <v>24</v>
      </c>
      <c r="K3021">
        <v>0.70833333333333337</v>
      </c>
      <c r="L3021">
        <v>48</v>
      </c>
      <c r="M3021">
        <v>0.5</v>
      </c>
      <c r="N3021">
        <v>16</v>
      </c>
      <c r="P3021">
        <v>12</v>
      </c>
      <c r="Q3021">
        <v>17</v>
      </c>
      <c r="R3021">
        <v>0.70588235294117652</v>
      </c>
      <c r="S3021">
        <v>1</v>
      </c>
    </row>
    <row r="3022" spans="1:20" x14ac:dyDescent="0.25">
      <c r="A3022" s="177" t="s">
        <v>3099</v>
      </c>
      <c r="B3022" t="s">
        <v>3100</v>
      </c>
      <c r="C3022" t="s">
        <v>242</v>
      </c>
      <c r="D3022" s="20" t="s">
        <v>1026</v>
      </c>
      <c r="E3022" s="26">
        <v>42614</v>
      </c>
      <c r="F3022">
        <v>7</v>
      </c>
      <c r="G3022">
        <v>10</v>
      </c>
      <c r="H3022">
        <v>0.7</v>
      </c>
      <c r="I3022">
        <v>54</v>
      </c>
      <c r="J3022">
        <v>64</v>
      </c>
      <c r="K3022">
        <v>0.84375</v>
      </c>
      <c r="L3022">
        <v>81</v>
      </c>
      <c r="M3022">
        <v>0.79012345679012341</v>
      </c>
      <c r="N3022">
        <v>49</v>
      </c>
      <c r="P3022">
        <v>4</v>
      </c>
      <c r="Q3022">
        <v>7</v>
      </c>
      <c r="R3022">
        <v>0.5714285714285714</v>
      </c>
      <c r="S3022">
        <v>5</v>
      </c>
    </row>
    <row r="3023" spans="1:20" x14ac:dyDescent="0.25">
      <c r="A3023" s="177" t="s">
        <v>2924</v>
      </c>
      <c r="B3023" t="s">
        <v>2925</v>
      </c>
      <c r="C3023" s="20" t="s">
        <v>2754</v>
      </c>
      <c r="D3023" s="20" t="s">
        <v>1026</v>
      </c>
      <c r="E3023" s="26">
        <v>42614</v>
      </c>
      <c r="F3023">
        <v>9</v>
      </c>
      <c r="G3023">
        <v>8</v>
      </c>
      <c r="H3023">
        <v>1.125</v>
      </c>
      <c r="I3023">
        <v>30</v>
      </c>
      <c r="J3023">
        <v>45</v>
      </c>
      <c r="K3023">
        <v>0.66666666666666663</v>
      </c>
      <c r="L3023">
        <v>40</v>
      </c>
      <c r="M3023">
        <v>1.125</v>
      </c>
      <c r="N3023">
        <v>28</v>
      </c>
      <c r="P3023">
        <v>0</v>
      </c>
      <c r="Q3023">
        <v>0</v>
      </c>
      <c r="R3023" t="e">
        <v>#DIV/0!</v>
      </c>
      <c r="S3023">
        <v>2</v>
      </c>
    </row>
    <row r="3024" spans="1:20" x14ac:dyDescent="0.25">
      <c r="A3024" s="177" t="s">
        <v>2679</v>
      </c>
      <c r="B3024" t="s">
        <v>2680</v>
      </c>
      <c r="C3024" t="s">
        <v>237</v>
      </c>
      <c r="D3024" s="20" t="s">
        <v>1026</v>
      </c>
      <c r="E3024" s="26">
        <v>42614</v>
      </c>
      <c r="F3024">
        <v>8</v>
      </c>
      <c r="G3024">
        <v>14</v>
      </c>
      <c r="H3024">
        <v>0.5714285714285714</v>
      </c>
      <c r="I3024">
        <v>46</v>
      </c>
      <c r="J3024">
        <v>56</v>
      </c>
      <c r="K3024">
        <v>0.8214285714285714</v>
      </c>
      <c r="L3024">
        <v>95</v>
      </c>
      <c r="M3024">
        <v>0.58947368421052626</v>
      </c>
      <c r="N3024">
        <v>41</v>
      </c>
      <c r="O3024">
        <v>0.98750000000000004</v>
      </c>
      <c r="P3024">
        <v>12</v>
      </c>
      <c r="Q3024">
        <v>12</v>
      </c>
      <c r="R3024">
        <v>1</v>
      </c>
      <c r="S3024">
        <v>5</v>
      </c>
      <c r="T3024">
        <v>1</v>
      </c>
    </row>
    <row r="3025" spans="1:20" x14ac:dyDescent="0.25">
      <c r="A3025" s="177" t="s">
        <v>2504</v>
      </c>
      <c r="B3025" t="s">
        <v>2505</v>
      </c>
      <c r="C3025" t="s">
        <v>238</v>
      </c>
      <c r="D3025" s="20" t="s">
        <v>1026</v>
      </c>
      <c r="E3025" s="26">
        <v>42614</v>
      </c>
      <c r="F3025">
        <v>6</v>
      </c>
      <c r="G3025">
        <v>12</v>
      </c>
      <c r="H3025">
        <v>0.5</v>
      </c>
      <c r="I3025">
        <v>15</v>
      </c>
      <c r="J3025">
        <v>18</v>
      </c>
      <c r="K3025">
        <v>0.83333333333333337</v>
      </c>
      <c r="L3025">
        <v>40</v>
      </c>
      <c r="M3025">
        <v>0.45</v>
      </c>
      <c r="N3025">
        <v>14</v>
      </c>
      <c r="O3025">
        <v>0.74316666666666664</v>
      </c>
      <c r="P3025">
        <v>12</v>
      </c>
      <c r="Q3025">
        <v>17</v>
      </c>
      <c r="R3025">
        <v>0.70588235294117652</v>
      </c>
      <c r="S3025">
        <v>1</v>
      </c>
      <c r="T3025">
        <v>0.31034482758620691</v>
      </c>
    </row>
    <row r="3026" spans="1:20" x14ac:dyDescent="0.25">
      <c r="A3026" s="177" t="s">
        <v>2331</v>
      </c>
      <c r="B3026" t="s">
        <v>2332</v>
      </c>
      <c r="C3026" t="s">
        <v>239</v>
      </c>
      <c r="D3026" s="20" t="s">
        <v>1026</v>
      </c>
      <c r="E3026" s="26">
        <v>42614</v>
      </c>
      <c r="F3026">
        <v>3</v>
      </c>
      <c r="G3026">
        <v>4</v>
      </c>
      <c r="H3026">
        <v>0.75</v>
      </c>
      <c r="I3026">
        <v>2</v>
      </c>
      <c r="J3026">
        <v>6</v>
      </c>
      <c r="K3026">
        <v>0.33333333333333331</v>
      </c>
      <c r="L3026">
        <v>8</v>
      </c>
      <c r="M3026">
        <v>0.75</v>
      </c>
      <c r="N3026">
        <v>2</v>
      </c>
      <c r="O3026">
        <v>0.80700000000000005</v>
      </c>
      <c r="P3026">
        <v>0</v>
      </c>
      <c r="Q3026">
        <v>0</v>
      </c>
      <c r="R3026" t="e">
        <v>#DIV/0!</v>
      </c>
      <c r="S3026">
        <v>0</v>
      </c>
      <c r="T3026">
        <v>1.1875</v>
      </c>
    </row>
    <row r="3027" spans="1:20" x14ac:dyDescent="0.25">
      <c r="A3027" s="177" t="s">
        <v>2156</v>
      </c>
      <c r="B3027" t="s">
        <v>2157</v>
      </c>
      <c r="C3027" s="20" t="s">
        <v>2018</v>
      </c>
      <c r="D3027" s="20" t="s">
        <v>1026</v>
      </c>
      <c r="E3027" s="26">
        <v>42614</v>
      </c>
      <c r="F3027">
        <v>9</v>
      </c>
      <c r="G3027">
        <v>10</v>
      </c>
      <c r="H3027">
        <v>0.9</v>
      </c>
      <c r="I3027">
        <v>32</v>
      </c>
      <c r="J3027">
        <v>35</v>
      </c>
      <c r="K3027">
        <v>0.91428571428571426</v>
      </c>
      <c r="L3027">
        <v>40</v>
      </c>
      <c r="M3027">
        <v>0.875</v>
      </c>
      <c r="N3027">
        <v>28</v>
      </c>
      <c r="P3027">
        <v>1</v>
      </c>
      <c r="Q3027">
        <v>4</v>
      </c>
      <c r="R3027">
        <v>0.25</v>
      </c>
      <c r="S3027">
        <v>4</v>
      </c>
      <c r="T3027">
        <v>1.0249999999999999</v>
      </c>
    </row>
    <row r="3028" spans="1:20" x14ac:dyDescent="0.25">
      <c r="A3028" s="177" t="s">
        <v>1908</v>
      </c>
      <c r="B3028" t="s">
        <v>1909</v>
      </c>
      <c r="C3028" t="s">
        <v>240</v>
      </c>
      <c r="D3028" s="20" t="s">
        <v>1026</v>
      </c>
      <c r="E3028" s="26">
        <v>42614</v>
      </c>
      <c r="F3028">
        <v>20</v>
      </c>
      <c r="G3028">
        <v>25</v>
      </c>
      <c r="H3028">
        <v>0.8</v>
      </c>
      <c r="I3028">
        <v>39</v>
      </c>
      <c r="J3028">
        <v>88</v>
      </c>
      <c r="K3028">
        <v>0.44318181818181818</v>
      </c>
      <c r="L3028">
        <v>106</v>
      </c>
      <c r="M3028">
        <v>0.83018867924528306</v>
      </c>
      <c r="N3028">
        <v>38</v>
      </c>
      <c r="P3028">
        <v>2</v>
      </c>
      <c r="Q3028">
        <v>2</v>
      </c>
      <c r="R3028">
        <v>1</v>
      </c>
      <c r="S3028">
        <v>1</v>
      </c>
      <c r="T3028">
        <v>0.9</v>
      </c>
    </row>
    <row r="3029" spans="1:20" x14ac:dyDescent="0.25">
      <c r="A3029" s="177" t="s">
        <v>1733</v>
      </c>
      <c r="B3029" t="s">
        <v>1734</v>
      </c>
      <c r="C3029" t="s">
        <v>241</v>
      </c>
      <c r="D3029" s="20" t="s">
        <v>1026</v>
      </c>
      <c r="E3029" s="26">
        <v>42614</v>
      </c>
      <c r="F3029">
        <v>58</v>
      </c>
      <c r="G3029">
        <v>60</v>
      </c>
      <c r="H3029">
        <v>0.96666666666666667</v>
      </c>
      <c r="I3029">
        <v>547</v>
      </c>
      <c r="J3029">
        <v>593</v>
      </c>
      <c r="K3029">
        <v>0.92242833052276563</v>
      </c>
      <c r="L3029">
        <v>618</v>
      </c>
      <c r="M3029">
        <v>0.95954692556634302</v>
      </c>
      <c r="N3029">
        <v>520</v>
      </c>
      <c r="P3029">
        <v>11</v>
      </c>
      <c r="Q3029">
        <v>57</v>
      </c>
      <c r="R3029">
        <v>0.19298245614035087</v>
      </c>
      <c r="S3029">
        <v>27</v>
      </c>
      <c r="T3029">
        <v>0.85214285714285709</v>
      </c>
    </row>
    <row r="3030" spans="1:20" x14ac:dyDescent="0.25">
      <c r="A3030" s="177" t="s">
        <v>1558</v>
      </c>
      <c r="B3030" t="s">
        <v>1559</v>
      </c>
      <c r="C3030" t="s">
        <v>318</v>
      </c>
      <c r="D3030" s="20" t="s">
        <v>1026</v>
      </c>
      <c r="E3030" s="26">
        <v>42614</v>
      </c>
      <c r="F3030">
        <v>19</v>
      </c>
      <c r="G3030">
        <v>23</v>
      </c>
      <c r="H3030">
        <v>0.82608695652173914</v>
      </c>
      <c r="I3030">
        <v>47</v>
      </c>
      <c r="J3030">
        <v>57</v>
      </c>
      <c r="K3030">
        <v>0.82456140350877194</v>
      </c>
      <c r="L3030">
        <v>69</v>
      </c>
      <c r="M3030">
        <v>0.82608695652173914</v>
      </c>
      <c r="N3030">
        <v>41</v>
      </c>
      <c r="P3030">
        <v>0</v>
      </c>
      <c r="Q3030">
        <v>0</v>
      </c>
      <c r="R3030" t="e">
        <v>#DIV/0!</v>
      </c>
      <c r="S3030">
        <v>6</v>
      </c>
      <c r="T3030">
        <v>0.77500000000000002</v>
      </c>
    </row>
    <row r="3031" spans="1:20" x14ac:dyDescent="0.25">
      <c r="A3031" s="177" t="s">
        <v>1140</v>
      </c>
      <c r="B3031" t="s">
        <v>1228</v>
      </c>
      <c r="C3031" t="s">
        <v>235</v>
      </c>
      <c r="D3031" s="20" t="s">
        <v>1028</v>
      </c>
      <c r="E3031" s="26">
        <v>42614</v>
      </c>
      <c r="F3031">
        <v>139</v>
      </c>
      <c r="G3031">
        <v>166</v>
      </c>
      <c r="H3031">
        <v>0.83734939759036142</v>
      </c>
      <c r="I3031">
        <v>812</v>
      </c>
      <c r="J3031">
        <v>962</v>
      </c>
      <c r="K3031">
        <v>0.84407484407484412</v>
      </c>
      <c r="L3031">
        <v>1097</v>
      </c>
      <c r="M3031">
        <v>0.87693710118505008</v>
      </c>
      <c r="N3031">
        <v>761</v>
      </c>
      <c r="P3031">
        <v>42</v>
      </c>
      <c r="Q3031">
        <v>99</v>
      </c>
      <c r="R3031">
        <v>0.42424242424242425</v>
      </c>
      <c r="S3031">
        <v>51</v>
      </c>
      <c r="T3031">
        <v>0.83</v>
      </c>
    </row>
    <row r="3032" spans="1:20" x14ac:dyDescent="0.25">
      <c r="A3032" s="177" t="s">
        <v>11118</v>
      </c>
      <c r="B3032" t="s">
        <v>11119</v>
      </c>
      <c r="C3032" t="s">
        <v>228</v>
      </c>
      <c r="D3032" s="20" t="s">
        <v>1026</v>
      </c>
      <c r="E3032" s="26">
        <v>42644</v>
      </c>
      <c r="F3032">
        <v>1</v>
      </c>
      <c r="G3032">
        <v>3</v>
      </c>
      <c r="H3032">
        <v>0.33333333333333331</v>
      </c>
      <c r="I3032">
        <v>9</v>
      </c>
      <c r="J3032">
        <v>5</v>
      </c>
      <c r="K3032">
        <v>1.8</v>
      </c>
      <c r="L3032">
        <v>15</v>
      </c>
      <c r="M3032">
        <v>0.33333333333333331</v>
      </c>
      <c r="N3032">
        <v>3</v>
      </c>
      <c r="P3032">
        <v>1</v>
      </c>
      <c r="Q3032">
        <v>3</v>
      </c>
      <c r="R3032">
        <v>0.33333333333333331</v>
      </c>
      <c r="S3032">
        <v>6</v>
      </c>
      <c r="T3032">
        <v>0.95</v>
      </c>
    </row>
    <row r="3033" spans="1:20" x14ac:dyDescent="0.25">
      <c r="A3033" s="177" t="s">
        <v>9371</v>
      </c>
      <c r="B3033" t="s">
        <v>9372</v>
      </c>
      <c r="C3033" t="s">
        <v>211</v>
      </c>
      <c r="D3033" s="20" t="s">
        <v>1026</v>
      </c>
      <c r="E3033" s="26">
        <v>42644</v>
      </c>
      <c r="F3033">
        <v>2</v>
      </c>
      <c r="G3033">
        <v>3</v>
      </c>
      <c r="H3033">
        <v>0.66666666666666663</v>
      </c>
      <c r="I3033">
        <v>22</v>
      </c>
      <c r="J3033">
        <v>24</v>
      </c>
      <c r="K3033">
        <v>0.91666666666666663</v>
      </c>
      <c r="L3033">
        <v>36</v>
      </c>
      <c r="M3033">
        <v>0.66666666666666663</v>
      </c>
      <c r="N3033">
        <v>17</v>
      </c>
      <c r="P3033">
        <v>2</v>
      </c>
      <c r="Q3033">
        <v>6</v>
      </c>
      <c r="R3033">
        <v>0.33333333333333331</v>
      </c>
      <c r="S3033">
        <v>5</v>
      </c>
      <c r="T3033">
        <v>0</v>
      </c>
    </row>
    <row r="3034" spans="1:20" x14ac:dyDescent="0.25">
      <c r="A3034" s="177" t="s">
        <v>8532</v>
      </c>
      <c r="B3034" t="s">
        <v>8533</v>
      </c>
      <c r="C3034" t="s">
        <v>213</v>
      </c>
      <c r="D3034" s="20" t="s">
        <v>1026</v>
      </c>
      <c r="E3034" s="26">
        <v>42644</v>
      </c>
      <c r="F3034">
        <v>2</v>
      </c>
      <c r="G3034">
        <v>3</v>
      </c>
      <c r="H3034">
        <v>0.66666666666666663</v>
      </c>
      <c r="I3034">
        <v>13</v>
      </c>
      <c r="J3034">
        <v>18</v>
      </c>
      <c r="K3034">
        <v>0.72222222222222221</v>
      </c>
      <c r="L3034">
        <v>25</v>
      </c>
      <c r="M3034">
        <v>0.72</v>
      </c>
      <c r="N3034">
        <v>7</v>
      </c>
      <c r="P3034">
        <v>0</v>
      </c>
      <c r="Q3034">
        <v>0</v>
      </c>
      <c r="R3034" t="e">
        <v>#DIV/0!</v>
      </c>
      <c r="S3034">
        <v>6</v>
      </c>
      <c r="T3034">
        <v>1</v>
      </c>
    </row>
    <row r="3035" spans="1:20" x14ac:dyDescent="0.25">
      <c r="A3035" s="177" t="s">
        <v>5108</v>
      </c>
      <c r="B3035" t="s">
        <v>5109</v>
      </c>
      <c r="C3035" t="s">
        <v>229</v>
      </c>
      <c r="D3035" s="20" t="s">
        <v>1026</v>
      </c>
      <c r="E3035" s="26">
        <v>42644</v>
      </c>
      <c r="F3035">
        <v>1</v>
      </c>
      <c r="G3035">
        <v>1</v>
      </c>
      <c r="H3035">
        <v>1</v>
      </c>
      <c r="I3035">
        <v>8</v>
      </c>
      <c r="J3035">
        <v>5</v>
      </c>
      <c r="K3035">
        <v>1.6</v>
      </c>
      <c r="L3035">
        <v>5</v>
      </c>
      <c r="M3035">
        <v>1</v>
      </c>
      <c r="N3035">
        <v>8</v>
      </c>
      <c r="P3035">
        <v>0</v>
      </c>
      <c r="Q3035">
        <v>2</v>
      </c>
      <c r="R3035">
        <v>0</v>
      </c>
      <c r="S3035">
        <v>0</v>
      </c>
      <c r="T3035">
        <v>0.13333333333333333</v>
      </c>
    </row>
    <row r="3036" spans="1:20" x14ac:dyDescent="0.25">
      <c r="A3036" s="177" t="s">
        <v>12110</v>
      </c>
      <c r="B3036" t="s">
        <v>12111</v>
      </c>
      <c r="C3036" s="20" t="s">
        <v>1077</v>
      </c>
      <c r="D3036" s="20" t="s">
        <v>1028</v>
      </c>
      <c r="E3036" s="26">
        <v>42644</v>
      </c>
      <c r="F3036">
        <v>1</v>
      </c>
      <c r="G3036">
        <v>3</v>
      </c>
      <c r="H3036">
        <v>0.33333333333333331</v>
      </c>
      <c r="I3036">
        <v>2</v>
      </c>
      <c r="J3036">
        <v>5</v>
      </c>
      <c r="K3036">
        <v>0.4</v>
      </c>
      <c r="L3036">
        <v>15</v>
      </c>
      <c r="M3036">
        <v>0.33333333333333331</v>
      </c>
      <c r="N3036">
        <v>2</v>
      </c>
      <c r="P3036">
        <v>0</v>
      </c>
      <c r="Q3036">
        <v>0</v>
      </c>
      <c r="R3036" t="e">
        <v>#DIV/0!</v>
      </c>
      <c r="S3036">
        <v>0</v>
      </c>
      <c r="T3036">
        <v>0.63636363636363635</v>
      </c>
    </row>
    <row r="3037" spans="1:20" x14ac:dyDescent="0.25">
      <c r="A3037" s="177" t="s">
        <v>5732</v>
      </c>
      <c r="B3037" t="s">
        <v>5733</v>
      </c>
      <c r="C3037" s="20" t="s">
        <v>1073</v>
      </c>
      <c r="D3037" s="20" t="s">
        <v>1026</v>
      </c>
      <c r="E3037" s="26">
        <v>42644</v>
      </c>
      <c r="F3037">
        <v>7</v>
      </c>
      <c r="G3037">
        <v>5</v>
      </c>
      <c r="H3037">
        <v>1.4</v>
      </c>
      <c r="I3037">
        <v>28</v>
      </c>
      <c r="J3037">
        <v>35</v>
      </c>
      <c r="K3037">
        <v>0.8</v>
      </c>
      <c r="L3037">
        <v>25</v>
      </c>
      <c r="M3037">
        <v>1.4</v>
      </c>
      <c r="N3037">
        <v>26</v>
      </c>
      <c r="P3037">
        <v>0</v>
      </c>
      <c r="Q3037">
        <v>0</v>
      </c>
      <c r="R3037" t="e">
        <v>#DIV/0!</v>
      </c>
      <c r="S3037">
        <v>2</v>
      </c>
    </row>
    <row r="3038" spans="1:20" x14ac:dyDescent="0.25">
      <c r="A3038" s="177" t="s">
        <v>10609</v>
      </c>
      <c r="B3038" t="s">
        <v>10610</v>
      </c>
      <c r="C3038" t="s">
        <v>205</v>
      </c>
      <c r="D3038" s="20" t="s">
        <v>1026</v>
      </c>
      <c r="E3038" s="26">
        <v>42644</v>
      </c>
      <c r="F3038">
        <v>0</v>
      </c>
      <c r="G3038">
        <v>0</v>
      </c>
      <c r="H3038" t="e">
        <v>#DIV/0!</v>
      </c>
      <c r="I3038">
        <v>0</v>
      </c>
      <c r="J3038">
        <v>0</v>
      </c>
      <c r="K3038" t="e">
        <v>#DIV/0!</v>
      </c>
      <c r="L3038">
        <v>0</v>
      </c>
      <c r="M3038" t="e">
        <v>#DIV/0!</v>
      </c>
      <c r="N3038">
        <v>0</v>
      </c>
      <c r="O3038">
        <v>1.1875</v>
      </c>
      <c r="P3038">
        <v>0</v>
      </c>
      <c r="Q3038">
        <v>0</v>
      </c>
      <c r="R3038" t="e">
        <v>#DIV/0!</v>
      </c>
      <c r="S3038">
        <v>0</v>
      </c>
      <c r="T3038">
        <v>0.34868421052631576</v>
      </c>
    </row>
    <row r="3039" spans="1:20" x14ac:dyDescent="0.25">
      <c r="A3039" s="177" t="s">
        <v>8956</v>
      </c>
      <c r="B3039" t="s">
        <v>8957</v>
      </c>
      <c r="C3039" t="s">
        <v>210</v>
      </c>
      <c r="D3039" s="20" t="s">
        <v>1026</v>
      </c>
      <c r="E3039" s="26">
        <v>42644</v>
      </c>
      <c r="F3039">
        <v>3</v>
      </c>
      <c r="G3039">
        <v>7</v>
      </c>
      <c r="H3039">
        <v>0.42857142857142855</v>
      </c>
      <c r="I3039">
        <v>10</v>
      </c>
      <c r="J3039">
        <v>21</v>
      </c>
      <c r="K3039">
        <v>0.47619047619047616</v>
      </c>
      <c r="L3039">
        <v>50</v>
      </c>
      <c r="M3039">
        <v>0.42</v>
      </c>
      <c r="N3039">
        <v>6</v>
      </c>
      <c r="O3039">
        <v>1.0249999999999999</v>
      </c>
      <c r="P3039">
        <v>3</v>
      </c>
      <c r="Q3039">
        <v>4</v>
      </c>
      <c r="R3039">
        <v>0.75</v>
      </c>
      <c r="S3039">
        <v>4</v>
      </c>
    </row>
    <row r="3040" spans="1:20" x14ac:dyDescent="0.25">
      <c r="A3040" s="177" t="s">
        <v>6151</v>
      </c>
      <c r="B3040" t="s">
        <v>6152</v>
      </c>
      <c r="C3040" t="s">
        <v>215</v>
      </c>
      <c r="D3040" s="20" t="s">
        <v>1026</v>
      </c>
      <c r="E3040" s="26">
        <v>42644</v>
      </c>
      <c r="F3040">
        <v>5</v>
      </c>
      <c r="G3040">
        <v>7</v>
      </c>
      <c r="H3040">
        <v>0.7142857142857143</v>
      </c>
      <c r="I3040">
        <v>30</v>
      </c>
      <c r="J3040">
        <v>35</v>
      </c>
      <c r="K3040">
        <v>0.8571428571428571</v>
      </c>
      <c r="L3040">
        <v>45</v>
      </c>
      <c r="M3040">
        <v>0.77777777777777779</v>
      </c>
      <c r="N3040">
        <v>22</v>
      </c>
      <c r="O3040">
        <v>0.9</v>
      </c>
      <c r="P3040">
        <v>7</v>
      </c>
      <c r="Q3040">
        <v>8</v>
      </c>
      <c r="R3040">
        <v>0.875</v>
      </c>
      <c r="S3040">
        <v>8</v>
      </c>
    </row>
    <row r="3041" spans="1:20" x14ac:dyDescent="0.25">
      <c r="A3041" s="177" t="s">
        <v>3451</v>
      </c>
      <c r="B3041" t="s">
        <v>3452</v>
      </c>
      <c r="C3041" t="s">
        <v>221</v>
      </c>
      <c r="D3041" s="20" t="s">
        <v>1026</v>
      </c>
      <c r="E3041" s="26">
        <v>42644</v>
      </c>
      <c r="F3041">
        <v>4</v>
      </c>
      <c r="G3041">
        <v>12</v>
      </c>
      <c r="H3041">
        <v>0.33333333333333331</v>
      </c>
      <c r="I3041">
        <v>11</v>
      </c>
      <c r="J3041">
        <v>10</v>
      </c>
      <c r="K3041">
        <v>1.1000000000000001</v>
      </c>
      <c r="L3041">
        <v>40</v>
      </c>
      <c r="M3041">
        <v>0.25</v>
      </c>
      <c r="N3041">
        <v>10</v>
      </c>
      <c r="O3041">
        <v>0.85214285714285709</v>
      </c>
      <c r="P3041">
        <v>4</v>
      </c>
      <c r="Q3041">
        <v>5</v>
      </c>
      <c r="R3041">
        <v>0.8</v>
      </c>
      <c r="S3041">
        <v>1</v>
      </c>
    </row>
    <row r="3042" spans="1:20" x14ac:dyDescent="0.25">
      <c r="A3042" s="177" t="s">
        <v>3276</v>
      </c>
      <c r="B3042" t="s">
        <v>3277</v>
      </c>
      <c r="C3042" t="s">
        <v>222</v>
      </c>
      <c r="D3042" s="20" t="s">
        <v>1026</v>
      </c>
      <c r="E3042" s="26">
        <v>42644</v>
      </c>
      <c r="F3042">
        <v>3</v>
      </c>
      <c r="G3042">
        <v>4</v>
      </c>
      <c r="H3042">
        <v>0.75</v>
      </c>
      <c r="I3042">
        <v>3</v>
      </c>
      <c r="J3042">
        <v>6</v>
      </c>
      <c r="K3042">
        <v>0.5</v>
      </c>
      <c r="L3042">
        <v>8</v>
      </c>
      <c r="M3042">
        <v>0.75</v>
      </c>
      <c r="N3042">
        <v>3</v>
      </c>
      <c r="O3042">
        <v>0.77500000000000002</v>
      </c>
      <c r="P3042">
        <v>0</v>
      </c>
      <c r="Q3042">
        <v>0</v>
      </c>
      <c r="R3042" t="e">
        <v>#DIV/0!</v>
      </c>
      <c r="S3042">
        <v>0</v>
      </c>
    </row>
    <row r="3043" spans="1:20" x14ac:dyDescent="0.25">
      <c r="A3043" s="177" t="s">
        <v>7321</v>
      </c>
      <c r="B3043" t="s">
        <v>7322</v>
      </c>
      <c r="C3043" s="20" t="s">
        <v>1078</v>
      </c>
      <c r="D3043" s="20" t="s">
        <v>1026</v>
      </c>
      <c r="E3043" s="26">
        <v>42644</v>
      </c>
      <c r="F3043">
        <v>5</v>
      </c>
      <c r="G3043">
        <v>5</v>
      </c>
      <c r="H3043">
        <v>1</v>
      </c>
      <c r="I3043">
        <v>17</v>
      </c>
      <c r="J3043">
        <v>24</v>
      </c>
      <c r="K3043">
        <v>0.70833333333333337</v>
      </c>
      <c r="L3043">
        <v>24</v>
      </c>
      <c r="M3043">
        <v>1</v>
      </c>
      <c r="N3043">
        <v>14</v>
      </c>
      <c r="P3043">
        <v>2</v>
      </c>
      <c r="Q3043">
        <v>3</v>
      </c>
      <c r="R3043">
        <v>0.66666666666666663</v>
      </c>
      <c r="S3043">
        <v>3</v>
      </c>
    </row>
    <row r="3044" spans="1:20" x14ac:dyDescent="0.25">
      <c r="A3044" s="177" t="s">
        <v>5313</v>
      </c>
      <c r="B3044" t="s">
        <v>5314</v>
      </c>
      <c r="C3044" s="20" t="s">
        <v>1079</v>
      </c>
      <c r="D3044" s="20" t="s">
        <v>1026</v>
      </c>
      <c r="E3044" s="26">
        <v>42644</v>
      </c>
      <c r="F3044">
        <v>4</v>
      </c>
      <c r="G3044">
        <v>5</v>
      </c>
      <c r="H3044">
        <v>0.8</v>
      </c>
      <c r="I3044">
        <v>14</v>
      </c>
      <c r="J3044">
        <v>25</v>
      </c>
      <c r="K3044">
        <v>0.56000000000000005</v>
      </c>
      <c r="L3044">
        <v>25</v>
      </c>
      <c r="M3044">
        <v>1</v>
      </c>
      <c r="N3044">
        <v>12</v>
      </c>
      <c r="P3044">
        <v>0</v>
      </c>
      <c r="Q3044">
        <v>1</v>
      </c>
      <c r="R3044">
        <v>0</v>
      </c>
      <c r="S3044">
        <v>2</v>
      </c>
    </row>
    <row r="3045" spans="1:20" x14ac:dyDescent="0.25">
      <c r="A3045" s="177" t="s">
        <v>12312</v>
      </c>
      <c r="B3045" t="s">
        <v>12313</v>
      </c>
      <c r="C3045" t="s">
        <v>200</v>
      </c>
      <c r="D3045" s="20" t="s">
        <v>1026</v>
      </c>
      <c r="E3045" s="26">
        <v>42644</v>
      </c>
      <c r="F3045">
        <v>4</v>
      </c>
      <c r="G3045">
        <v>8</v>
      </c>
      <c r="H3045">
        <v>0.5</v>
      </c>
      <c r="I3045">
        <v>9</v>
      </c>
      <c r="J3045">
        <v>20</v>
      </c>
      <c r="K3045">
        <v>0.45</v>
      </c>
      <c r="L3045">
        <v>40</v>
      </c>
      <c r="M3045">
        <v>0.5</v>
      </c>
      <c r="N3045">
        <v>6</v>
      </c>
      <c r="P3045">
        <v>1</v>
      </c>
      <c r="Q3045">
        <v>1</v>
      </c>
      <c r="R3045">
        <v>1</v>
      </c>
      <c r="S3045">
        <v>3</v>
      </c>
    </row>
    <row r="3046" spans="1:20" x14ac:dyDescent="0.25">
      <c r="A3046" s="177" t="s">
        <v>10433</v>
      </c>
      <c r="B3046" t="s">
        <v>10434</v>
      </c>
      <c r="C3046" t="s">
        <v>204</v>
      </c>
      <c r="D3046" s="20" t="s">
        <v>1026</v>
      </c>
      <c r="E3046" s="26">
        <v>42644</v>
      </c>
      <c r="F3046">
        <v>1</v>
      </c>
      <c r="G3046">
        <v>5</v>
      </c>
      <c r="H3046">
        <v>0.2</v>
      </c>
      <c r="I3046">
        <v>3</v>
      </c>
      <c r="J3046">
        <v>5</v>
      </c>
      <c r="K3046">
        <v>0.6</v>
      </c>
      <c r="L3046">
        <v>25</v>
      </c>
      <c r="M3046">
        <v>0.2</v>
      </c>
      <c r="N3046">
        <v>3</v>
      </c>
      <c r="P3046">
        <v>0</v>
      </c>
      <c r="Q3046">
        <v>0</v>
      </c>
      <c r="R3046" t="e">
        <v>#DIV/0!</v>
      </c>
      <c r="S3046">
        <v>0</v>
      </c>
    </row>
    <row r="3047" spans="1:20" x14ac:dyDescent="0.25">
      <c r="A3047" s="177" t="s">
        <v>8781</v>
      </c>
      <c r="B3047" t="s">
        <v>8782</v>
      </c>
      <c r="C3047" t="s">
        <v>208</v>
      </c>
      <c r="D3047" s="20" t="s">
        <v>1026</v>
      </c>
      <c r="E3047" s="26">
        <v>42644</v>
      </c>
      <c r="F3047">
        <v>3</v>
      </c>
      <c r="G3047">
        <v>3</v>
      </c>
      <c r="H3047">
        <v>1</v>
      </c>
      <c r="I3047">
        <v>15</v>
      </c>
      <c r="J3047">
        <v>15</v>
      </c>
      <c r="K3047">
        <v>1</v>
      </c>
      <c r="L3047">
        <v>15</v>
      </c>
      <c r="M3047">
        <v>1</v>
      </c>
      <c r="N3047">
        <v>15</v>
      </c>
      <c r="P3047">
        <v>0</v>
      </c>
      <c r="Q3047">
        <v>0</v>
      </c>
      <c r="R3047" t="e">
        <v>#DIV/0!</v>
      </c>
      <c r="S3047">
        <v>0</v>
      </c>
    </row>
    <row r="3048" spans="1:20" x14ac:dyDescent="0.25">
      <c r="A3048" s="177" t="s">
        <v>6575</v>
      </c>
      <c r="B3048" t="s">
        <v>6576</v>
      </c>
      <c r="C3048" t="s">
        <v>316</v>
      </c>
      <c r="D3048" s="20" t="s">
        <v>1026</v>
      </c>
      <c r="E3048" s="26">
        <v>42644</v>
      </c>
      <c r="F3048">
        <v>3</v>
      </c>
      <c r="G3048">
        <v>9</v>
      </c>
      <c r="H3048">
        <v>0.33333333333333331</v>
      </c>
      <c r="I3048">
        <v>11</v>
      </c>
      <c r="J3048">
        <v>9</v>
      </c>
      <c r="K3048">
        <v>1.2222222222222223</v>
      </c>
      <c r="L3048">
        <v>26</v>
      </c>
      <c r="M3048">
        <v>0.34615384615384615</v>
      </c>
      <c r="N3048">
        <v>11</v>
      </c>
      <c r="P3048">
        <v>0</v>
      </c>
      <c r="Q3048">
        <v>0</v>
      </c>
      <c r="R3048" t="e">
        <v>#DIV/0!</v>
      </c>
      <c r="S3048">
        <v>0</v>
      </c>
      <c r="T3048">
        <v>0</v>
      </c>
    </row>
    <row r="3049" spans="1:20" x14ac:dyDescent="0.25">
      <c r="A3049" s="177" t="s">
        <v>4168</v>
      </c>
      <c r="B3049" t="s">
        <v>4169</v>
      </c>
      <c r="C3049" t="s">
        <v>218</v>
      </c>
      <c r="D3049" s="20" t="s">
        <v>1026</v>
      </c>
      <c r="E3049" s="26">
        <v>42644</v>
      </c>
      <c r="F3049">
        <v>0</v>
      </c>
      <c r="G3049">
        <v>0</v>
      </c>
      <c r="H3049" t="e">
        <v>#DIV/0!</v>
      </c>
      <c r="I3049">
        <v>2</v>
      </c>
      <c r="J3049">
        <v>0</v>
      </c>
      <c r="K3049" t="e">
        <v>#DIV/0!</v>
      </c>
      <c r="L3049">
        <v>0</v>
      </c>
      <c r="M3049" t="e">
        <v>#DIV/0!</v>
      </c>
      <c r="N3049">
        <v>2</v>
      </c>
      <c r="P3049">
        <v>0</v>
      </c>
      <c r="Q3049">
        <v>0</v>
      </c>
      <c r="R3049" t="e">
        <v>#DIV/0!</v>
      </c>
      <c r="S3049">
        <v>0</v>
      </c>
      <c r="T3049">
        <v>0.17647058823529413</v>
      </c>
    </row>
    <row r="3050" spans="1:20" x14ac:dyDescent="0.25">
      <c r="A3050" s="177" t="s">
        <v>12597</v>
      </c>
      <c r="B3050" t="s">
        <v>12598</v>
      </c>
      <c r="C3050" t="s">
        <v>202</v>
      </c>
      <c r="D3050" s="20" t="s">
        <v>1026</v>
      </c>
      <c r="E3050" s="26">
        <v>42644</v>
      </c>
      <c r="F3050">
        <v>12</v>
      </c>
      <c r="G3050">
        <v>9</v>
      </c>
      <c r="H3050">
        <v>1.3333333333333333</v>
      </c>
      <c r="I3050">
        <v>136</v>
      </c>
      <c r="J3050">
        <v>120</v>
      </c>
      <c r="K3050">
        <v>1.1333333333333333</v>
      </c>
      <c r="L3050">
        <v>90</v>
      </c>
      <c r="M3050">
        <v>1.3333333333333333</v>
      </c>
      <c r="N3050">
        <v>134</v>
      </c>
      <c r="P3050">
        <v>1</v>
      </c>
      <c r="Q3050">
        <v>1</v>
      </c>
      <c r="R3050">
        <v>1</v>
      </c>
      <c r="S3050">
        <v>2</v>
      </c>
      <c r="T3050">
        <v>0</v>
      </c>
    </row>
    <row r="3051" spans="1:20" x14ac:dyDescent="0.25">
      <c r="A3051" s="177" t="s">
        <v>12422</v>
      </c>
      <c r="B3051" t="s">
        <v>12423</v>
      </c>
      <c r="C3051" t="s">
        <v>347</v>
      </c>
      <c r="D3051" s="20" t="s">
        <v>1026</v>
      </c>
      <c r="E3051" s="26">
        <v>42644</v>
      </c>
      <c r="F3051">
        <v>2</v>
      </c>
      <c r="G3051">
        <v>3</v>
      </c>
      <c r="H3051">
        <v>0.66666666666666663</v>
      </c>
      <c r="I3051">
        <v>13</v>
      </c>
      <c r="J3051">
        <v>6</v>
      </c>
      <c r="K3051">
        <v>2.1666666666666665</v>
      </c>
      <c r="L3051">
        <v>10</v>
      </c>
      <c r="M3051">
        <v>0.6</v>
      </c>
      <c r="N3051">
        <v>13</v>
      </c>
      <c r="P3051">
        <v>1</v>
      </c>
      <c r="Q3051">
        <v>2</v>
      </c>
      <c r="R3051">
        <v>0.5</v>
      </c>
      <c r="S3051">
        <v>0</v>
      </c>
      <c r="T3051">
        <v>0.1111111111111111</v>
      </c>
    </row>
    <row r="3052" spans="1:20" x14ac:dyDescent="0.25">
      <c r="A3052" s="177" t="s">
        <v>9762</v>
      </c>
      <c r="B3052" t="s">
        <v>9763</v>
      </c>
      <c r="C3052" t="s">
        <v>224</v>
      </c>
      <c r="D3052" s="20" t="s">
        <v>1026</v>
      </c>
      <c r="E3052" s="26">
        <v>42644</v>
      </c>
      <c r="F3052">
        <v>6</v>
      </c>
      <c r="G3052">
        <v>6</v>
      </c>
      <c r="H3052">
        <v>1</v>
      </c>
      <c r="I3052">
        <v>74</v>
      </c>
      <c r="J3052">
        <v>90</v>
      </c>
      <c r="K3052">
        <v>0.82222222222222219</v>
      </c>
      <c r="L3052">
        <v>90</v>
      </c>
      <c r="M3052">
        <v>1</v>
      </c>
      <c r="N3052">
        <v>74</v>
      </c>
      <c r="P3052">
        <v>0</v>
      </c>
      <c r="Q3052">
        <v>0</v>
      </c>
      <c r="R3052" t="e">
        <v>#DIV/0!</v>
      </c>
      <c r="S3052">
        <v>0</v>
      </c>
      <c r="T3052">
        <v>0.75</v>
      </c>
    </row>
    <row r="3053" spans="1:20" x14ac:dyDescent="0.25">
      <c r="A3053" s="177" t="s">
        <v>9463</v>
      </c>
      <c r="B3053" t="s">
        <v>9464</v>
      </c>
      <c r="C3053" t="s">
        <v>345</v>
      </c>
      <c r="D3053" s="20" t="s">
        <v>1026</v>
      </c>
      <c r="E3053" s="26">
        <v>42644</v>
      </c>
      <c r="F3053">
        <v>5</v>
      </c>
      <c r="G3053">
        <v>4</v>
      </c>
      <c r="H3053">
        <v>1.25</v>
      </c>
      <c r="I3053">
        <v>10</v>
      </c>
      <c r="J3053">
        <v>30</v>
      </c>
      <c r="K3053">
        <v>0.33333333333333331</v>
      </c>
      <c r="L3053">
        <v>24</v>
      </c>
      <c r="M3053">
        <v>1.25</v>
      </c>
      <c r="N3053">
        <v>9</v>
      </c>
      <c r="P3053">
        <v>0</v>
      </c>
      <c r="Q3053">
        <v>0</v>
      </c>
      <c r="R3053" t="e">
        <v>#DIV/0!</v>
      </c>
      <c r="S3053">
        <v>1</v>
      </c>
      <c r="T3053">
        <v>0.18181818181818182</v>
      </c>
    </row>
    <row r="3054" spans="1:20" x14ac:dyDescent="0.25">
      <c r="A3054" s="177" t="s">
        <v>7855</v>
      </c>
      <c r="B3054" t="s">
        <v>7856</v>
      </c>
      <c r="C3054" t="s">
        <v>226</v>
      </c>
      <c r="D3054" s="20" t="s">
        <v>1026</v>
      </c>
      <c r="E3054" s="26">
        <v>42644</v>
      </c>
      <c r="F3054">
        <v>4</v>
      </c>
      <c r="G3054">
        <v>5</v>
      </c>
      <c r="H3054">
        <v>0.8</v>
      </c>
      <c r="I3054">
        <v>56</v>
      </c>
      <c r="J3054">
        <v>40</v>
      </c>
      <c r="K3054">
        <v>1.4</v>
      </c>
      <c r="L3054">
        <v>50</v>
      </c>
      <c r="M3054">
        <v>0.8</v>
      </c>
      <c r="N3054">
        <v>47</v>
      </c>
      <c r="P3054">
        <v>0</v>
      </c>
      <c r="Q3054">
        <v>5</v>
      </c>
      <c r="R3054">
        <v>0</v>
      </c>
      <c r="S3054">
        <v>9</v>
      </c>
      <c r="T3054">
        <v>1</v>
      </c>
    </row>
    <row r="3055" spans="1:20" x14ac:dyDescent="0.25">
      <c r="A3055" s="177" t="s">
        <v>6925</v>
      </c>
      <c r="B3055" t="s">
        <v>6926</v>
      </c>
      <c r="C3055" t="s">
        <v>231</v>
      </c>
      <c r="D3055" s="20" t="s">
        <v>1026</v>
      </c>
      <c r="E3055" s="26">
        <v>42644</v>
      </c>
      <c r="F3055">
        <v>13</v>
      </c>
      <c r="G3055">
        <v>15</v>
      </c>
      <c r="H3055">
        <v>0.8666666666666667</v>
      </c>
      <c r="I3055">
        <v>112</v>
      </c>
      <c r="J3055">
        <v>154</v>
      </c>
      <c r="K3055">
        <v>0.72727272727272729</v>
      </c>
      <c r="L3055">
        <v>174</v>
      </c>
      <c r="M3055">
        <v>0.88505747126436785</v>
      </c>
      <c r="N3055">
        <v>105</v>
      </c>
      <c r="P3055">
        <v>0</v>
      </c>
      <c r="Q3055">
        <v>0</v>
      </c>
      <c r="R3055" t="e">
        <v>#DIV/0!</v>
      </c>
      <c r="S3055">
        <v>7</v>
      </c>
      <c r="T3055">
        <v>0.17434210526315788</v>
      </c>
    </row>
    <row r="3056" spans="1:20" x14ac:dyDescent="0.25">
      <c r="A3056" s="177" t="s">
        <v>5976</v>
      </c>
      <c r="B3056" t="s">
        <v>5977</v>
      </c>
      <c r="C3056" t="s">
        <v>216</v>
      </c>
      <c r="D3056" s="20" t="s">
        <v>1026</v>
      </c>
      <c r="E3056" s="26">
        <v>42644</v>
      </c>
      <c r="F3056">
        <v>11</v>
      </c>
      <c r="G3056">
        <v>10</v>
      </c>
      <c r="H3056">
        <v>1.1000000000000001</v>
      </c>
      <c r="I3056">
        <v>71</v>
      </c>
      <c r="J3056">
        <v>110</v>
      </c>
      <c r="K3056">
        <v>0.6454545454545455</v>
      </c>
      <c r="L3056">
        <v>100</v>
      </c>
      <c r="M3056">
        <v>1.1000000000000001</v>
      </c>
      <c r="N3056">
        <v>71</v>
      </c>
      <c r="P3056">
        <v>1</v>
      </c>
      <c r="Q3056">
        <v>7</v>
      </c>
      <c r="R3056">
        <v>0.14285714285714285</v>
      </c>
      <c r="S3056">
        <v>0</v>
      </c>
      <c r="T3056" t="e">
        <v>#DIV/0!</v>
      </c>
    </row>
    <row r="3057" spans="1:20" x14ac:dyDescent="0.25">
      <c r="A3057" s="177" t="s">
        <v>4583</v>
      </c>
      <c r="B3057" t="s">
        <v>4584</v>
      </c>
      <c r="C3057" t="s">
        <v>233</v>
      </c>
      <c r="D3057" s="20" t="s">
        <v>1026</v>
      </c>
      <c r="E3057" s="26">
        <v>42644</v>
      </c>
      <c r="F3057">
        <v>4</v>
      </c>
      <c r="G3057">
        <v>4</v>
      </c>
      <c r="H3057">
        <v>1</v>
      </c>
      <c r="I3057">
        <v>17</v>
      </c>
      <c r="J3057">
        <v>40</v>
      </c>
      <c r="K3057">
        <v>0.42499999999999999</v>
      </c>
      <c r="L3057">
        <v>40</v>
      </c>
      <c r="M3057">
        <v>1</v>
      </c>
      <c r="N3057">
        <v>17</v>
      </c>
      <c r="P3057">
        <v>0</v>
      </c>
      <c r="Q3057">
        <v>0</v>
      </c>
      <c r="R3057" t="e">
        <v>#DIV/0!</v>
      </c>
      <c r="S3057">
        <v>0</v>
      </c>
      <c r="T3057" t="e">
        <v>#DIV/0!</v>
      </c>
    </row>
    <row r="3058" spans="1:20" x14ac:dyDescent="0.25">
      <c r="A3058" s="177" t="s">
        <v>3993</v>
      </c>
      <c r="B3058" t="s">
        <v>3994</v>
      </c>
      <c r="C3058" t="s">
        <v>219</v>
      </c>
      <c r="D3058" s="20" t="s">
        <v>1026</v>
      </c>
      <c r="E3058" s="26">
        <v>42644</v>
      </c>
      <c r="F3058">
        <v>0</v>
      </c>
      <c r="G3058">
        <v>0</v>
      </c>
      <c r="H3058" t="e">
        <v>#DIV/0!</v>
      </c>
      <c r="I3058">
        <v>0</v>
      </c>
      <c r="J3058">
        <v>0</v>
      </c>
      <c r="K3058" t="e">
        <v>#DIV/0!</v>
      </c>
      <c r="L3058">
        <v>0</v>
      </c>
      <c r="M3058" t="e">
        <v>#DIV/0!</v>
      </c>
      <c r="N3058">
        <v>0</v>
      </c>
      <c r="P3058">
        <v>0</v>
      </c>
      <c r="Q3058">
        <v>0</v>
      </c>
      <c r="R3058" t="e">
        <v>#DIV/0!</v>
      </c>
      <c r="S3058">
        <v>0</v>
      </c>
      <c r="T3058" t="e">
        <v>#DIV/0!</v>
      </c>
    </row>
    <row r="3059" spans="1:20" x14ac:dyDescent="0.25">
      <c r="A3059" s="177" t="s">
        <v>3722</v>
      </c>
      <c r="B3059" t="s">
        <v>3723</v>
      </c>
      <c r="C3059" t="s">
        <v>340</v>
      </c>
      <c r="D3059" s="20" t="s">
        <v>1026</v>
      </c>
      <c r="E3059" s="26">
        <v>42644</v>
      </c>
      <c r="F3059">
        <v>5</v>
      </c>
      <c r="G3059">
        <v>4</v>
      </c>
      <c r="H3059">
        <v>1.25</v>
      </c>
      <c r="I3059">
        <v>36</v>
      </c>
      <c r="J3059">
        <v>50</v>
      </c>
      <c r="K3059">
        <v>0.72</v>
      </c>
      <c r="L3059">
        <v>40</v>
      </c>
      <c r="M3059">
        <v>1.25</v>
      </c>
      <c r="N3059">
        <v>34</v>
      </c>
      <c r="P3059">
        <v>5</v>
      </c>
      <c r="Q3059">
        <v>5</v>
      </c>
      <c r="R3059">
        <v>1</v>
      </c>
      <c r="S3059">
        <v>2</v>
      </c>
      <c r="T3059">
        <v>1.09375</v>
      </c>
    </row>
    <row r="3060" spans="1:20" x14ac:dyDescent="0.25">
      <c r="A3060" s="177" t="s">
        <v>11272</v>
      </c>
      <c r="B3060" t="s">
        <v>11273</v>
      </c>
      <c r="C3060" t="s">
        <v>350</v>
      </c>
      <c r="D3060" s="20" t="s">
        <v>1026</v>
      </c>
      <c r="E3060" s="26">
        <v>42644</v>
      </c>
      <c r="F3060">
        <v>1</v>
      </c>
      <c r="G3060">
        <v>1</v>
      </c>
      <c r="H3060">
        <v>1</v>
      </c>
      <c r="I3060">
        <v>1</v>
      </c>
      <c r="J3060">
        <v>3</v>
      </c>
      <c r="K3060">
        <v>0.33333333333333331</v>
      </c>
      <c r="L3060">
        <v>3</v>
      </c>
      <c r="M3060">
        <v>1</v>
      </c>
      <c r="N3060">
        <v>1</v>
      </c>
      <c r="P3060">
        <v>0</v>
      </c>
      <c r="Q3060">
        <v>0</v>
      </c>
      <c r="R3060" t="e">
        <v>#DIV/0!</v>
      </c>
      <c r="S3060">
        <v>0</v>
      </c>
      <c r="T3060" t="e">
        <v>#DIV/0!</v>
      </c>
    </row>
    <row r="3061" spans="1:20" x14ac:dyDescent="0.25">
      <c r="A3061" s="177" t="s">
        <v>11274</v>
      </c>
      <c r="B3061" t="s">
        <v>11275</v>
      </c>
      <c r="C3061" t="s">
        <v>351</v>
      </c>
      <c r="D3061" s="20" t="s">
        <v>1026</v>
      </c>
      <c r="E3061" s="26">
        <v>42644</v>
      </c>
      <c r="F3061">
        <v>7</v>
      </c>
      <c r="G3061">
        <v>5</v>
      </c>
      <c r="H3061">
        <v>1.4</v>
      </c>
      <c r="I3061">
        <v>11</v>
      </c>
      <c r="J3061">
        <v>21</v>
      </c>
      <c r="K3061">
        <v>0.52380952380952384</v>
      </c>
      <c r="L3061">
        <v>15</v>
      </c>
      <c r="M3061">
        <v>1.4</v>
      </c>
      <c r="N3061">
        <v>8</v>
      </c>
      <c r="P3061">
        <v>3</v>
      </c>
      <c r="Q3061">
        <v>4</v>
      </c>
      <c r="R3061">
        <v>0.75</v>
      </c>
      <c r="S3061">
        <v>3</v>
      </c>
      <c r="T3061" t="e">
        <v>#DIV/0!</v>
      </c>
    </row>
    <row r="3062" spans="1:20" x14ac:dyDescent="0.25">
      <c r="A3062" s="177" t="s">
        <v>11192</v>
      </c>
      <c r="B3062" t="s">
        <v>11193</v>
      </c>
      <c r="C3062" t="s">
        <v>352</v>
      </c>
      <c r="D3062" s="20" t="s">
        <v>1026</v>
      </c>
      <c r="E3062" s="26">
        <v>42644</v>
      </c>
      <c r="F3062">
        <v>1</v>
      </c>
      <c r="G3062">
        <v>1</v>
      </c>
      <c r="H3062">
        <v>1</v>
      </c>
      <c r="I3062">
        <v>2</v>
      </c>
      <c r="J3062">
        <v>3</v>
      </c>
      <c r="K3062">
        <v>0.66666666666666663</v>
      </c>
      <c r="L3062">
        <v>3</v>
      </c>
      <c r="M3062">
        <v>1</v>
      </c>
      <c r="N3062">
        <v>2</v>
      </c>
      <c r="P3062">
        <v>0</v>
      </c>
      <c r="Q3062">
        <v>0</v>
      </c>
      <c r="R3062" t="e">
        <v>#DIV/0!</v>
      </c>
      <c r="S3062">
        <v>0</v>
      </c>
      <c r="T3062">
        <v>0.57916666666666661</v>
      </c>
    </row>
    <row r="3063" spans="1:20" x14ac:dyDescent="0.25">
      <c r="A3063" s="177" t="s">
        <v>10193</v>
      </c>
      <c r="B3063" t="s">
        <v>10194</v>
      </c>
      <c r="C3063" t="s">
        <v>353</v>
      </c>
      <c r="D3063" s="20" t="s">
        <v>1026</v>
      </c>
      <c r="E3063" s="26">
        <v>42644</v>
      </c>
      <c r="F3063">
        <v>3</v>
      </c>
      <c r="G3063">
        <v>8</v>
      </c>
      <c r="H3063">
        <v>0.375</v>
      </c>
      <c r="I3063">
        <v>8</v>
      </c>
      <c r="J3063">
        <v>9</v>
      </c>
      <c r="K3063">
        <v>0.88888888888888884</v>
      </c>
      <c r="L3063">
        <v>24</v>
      </c>
      <c r="M3063">
        <v>0.375</v>
      </c>
      <c r="N3063">
        <v>7</v>
      </c>
      <c r="P3063">
        <v>0</v>
      </c>
      <c r="Q3063">
        <v>1</v>
      </c>
      <c r="R3063">
        <v>0</v>
      </c>
      <c r="S3063">
        <v>1</v>
      </c>
      <c r="T3063" t="e">
        <v>#DIV/0!</v>
      </c>
    </row>
    <row r="3064" spans="1:20" x14ac:dyDescent="0.25">
      <c r="A3064" s="177" t="s">
        <v>8606</v>
      </c>
      <c r="B3064" t="s">
        <v>8607</v>
      </c>
      <c r="C3064" t="s">
        <v>354</v>
      </c>
      <c r="D3064" s="20" t="s">
        <v>1026</v>
      </c>
      <c r="E3064" s="26">
        <v>42644</v>
      </c>
      <c r="F3064">
        <v>2</v>
      </c>
      <c r="G3064">
        <v>2</v>
      </c>
      <c r="H3064">
        <v>1</v>
      </c>
      <c r="I3064">
        <v>8</v>
      </c>
      <c r="J3064">
        <v>6</v>
      </c>
      <c r="K3064">
        <v>1.3333333333333333</v>
      </c>
      <c r="L3064">
        <v>6</v>
      </c>
      <c r="M3064">
        <v>1</v>
      </c>
      <c r="N3064">
        <v>6</v>
      </c>
      <c r="P3064">
        <v>0</v>
      </c>
      <c r="Q3064">
        <v>0</v>
      </c>
      <c r="R3064" t="e">
        <v>#DIV/0!</v>
      </c>
      <c r="S3064">
        <v>2</v>
      </c>
      <c r="T3064" t="e">
        <v>#DIV/0!</v>
      </c>
    </row>
    <row r="3065" spans="1:20" x14ac:dyDescent="0.25">
      <c r="A3065" s="177" t="s">
        <v>6400</v>
      </c>
      <c r="B3065" t="s">
        <v>6401</v>
      </c>
      <c r="C3065" t="s">
        <v>355</v>
      </c>
      <c r="D3065" s="20" t="s">
        <v>1026</v>
      </c>
      <c r="E3065" s="26">
        <v>42644</v>
      </c>
      <c r="F3065">
        <v>3</v>
      </c>
      <c r="G3065">
        <v>6</v>
      </c>
      <c r="H3065">
        <v>0.5</v>
      </c>
      <c r="I3065">
        <v>11</v>
      </c>
      <c r="J3065">
        <v>9</v>
      </c>
      <c r="K3065">
        <v>1.2222222222222223</v>
      </c>
      <c r="L3065">
        <v>18</v>
      </c>
      <c r="M3065">
        <v>0.5</v>
      </c>
      <c r="N3065">
        <v>11</v>
      </c>
      <c r="P3065">
        <v>0</v>
      </c>
      <c r="Q3065">
        <v>0</v>
      </c>
      <c r="R3065" t="e">
        <v>#DIV/0!</v>
      </c>
      <c r="S3065">
        <v>0</v>
      </c>
      <c r="T3065">
        <v>0.83</v>
      </c>
    </row>
    <row r="3066" spans="1:20" x14ac:dyDescent="0.25">
      <c r="A3066" s="177" t="s">
        <v>11715</v>
      </c>
      <c r="B3066" t="s">
        <v>11716</v>
      </c>
      <c r="C3066" t="s">
        <v>198</v>
      </c>
      <c r="D3066" s="20" t="s">
        <v>1028</v>
      </c>
      <c r="E3066" s="26">
        <v>42644</v>
      </c>
      <c r="F3066">
        <v>2</v>
      </c>
      <c r="G3066">
        <v>4</v>
      </c>
      <c r="H3066">
        <v>0.5</v>
      </c>
      <c r="I3066">
        <v>3</v>
      </c>
      <c r="J3066">
        <v>8</v>
      </c>
      <c r="K3066">
        <v>0.375</v>
      </c>
      <c r="L3066">
        <v>18</v>
      </c>
      <c r="M3066">
        <v>0.44444444444444442</v>
      </c>
      <c r="N3066">
        <v>3</v>
      </c>
      <c r="P3066">
        <v>0</v>
      </c>
      <c r="Q3066">
        <v>0</v>
      </c>
      <c r="R3066" t="e">
        <v>#DIV/0!</v>
      </c>
      <c r="S3066">
        <v>0</v>
      </c>
      <c r="T3066" t="e">
        <v>#DIV/0!</v>
      </c>
    </row>
    <row r="3067" spans="1:20" x14ac:dyDescent="0.25">
      <c r="A3067" s="177" t="s">
        <v>11717</v>
      </c>
      <c r="B3067" t="s">
        <v>11718</v>
      </c>
      <c r="C3067" t="s">
        <v>199</v>
      </c>
      <c r="D3067" s="20" t="s">
        <v>1028</v>
      </c>
      <c r="E3067" s="26">
        <v>42644</v>
      </c>
      <c r="F3067">
        <v>16</v>
      </c>
      <c r="G3067">
        <v>17</v>
      </c>
      <c r="H3067">
        <v>0.94117647058823528</v>
      </c>
      <c r="I3067">
        <v>145</v>
      </c>
      <c r="J3067">
        <v>140</v>
      </c>
      <c r="K3067">
        <v>1.0357142857142858</v>
      </c>
      <c r="L3067">
        <v>130</v>
      </c>
      <c r="M3067">
        <v>1.0769230769230769</v>
      </c>
      <c r="N3067">
        <v>140</v>
      </c>
      <c r="P3067">
        <v>2</v>
      </c>
      <c r="Q3067">
        <v>2</v>
      </c>
      <c r="R3067">
        <v>1</v>
      </c>
      <c r="S3067">
        <v>5</v>
      </c>
      <c r="T3067">
        <v>0.63636363636363635</v>
      </c>
    </row>
    <row r="3068" spans="1:20" x14ac:dyDescent="0.25">
      <c r="A3068" s="177" t="s">
        <v>11719</v>
      </c>
      <c r="B3068" t="s">
        <v>11720</v>
      </c>
      <c r="C3068" t="s">
        <v>348</v>
      </c>
      <c r="D3068" s="20" t="s">
        <v>1028</v>
      </c>
      <c r="E3068" s="26">
        <v>42644</v>
      </c>
      <c r="F3068">
        <v>9</v>
      </c>
      <c r="G3068">
        <v>8</v>
      </c>
      <c r="H3068">
        <v>1.125</v>
      </c>
      <c r="I3068">
        <v>24</v>
      </c>
      <c r="J3068">
        <v>27</v>
      </c>
      <c r="K3068">
        <v>0.88888888888888884</v>
      </c>
      <c r="L3068">
        <v>25</v>
      </c>
      <c r="M3068">
        <v>1.08</v>
      </c>
      <c r="N3068">
        <v>21</v>
      </c>
      <c r="P3068">
        <v>4</v>
      </c>
      <c r="Q3068">
        <v>6</v>
      </c>
      <c r="R3068">
        <v>0.66666666666666663</v>
      </c>
      <c r="S3068">
        <v>3</v>
      </c>
      <c r="T3068">
        <v>0.9</v>
      </c>
    </row>
    <row r="3069" spans="1:20" x14ac:dyDescent="0.25">
      <c r="A3069" s="177" t="s">
        <v>11721</v>
      </c>
      <c r="B3069" t="s">
        <v>11722</v>
      </c>
      <c r="C3069" t="s">
        <v>357</v>
      </c>
      <c r="D3069" s="20" t="s">
        <v>1028</v>
      </c>
      <c r="E3069" s="26">
        <v>42644</v>
      </c>
      <c r="F3069">
        <v>1</v>
      </c>
      <c r="G3069">
        <v>1</v>
      </c>
      <c r="H3069">
        <v>1</v>
      </c>
      <c r="I3069">
        <v>2</v>
      </c>
      <c r="J3069">
        <v>3</v>
      </c>
      <c r="K3069">
        <v>0.66666666666666663</v>
      </c>
      <c r="L3069">
        <v>3</v>
      </c>
      <c r="M3069">
        <v>1</v>
      </c>
      <c r="N3069">
        <v>2</v>
      </c>
      <c r="P3069">
        <v>0</v>
      </c>
      <c r="Q3069">
        <v>0</v>
      </c>
      <c r="R3069" t="e">
        <v>#DIV/0!</v>
      </c>
      <c r="S3069">
        <v>0</v>
      </c>
      <c r="T3069">
        <v>0.6301724137931034</v>
      </c>
    </row>
    <row r="3070" spans="1:20" x14ac:dyDescent="0.25">
      <c r="A3070" s="177" t="s">
        <v>10959</v>
      </c>
      <c r="B3070" t="s">
        <v>10960</v>
      </c>
      <c r="C3070" t="s">
        <v>227</v>
      </c>
      <c r="D3070" s="20" t="s">
        <v>1028</v>
      </c>
      <c r="E3070" s="26">
        <v>42644</v>
      </c>
      <c r="F3070">
        <v>1</v>
      </c>
      <c r="G3070">
        <v>3</v>
      </c>
      <c r="H3070">
        <v>0.33333333333333331</v>
      </c>
      <c r="I3070">
        <v>9</v>
      </c>
      <c r="J3070">
        <v>5</v>
      </c>
      <c r="K3070">
        <v>1.8</v>
      </c>
      <c r="L3070">
        <v>15</v>
      </c>
      <c r="M3070">
        <v>0.33333333333333331</v>
      </c>
      <c r="N3070">
        <v>3</v>
      </c>
      <c r="P3070">
        <v>1</v>
      </c>
      <c r="Q3070">
        <v>3</v>
      </c>
      <c r="R3070">
        <v>0.33333333333333331</v>
      </c>
      <c r="S3070">
        <v>6</v>
      </c>
      <c r="T3070" t="e">
        <v>#DIV/0!</v>
      </c>
    </row>
    <row r="3071" spans="1:20" x14ac:dyDescent="0.25">
      <c r="A3071" s="177" t="s">
        <v>10784</v>
      </c>
      <c r="B3071" t="s">
        <v>10785</v>
      </c>
      <c r="C3071" t="s">
        <v>203</v>
      </c>
      <c r="D3071" s="20" t="s">
        <v>1028</v>
      </c>
      <c r="E3071" s="26">
        <v>42644</v>
      </c>
      <c r="F3071">
        <v>4</v>
      </c>
      <c r="G3071">
        <v>13</v>
      </c>
      <c r="H3071">
        <v>0.30769230769230771</v>
      </c>
      <c r="I3071">
        <v>11</v>
      </c>
      <c r="J3071">
        <v>14</v>
      </c>
      <c r="K3071">
        <v>0.7857142857142857</v>
      </c>
      <c r="L3071">
        <v>49</v>
      </c>
      <c r="M3071">
        <v>0.2857142857142857</v>
      </c>
      <c r="N3071">
        <v>10</v>
      </c>
      <c r="P3071">
        <v>0</v>
      </c>
      <c r="Q3071">
        <v>1</v>
      </c>
      <c r="R3071">
        <v>0</v>
      </c>
      <c r="S3071">
        <v>1</v>
      </c>
      <c r="T3071" t="e">
        <v>#DIV/0!</v>
      </c>
    </row>
    <row r="3072" spans="1:20" x14ac:dyDescent="0.25">
      <c r="A3072" s="177" t="s">
        <v>9937</v>
      </c>
      <c r="B3072" t="s">
        <v>9938</v>
      </c>
      <c r="C3072" t="s">
        <v>223</v>
      </c>
      <c r="D3072" s="20" t="s">
        <v>1028</v>
      </c>
      <c r="E3072" s="26">
        <v>42644</v>
      </c>
      <c r="F3072">
        <v>6</v>
      </c>
      <c r="G3072">
        <v>6</v>
      </c>
      <c r="H3072">
        <v>1</v>
      </c>
      <c r="I3072">
        <v>74</v>
      </c>
      <c r="J3072">
        <v>90</v>
      </c>
      <c r="K3072">
        <v>0.82222222222222219</v>
      </c>
      <c r="L3072">
        <v>90</v>
      </c>
      <c r="M3072">
        <v>1</v>
      </c>
      <c r="N3072">
        <v>74</v>
      </c>
      <c r="P3072">
        <v>0</v>
      </c>
      <c r="Q3072">
        <v>0</v>
      </c>
      <c r="R3072" t="e">
        <v>#DIV/0!</v>
      </c>
      <c r="S3072">
        <v>0</v>
      </c>
      <c r="T3072" t="e">
        <v>#DIV/0!</v>
      </c>
    </row>
    <row r="3073" spans="1:20" x14ac:dyDescent="0.25">
      <c r="A3073" s="177" t="s">
        <v>9555</v>
      </c>
      <c r="B3073" t="s">
        <v>9556</v>
      </c>
      <c r="C3073" t="s">
        <v>346</v>
      </c>
      <c r="D3073" s="20" t="s">
        <v>1028</v>
      </c>
      <c r="E3073" s="26">
        <v>42644</v>
      </c>
      <c r="F3073">
        <v>5</v>
      </c>
      <c r="G3073">
        <v>4</v>
      </c>
      <c r="H3073">
        <v>1.25</v>
      </c>
      <c r="I3073">
        <v>10</v>
      </c>
      <c r="J3073">
        <v>30</v>
      </c>
      <c r="K3073">
        <v>0.33333333333333331</v>
      </c>
      <c r="L3073">
        <v>24</v>
      </c>
      <c r="M3073">
        <v>1.25</v>
      </c>
      <c r="N3073">
        <v>9</v>
      </c>
      <c r="P3073">
        <v>0</v>
      </c>
      <c r="Q3073">
        <v>0</v>
      </c>
      <c r="R3073" t="e">
        <v>#DIV/0!</v>
      </c>
      <c r="S3073">
        <v>1</v>
      </c>
      <c r="T3073" t="e">
        <v>#DIV/0!</v>
      </c>
    </row>
    <row r="3074" spans="1:20" x14ac:dyDescent="0.25">
      <c r="A3074" s="177" t="s">
        <v>9196</v>
      </c>
      <c r="B3074" t="s">
        <v>9197</v>
      </c>
      <c r="C3074" t="s">
        <v>207</v>
      </c>
      <c r="D3074" s="20" t="s">
        <v>1028</v>
      </c>
      <c r="E3074" s="26">
        <v>42644</v>
      </c>
      <c r="F3074">
        <v>10</v>
      </c>
      <c r="G3074">
        <v>15</v>
      </c>
      <c r="H3074">
        <v>0.66666666666666663</v>
      </c>
      <c r="I3074">
        <v>55</v>
      </c>
      <c r="J3074">
        <v>66</v>
      </c>
      <c r="K3074">
        <v>0.83333333333333337</v>
      </c>
      <c r="L3074">
        <v>107</v>
      </c>
      <c r="M3074">
        <v>0.61682242990654201</v>
      </c>
      <c r="N3074">
        <v>44</v>
      </c>
      <c r="P3074">
        <v>5</v>
      </c>
      <c r="Q3074">
        <v>10</v>
      </c>
      <c r="R3074">
        <v>0.5</v>
      </c>
      <c r="S3074">
        <v>11</v>
      </c>
      <c r="T3074">
        <v>0.81357142857142861</v>
      </c>
    </row>
    <row r="3075" spans="1:20" x14ac:dyDescent="0.25">
      <c r="A3075" s="177" t="s">
        <v>8357</v>
      </c>
      <c r="B3075" t="s">
        <v>8358</v>
      </c>
      <c r="C3075" t="s">
        <v>212</v>
      </c>
      <c r="D3075" s="20" t="s">
        <v>1028</v>
      </c>
      <c r="E3075" s="26">
        <v>42644</v>
      </c>
      <c r="F3075">
        <v>2</v>
      </c>
      <c r="G3075">
        <v>3</v>
      </c>
      <c r="H3075">
        <v>0.66666666666666663</v>
      </c>
      <c r="I3075">
        <v>13</v>
      </c>
      <c r="J3075">
        <v>18</v>
      </c>
      <c r="K3075">
        <v>0.72222222222222221</v>
      </c>
      <c r="L3075">
        <v>25</v>
      </c>
      <c r="M3075">
        <v>0.72</v>
      </c>
      <c r="N3075">
        <v>7</v>
      </c>
      <c r="P3075">
        <v>0</v>
      </c>
      <c r="Q3075">
        <v>0</v>
      </c>
      <c r="R3075" t="e">
        <v>#DIV/0!</v>
      </c>
      <c r="S3075">
        <v>6</v>
      </c>
    </row>
    <row r="3076" spans="1:20" x14ac:dyDescent="0.25">
      <c r="A3076" s="177" t="s">
        <v>8056</v>
      </c>
      <c r="B3076" t="s">
        <v>8057</v>
      </c>
      <c r="C3076" t="s">
        <v>225</v>
      </c>
      <c r="D3076" s="20" t="s">
        <v>1028</v>
      </c>
      <c r="E3076" s="26">
        <v>42644</v>
      </c>
      <c r="F3076">
        <v>4</v>
      </c>
      <c r="G3076">
        <v>5</v>
      </c>
      <c r="H3076">
        <v>0.8</v>
      </c>
      <c r="I3076">
        <v>56</v>
      </c>
      <c r="J3076">
        <v>40</v>
      </c>
      <c r="K3076">
        <v>1.4</v>
      </c>
      <c r="L3076">
        <v>50</v>
      </c>
      <c r="M3076">
        <v>0.8</v>
      </c>
      <c r="N3076">
        <v>47</v>
      </c>
      <c r="P3076">
        <v>0</v>
      </c>
      <c r="Q3076">
        <v>5</v>
      </c>
      <c r="R3076">
        <v>0</v>
      </c>
      <c r="S3076">
        <v>9</v>
      </c>
      <c r="T3076">
        <v>0.65517241379310343</v>
      </c>
    </row>
    <row r="3077" spans="1:20" x14ac:dyDescent="0.25">
      <c r="A3077" s="177" t="s">
        <v>7668</v>
      </c>
      <c r="B3077" t="s">
        <v>7669</v>
      </c>
      <c r="C3077" s="20" t="s">
        <v>901</v>
      </c>
      <c r="D3077" s="20" t="s">
        <v>1026</v>
      </c>
      <c r="E3077" s="26">
        <v>42644</v>
      </c>
      <c r="F3077">
        <v>5</v>
      </c>
      <c r="G3077">
        <v>5</v>
      </c>
      <c r="H3077">
        <v>1</v>
      </c>
      <c r="I3077">
        <v>17</v>
      </c>
      <c r="J3077">
        <v>24</v>
      </c>
      <c r="K3077">
        <v>0.70833333333333337</v>
      </c>
      <c r="L3077">
        <v>24</v>
      </c>
      <c r="M3077">
        <v>1</v>
      </c>
      <c r="N3077">
        <v>14</v>
      </c>
      <c r="P3077">
        <v>2</v>
      </c>
      <c r="Q3077">
        <v>3</v>
      </c>
      <c r="R3077">
        <v>0.66666666666666663</v>
      </c>
      <c r="S3077">
        <v>3</v>
      </c>
      <c r="T3077">
        <v>1.0374999999999999</v>
      </c>
    </row>
    <row r="3078" spans="1:20" x14ac:dyDescent="0.25">
      <c r="A3078" s="177" t="s">
        <v>7116</v>
      </c>
      <c r="B3078" t="s">
        <v>7117</v>
      </c>
      <c r="C3078" t="s">
        <v>232</v>
      </c>
      <c r="D3078" s="20" t="s">
        <v>1028</v>
      </c>
      <c r="E3078" s="26">
        <v>42644</v>
      </c>
      <c r="F3078">
        <v>13</v>
      </c>
      <c r="G3078">
        <v>15</v>
      </c>
      <c r="H3078">
        <v>0.8666666666666667</v>
      </c>
      <c r="I3078">
        <v>112</v>
      </c>
      <c r="J3078">
        <v>154</v>
      </c>
      <c r="K3078">
        <v>0.72727272727272729</v>
      </c>
      <c r="L3078">
        <v>174</v>
      </c>
      <c r="M3078">
        <v>0.88505747126436785</v>
      </c>
      <c r="N3078">
        <v>105</v>
      </c>
      <c r="P3078">
        <v>0</v>
      </c>
      <c r="Q3078">
        <v>0</v>
      </c>
      <c r="R3078" t="e">
        <v>#DIV/0!</v>
      </c>
      <c r="S3078">
        <v>7</v>
      </c>
      <c r="T3078">
        <v>0.85214285714285709</v>
      </c>
    </row>
    <row r="3079" spans="1:20" x14ac:dyDescent="0.25">
      <c r="A3079" s="177" t="s">
        <v>6750</v>
      </c>
      <c r="B3079" t="s">
        <v>6751</v>
      </c>
      <c r="C3079" t="s">
        <v>317</v>
      </c>
      <c r="D3079" s="20" t="s">
        <v>1028</v>
      </c>
      <c r="E3079" s="26">
        <v>42644</v>
      </c>
      <c r="F3079">
        <v>6</v>
      </c>
      <c r="G3079">
        <v>15</v>
      </c>
      <c r="H3079">
        <v>0.4</v>
      </c>
      <c r="I3079">
        <v>22</v>
      </c>
      <c r="J3079">
        <v>18</v>
      </c>
      <c r="K3079">
        <v>1.2222222222222223</v>
      </c>
      <c r="L3079">
        <v>44</v>
      </c>
      <c r="M3079">
        <v>0.40909090909090912</v>
      </c>
      <c r="N3079">
        <v>22</v>
      </c>
      <c r="P3079">
        <v>0</v>
      </c>
      <c r="Q3079">
        <v>0</v>
      </c>
      <c r="R3079" t="e">
        <v>#DIV/0!</v>
      </c>
      <c r="S3079">
        <v>0</v>
      </c>
      <c r="T3079">
        <v>0.77500000000000002</v>
      </c>
    </row>
    <row r="3080" spans="1:20" x14ac:dyDescent="0.25">
      <c r="A3080" s="177" t="s">
        <v>6326</v>
      </c>
      <c r="B3080" t="s">
        <v>6327</v>
      </c>
      <c r="C3080" t="s">
        <v>214</v>
      </c>
      <c r="D3080" s="20" t="s">
        <v>1028</v>
      </c>
      <c r="E3080" s="26">
        <v>42644</v>
      </c>
      <c r="F3080">
        <v>16</v>
      </c>
      <c r="G3080">
        <v>17</v>
      </c>
      <c r="H3080">
        <v>0.94117647058823528</v>
      </c>
      <c r="I3080">
        <v>101</v>
      </c>
      <c r="J3080">
        <v>145</v>
      </c>
      <c r="K3080">
        <v>0.69655172413793098</v>
      </c>
      <c r="L3080">
        <v>145</v>
      </c>
      <c r="M3080">
        <v>1</v>
      </c>
      <c r="N3080">
        <v>93</v>
      </c>
      <c r="P3080">
        <v>8</v>
      </c>
      <c r="Q3080">
        <v>15</v>
      </c>
      <c r="R3080">
        <v>0.53333333333333333</v>
      </c>
      <c r="S3080">
        <v>8</v>
      </c>
      <c r="T3080">
        <v>0.8899999999999999</v>
      </c>
    </row>
    <row r="3081" spans="1:20" x14ac:dyDescent="0.25">
      <c r="A3081" s="177" t="s">
        <v>5548</v>
      </c>
      <c r="B3081" t="s">
        <v>5549</v>
      </c>
      <c r="C3081" s="20" t="s">
        <v>903</v>
      </c>
      <c r="D3081" s="20" t="s">
        <v>1026</v>
      </c>
      <c r="E3081" s="26">
        <v>42644</v>
      </c>
      <c r="F3081">
        <v>11</v>
      </c>
      <c r="G3081">
        <v>10</v>
      </c>
      <c r="H3081">
        <v>1.1000000000000001</v>
      </c>
      <c r="I3081">
        <v>42</v>
      </c>
      <c r="J3081">
        <v>60</v>
      </c>
      <c r="K3081">
        <v>0.7</v>
      </c>
      <c r="L3081">
        <v>50</v>
      </c>
      <c r="M3081">
        <v>1.2</v>
      </c>
      <c r="N3081">
        <v>38</v>
      </c>
      <c r="P3081">
        <v>0</v>
      </c>
      <c r="Q3081">
        <v>1</v>
      </c>
      <c r="R3081">
        <v>0</v>
      </c>
      <c r="S3081">
        <v>4</v>
      </c>
      <c r="T3081">
        <v>0.44242424242424239</v>
      </c>
    </row>
    <row r="3082" spans="1:20" x14ac:dyDescent="0.25">
      <c r="A3082" s="177" t="s">
        <v>4933</v>
      </c>
      <c r="B3082" t="s">
        <v>4934</v>
      </c>
      <c r="C3082" t="s">
        <v>230</v>
      </c>
      <c r="D3082" s="20" t="s">
        <v>1028</v>
      </c>
      <c r="E3082" s="26">
        <v>42644</v>
      </c>
      <c r="F3082">
        <v>1</v>
      </c>
      <c r="G3082">
        <v>1</v>
      </c>
      <c r="H3082">
        <v>1</v>
      </c>
      <c r="I3082">
        <v>8</v>
      </c>
      <c r="J3082">
        <v>5</v>
      </c>
      <c r="K3082">
        <v>1.6</v>
      </c>
      <c r="L3082">
        <v>5</v>
      </c>
      <c r="M3082">
        <v>1</v>
      </c>
      <c r="N3082">
        <v>8</v>
      </c>
      <c r="P3082">
        <v>0</v>
      </c>
      <c r="Q3082">
        <v>2</v>
      </c>
      <c r="R3082">
        <v>0</v>
      </c>
      <c r="S3082">
        <v>0</v>
      </c>
      <c r="T3082">
        <v>0.34868421052631576</v>
      </c>
    </row>
    <row r="3083" spans="1:20" x14ac:dyDescent="0.25">
      <c r="A3083" s="177" t="s">
        <v>4758</v>
      </c>
      <c r="B3083" t="s">
        <v>4759</v>
      </c>
      <c r="C3083" t="s">
        <v>234</v>
      </c>
      <c r="D3083" s="20" t="s">
        <v>1028</v>
      </c>
      <c r="E3083" s="26">
        <v>42644</v>
      </c>
      <c r="F3083">
        <v>4</v>
      </c>
      <c r="G3083">
        <v>4</v>
      </c>
      <c r="H3083">
        <v>1</v>
      </c>
      <c r="I3083">
        <v>17</v>
      </c>
      <c r="J3083">
        <v>40</v>
      </c>
      <c r="K3083">
        <v>0.42499999999999999</v>
      </c>
      <c r="L3083">
        <v>40</v>
      </c>
      <c r="M3083">
        <v>1</v>
      </c>
      <c r="N3083">
        <v>17</v>
      </c>
      <c r="P3083">
        <v>0</v>
      </c>
      <c r="Q3083">
        <v>0</v>
      </c>
      <c r="R3083" t="e">
        <v>#DIV/0!</v>
      </c>
      <c r="S3083">
        <v>0</v>
      </c>
      <c r="T3083">
        <v>0.20323331352743115</v>
      </c>
    </row>
    <row r="3084" spans="1:20" x14ac:dyDescent="0.25">
      <c r="A3084" s="177" t="s">
        <v>4408</v>
      </c>
      <c r="B3084" t="s">
        <v>4409</v>
      </c>
      <c r="C3084" t="s">
        <v>217</v>
      </c>
      <c r="D3084" s="20" t="s">
        <v>1028</v>
      </c>
      <c r="E3084" s="26">
        <v>42644</v>
      </c>
      <c r="F3084">
        <v>0</v>
      </c>
      <c r="G3084">
        <v>0</v>
      </c>
      <c r="H3084" t="e">
        <v>#DIV/0!</v>
      </c>
      <c r="I3084">
        <v>2</v>
      </c>
      <c r="J3084">
        <v>0</v>
      </c>
      <c r="K3084" t="e">
        <v>#DIV/0!</v>
      </c>
      <c r="L3084">
        <v>0</v>
      </c>
      <c r="M3084" t="e">
        <v>#DIV/0!</v>
      </c>
      <c r="N3084">
        <v>2</v>
      </c>
      <c r="P3084">
        <v>0</v>
      </c>
      <c r="Q3084">
        <v>0</v>
      </c>
      <c r="R3084" t="e">
        <v>#DIV/0!</v>
      </c>
      <c r="S3084">
        <v>0</v>
      </c>
      <c r="T3084">
        <v>0.65051962967674382</v>
      </c>
    </row>
    <row r="3085" spans="1:20" x14ac:dyDescent="0.25">
      <c r="A3085" s="177" t="s">
        <v>3818</v>
      </c>
      <c r="B3085" t="s">
        <v>3819</v>
      </c>
      <c r="C3085" t="s">
        <v>342</v>
      </c>
      <c r="D3085" s="20" t="s">
        <v>1028</v>
      </c>
      <c r="E3085" s="26">
        <v>42644</v>
      </c>
      <c r="F3085">
        <v>5</v>
      </c>
      <c r="G3085">
        <v>4</v>
      </c>
      <c r="H3085">
        <v>1.25</v>
      </c>
      <c r="I3085">
        <v>36</v>
      </c>
      <c r="J3085">
        <v>50</v>
      </c>
      <c r="K3085">
        <v>0.72</v>
      </c>
      <c r="L3085">
        <v>40</v>
      </c>
      <c r="M3085">
        <v>1.25</v>
      </c>
      <c r="N3085">
        <v>34</v>
      </c>
      <c r="P3085">
        <v>5</v>
      </c>
      <c r="Q3085">
        <v>5</v>
      </c>
      <c r="R3085">
        <v>1</v>
      </c>
      <c r="S3085">
        <v>2</v>
      </c>
    </row>
    <row r="3086" spans="1:20" x14ac:dyDescent="0.25">
      <c r="A3086" s="177" t="s">
        <v>3626</v>
      </c>
      <c r="B3086" t="s">
        <v>3627</v>
      </c>
      <c r="C3086" t="s">
        <v>220</v>
      </c>
      <c r="D3086" s="20" t="s">
        <v>1028</v>
      </c>
      <c r="E3086" s="26">
        <v>42644</v>
      </c>
      <c r="F3086">
        <v>7</v>
      </c>
      <c r="G3086">
        <v>16</v>
      </c>
      <c r="H3086">
        <v>0.4375</v>
      </c>
      <c r="I3086">
        <v>14</v>
      </c>
      <c r="J3086">
        <v>16</v>
      </c>
      <c r="K3086">
        <v>0.875</v>
      </c>
      <c r="L3086">
        <v>48</v>
      </c>
      <c r="M3086">
        <v>0.33333333333333331</v>
      </c>
      <c r="N3086">
        <v>13</v>
      </c>
      <c r="P3086">
        <v>4</v>
      </c>
      <c r="Q3086">
        <v>5</v>
      </c>
      <c r="R3086">
        <v>0.8</v>
      </c>
      <c r="S3086">
        <v>1</v>
      </c>
    </row>
    <row r="3087" spans="1:20" x14ac:dyDescent="0.25">
      <c r="A3087" s="177" t="s">
        <v>3101</v>
      </c>
      <c r="B3087" t="s">
        <v>3102</v>
      </c>
      <c r="C3087" t="s">
        <v>242</v>
      </c>
      <c r="D3087" s="20" t="s">
        <v>1026</v>
      </c>
      <c r="E3087" s="26">
        <v>42644</v>
      </c>
      <c r="F3087">
        <v>6</v>
      </c>
      <c r="G3087">
        <v>10</v>
      </c>
      <c r="H3087">
        <v>0.6</v>
      </c>
      <c r="I3087">
        <v>52</v>
      </c>
      <c r="J3087">
        <v>52</v>
      </c>
      <c r="K3087">
        <v>1</v>
      </c>
      <c r="L3087">
        <v>81</v>
      </c>
      <c r="M3087">
        <v>0.64197530864197527</v>
      </c>
      <c r="N3087">
        <v>35</v>
      </c>
      <c r="P3087">
        <v>3</v>
      </c>
      <c r="Q3087">
        <v>11</v>
      </c>
      <c r="R3087">
        <v>0.27272727272727271</v>
      </c>
      <c r="S3087">
        <v>17</v>
      </c>
    </row>
    <row r="3088" spans="1:20" x14ac:dyDescent="0.25">
      <c r="A3088" s="177" t="s">
        <v>2926</v>
      </c>
      <c r="B3088" t="s">
        <v>2927</v>
      </c>
      <c r="C3088" s="20" t="s">
        <v>2754</v>
      </c>
      <c r="D3088" s="20" t="s">
        <v>1026</v>
      </c>
      <c r="E3088" s="26">
        <v>42644</v>
      </c>
      <c r="F3088">
        <v>8</v>
      </c>
      <c r="G3088">
        <v>8</v>
      </c>
      <c r="H3088">
        <v>1</v>
      </c>
      <c r="I3088">
        <v>30</v>
      </c>
      <c r="J3088">
        <v>40</v>
      </c>
      <c r="K3088">
        <v>0.75</v>
      </c>
      <c r="L3088">
        <v>40</v>
      </c>
      <c r="M3088">
        <v>1</v>
      </c>
      <c r="N3088">
        <v>28</v>
      </c>
      <c r="P3088">
        <v>0</v>
      </c>
      <c r="Q3088">
        <v>0</v>
      </c>
      <c r="R3088" t="e">
        <v>#DIV/0!</v>
      </c>
      <c r="S3088">
        <v>2</v>
      </c>
    </row>
    <row r="3089" spans="1:20" x14ac:dyDescent="0.25">
      <c r="A3089" s="177" t="s">
        <v>2681</v>
      </c>
      <c r="B3089" t="s">
        <v>2682</v>
      </c>
      <c r="C3089" t="s">
        <v>237</v>
      </c>
      <c r="D3089" s="20" t="s">
        <v>1026</v>
      </c>
      <c r="E3089" s="26">
        <v>42644</v>
      </c>
      <c r="F3089">
        <v>8</v>
      </c>
      <c r="G3089">
        <v>14</v>
      </c>
      <c r="H3089">
        <v>0.5714285714285714</v>
      </c>
      <c r="I3089">
        <v>40</v>
      </c>
      <c r="J3089">
        <v>56</v>
      </c>
      <c r="K3089">
        <v>0.7142857142857143</v>
      </c>
      <c r="L3089">
        <v>95</v>
      </c>
      <c r="M3089">
        <v>0.58947368421052626</v>
      </c>
      <c r="N3089">
        <v>28</v>
      </c>
      <c r="O3089">
        <v>1.0374999999999999</v>
      </c>
      <c r="P3089">
        <v>10</v>
      </c>
      <c r="Q3089">
        <v>12</v>
      </c>
      <c r="R3089">
        <v>0.83333333333333337</v>
      </c>
      <c r="S3089">
        <v>12</v>
      </c>
      <c r="T3089">
        <v>1</v>
      </c>
    </row>
    <row r="3090" spans="1:20" x14ac:dyDescent="0.25">
      <c r="A3090" s="177" t="s">
        <v>2506</v>
      </c>
      <c r="B3090" t="s">
        <v>2507</v>
      </c>
      <c r="C3090" t="s">
        <v>238</v>
      </c>
      <c r="D3090" s="20" t="s">
        <v>1026</v>
      </c>
      <c r="E3090" s="26">
        <v>42644</v>
      </c>
      <c r="F3090">
        <v>4</v>
      </c>
      <c r="G3090">
        <v>12</v>
      </c>
      <c r="H3090">
        <v>0.33333333333333331</v>
      </c>
      <c r="I3090">
        <v>11</v>
      </c>
      <c r="J3090">
        <v>10</v>
      </c>
      <c r="K3090">
        <v>1.1000000000000001</v>
      </c>
      <c r="L3090">
        <v>40</v>
      </c>
      <c r="M3090">
        <v>0.25</v>
      </c>
      <c r="N3090">
        <v>10</v>
      </c>
      <c r="O3090">
        <v>0.85214285714285709</v>
      </c>
      <c r="P3090">
        <v>4</v>
      </c>
      <c r="Q3090">
        <v>5</v>
      </c>
      <c r="R3090">
        <v>0.8</v>
      </c>
      <c r="S3090">
        <v>1</v>
      </c>
      <c r="T3090">
        <v>0.32258064516129031</v>
      </c>
    </row>
    <row r="3091" spans="1:20" x14ac:dyDescent="0.25">
      <c r="A3091" s="177" t="s">
        <v>2333</v>
      </c>
      <c r="B3091" t="s">
        <v>2334</v>
      </c>
      <c r="C3091" t="s">
        <v>239</v>
      </c>
      <c r="D3091" s="20" t="s">
        <v>1026</v>
      </c>
      <c r="E3091" s="26">
        <v>42644</v>
      </c>
      <c r="F3091">
        <v>3</v>
      </c>
      <c r="G3091">
        <v>4</v>
      </c>
      <c r="H3091">
        <v>0.75</v>
      </c>
      <c r="I3091">
        <v>3</v>
      </c>
      <c r="J3091">
        <v>6</v>
      </c>
      <c r="K3091">
        <v>0.5</v>
      </c>
      <c r="L3091">
        <v>8</v>
      </c>
      <c r="M3091">
        <v>0.75</v>
      </c>
      <c r="N3091">
        <v>3</v>
      </c>
      <c r="O3091">
        <v>0.77500000000000002</v>
      </c>
      <c r="P3091">
        <v>0</v>
      </c>
      <c r="Q3091">
        <v>0</v>
      </c>
      <c r="R3091" t="e">
        <v>#DIV/0!</v>
      </c>
      <c r="S3091">
        <v>0</v>
      </c>
    </row>
    <row r="3092" spans="1:20" x14ac:dyDescent="0.25">
      <c r="A3092" s="177" t="s">
        <v>2158</v>
      </c>
      <c r="B3092" t="s">
        <v>2159</v>
      </c>
      <c r="C3092" s="20" t="s">
        <v>2018</v>
      </c>
      <c r="D3092" s="20" t="s">
        <v>1026</v>
      </c>
      <c r="E3092" s="26">
        <v>42644</v>
      </c>
      <c r="F3092">
        <v>9</v>
      </c>
      <c r="G3092">
        <v>10</v>
      </c>
      <c r="H3092">
        <v>0.9</v>
      </c>
      <c r="I3092">
        <v>31</v>
      </c>
      <c r="J3092">
        <v>49</v>
      </c>
      <c r="K3092">
        <v>0.63265306122448983</v>
      </c>
      <c r="L3092">
        <v>49</v>
      </c>
      <c r="M3092">
        <v>1</v>
      </c>
      <c r="N3092">
        <v>26</v>
      </c>
      <c r="P3092">
        <v>2</v>
      </c>
      <c r="Q3092">
        <v>4</v>
      </c>
      <c r="R3092">
        <v>0.5</v>
      </c>
      <c r="S3092">
        <v>5</v>
      </c>
      <c r="T3092">
        <v>1.175</v>
      </c>
    </row>
    <row r="3093" spans="1:20" x14ac:dyDescent="0.25">
      <c r="A3093" s="177" t="s">
        <v>1910</v>
      </c>
      <c r="B3093" t="s">
        <v>1911</v>
      </c>
      <c r="C3093" t="s">
        <v>240</v>
      </c>
      <c r="D3093" s="20" t="s">
        <v>1026</v>
      </c>
      <c r="E3093" s="26">
        <v>42644</v>
      </c>
      <c r="F3093">
        <v>11</v>
      </c>
      <c r="G3093">
        <v>25</v>
      </c>
      <c r="H3093">
        <v>0.44</v>
      </c>
      <c r="I3093">
        <v>40</v>
      </c>
      <c r="J3093">
        <v>49</v>
      </c>
      <c r="K3093">
        <v>0.81632653061224492</v>
      </c>
      <c r="L3093">
        <v>106</v>
      </c>
      <c r="M3093">
        <v>0.46226415094339623</v>
      </c>
      <c r="N3093">
        <v>37</v>
      </c>
      <c r="P3093">
        <v>1</v>
      </c>
      <c r="Q3093">
        <v>1</v>
      </c>
      <c r="R3093">
        <v>1</v>
      </c>
      <c r="S3093">
        <v>3</v>
      </c>
      <c r="T3093">
        <v>0.97499999999999998</v>
      </c>
    </row>
    <row r="3094" spans="1:20" x14ac:dyDescent="0.25">
      <c r="A3094" s="177" t="s">
        <v>1735</v>
      </c>
      <c r="B3094" t="s">
        <v>1736</v>
      </c>
      <c r="C3094" t="s">
        <v>241</v>
      </c>
      <c r="D3094" s="20" t="s">
        <v>1026</v>
      </c>
      <c r="E3094" s="26">
        <v>42644</v>
      </c>
      <c r="F3094">
        <v>62</v>
      </c>
      <c r="G3094">
        <v>60</v>
      </c>
      <c r="H3094">
        <v>1.0333333333333334</v>
      </c>
      <c r="I3094">
        <v>525</v>
      </c>
      <c r="J3094">
        <v>640</v>
      </c>
      <c r="K3094">
        <v>0.8203125</v>
      </c>
      <c r="L3094">
        <v>618</v>
      </c>
      <c r="M3094">
        <v>1.035598705501618</v>
      </c>
      <c r="N3094">
        <v>504</v>
      </c>
      <c r="P3094">
        <v>8</v>
      </c>
      <c r="Q3094">
        <v>20</v>
      </c>
      <c r="R3094">
        <v>0.4</v>
      </c>
      <c r="S3094">
        <v>21</v>
      </c>
    </row>
    <row r="3095" spans="1:20" x14ac:dyDescent="0.25">
      <c r="A3095" s="177" t="s">
        <v>1560</v>
      </c>
      <c r="B3095" t="s">
        <v>1561</v>
      </c>
      <c r="C3095" t="s">
        <v>318</v>
      </c>
      <c r="D3095" s="20" t="s">
        <v>1026</v>
      </c>
      <c r="E3095" s="26">
        <v>42644</v>
      </c>
      <c r="F3095">
        <v>17</v>
      </c>
      <c r="G3095">
        <v>23</v>
      </c>
      <c r="H3095">
        <v>0.73913043478260865</v>
      </c>
      <c r="I3095">
        <v>41</v>
      </c>
      <c r="J3095">
        <v>51</v>
      </c>
      <c r="K3095">
        <v>0.80392156862745101</v>
      </c>
      <c r="L3095">
        <v>69</v>
      </c>
      <c r="M3095">
        <v>0.73913043478260865</v>
      </c>
      <c r="N3095">
        <v>35</v>
      </c>
      <c r="P3095">
        <v>3</v>
      </c>
      <c r="Q3095">
        <v>5</v>
      </c>
      <c r="R3095">
        <v>0.6</v>
      </c>
      <c r="S3095">
        <v>6</v>
      </c>
      <c r="T3095">
        <v>0.76300000000000001</v>
      </c>
    </row>
    <row r="3096" spans="1:20" x14ac:dyDescent="0.25">
      <c r="A3096" s="177" t="s">
        <v>1141</v>
      </c>
      <c r="B3096" t="s">
        <v>1229</v>
      </c>
      <c r="C3096" t="s">
        <v>235</v>
      </c>
      <c r="D3096" s="20" t="s">
        <v>1028</v>
      </c>
      <c r="E3096" s="26">
        <v>42644</v>
      </c>
      <c r="F3096">
        <v>128</v>
      </c>
      <c r="G3096">
        <v>166</v>
      </c>
      <c r="H3096">
        <v>0.77108433734939763</v>
      </c>
      <c r="I3096">
        <v>773</v>
      </c>
      <c r="J3096">
        <v>953</v>
      </c>
      <c r="K3096">
        <v>0.8111227701993704</v>
      </c>
      <c r="L3096">
        <v>1106</v>
      </c>
      <c r="M3096">
        <v>0.86166365280289325</v>
      </c>
      <c r="N3096">
        <v>706</v>
      </c>
      <c r="P3096">
        <v>31</v>
      </c>
      <c r="Q3096">
        <v>58</v>
      </c>
      <c r="R3096">
        <v>0.53448275862068961</v>
      </c>
      <c r="S3096">
        <v>67</v>
      </c>
      <c r="T3096">
        <v>0.83</v>
      </c>
    </row>
    <row r="3097" spans="1:20" x14ac:dyDescent="0.25">
      <c r="A3097" s="177" t="s">
        <v>11120</v>
      </c>
      <c r="B3097" t="s">
        <v>11121</v>
      </c>
      <c r="C3097" t="s">
        <v>228</v>
      </c>
      <c r="D3097" s="20" t="s">
        <v>1026</v>
      </c>
      <c r="E3097" s="26">
        <v>42675</v>
      </c>
      <c r="F3097">
        <v>0.5</v>
      </c>
      <c r="G3097">
        <v>0.5</v>
      </c>
      <c r="H3097">
        <v>1</v>
      </c>
      <c r="I3097">
        <v>8</v>
      </c>
      <c r="J3097">
        <v>2.5</v>
      </c>
      <c r="K3097">
        <v>3.2</v>
      </c>
      <c r="L3097">
        <v>2.5</v>
      </c>
      <c r="M3097">
        <v>1</v>
      </c>
      <c r="N3097">
        <v>8</v>
      </c>
      <c r="P3097">
        <v>0</v>
      </c>
      <c r="Q3097">
        <v>1</v>
      </c>
      <c r="R3097">
        <v>0</v>
      </c>
      <c r="S3097">
        <v>0</v>
      </c>
      <c r="T3097">
        <v>0.95</v>
      </c>
    </row>
    <row r="3098" spans="1:20" x14ac:dyDescent="0.25">
      <c r="A3098" s="177" t="s">
        <v>9373</v>
      </c>
      <c r="B3098" t="s">
        <v>9374</v>
      </c>
      <c r="C3098" t="s">
        <v>211</v>
      </c>
      <c r="D3098" s="20" t="s">
        <v>1026</v>
      </c>
      <c r="E3098" s="26">
        <v>42675</v>
      </c>
      <c r="F3098">
        <v>2</v>
      </c>
      <c r="G3098">
        <v>4</v>
      </c>
      <c r="H3098">
        <v>0.5</v>
      </c>
      <c r="I3098">
        <v>20</v>
      </c>
      <c r="J3098">
        <v>18</v>
      </c>
      <c r="K3098">
        <v>1.1111111111111112</v>
      </c>
      <c r="L3098">
        <v>42</v>
      </c>
      <c r="M3098">
        <v>0.42857142857142855</v>
      </c>
      <c r="N3098">
        <v>16</v>
      </c>
      <c r="P3098">
        <v>1</v>
      </c>
      <c r="Q3098">
        <v>5</v>
      </c>
      <c r="R3098">
        <v>0.2</v>
      </c>
      <c r="S3098">
        <v>4</v>
      </c>
      <c r="T3098">
        <v>1</v>
      </c>
    </row>
    <row r="3099" spans="1:20" x14ac:dyDescent="0.25">
      <c r="A3099" s="177" t="s">
        <v>8534</v>
      </c>
      <c r="B3099" t="s">
        <v>8535</v>
      </c>
      <c r="C3099" t="s">
        <v>213</v>
      </c>
      <c r="D3099" s="20" t="s">
        <v>1026</v>
      </c>
      <c r="E3099" s="26">
        <v>42675</v>
      </c>
      <c r="F3099">
        <v>2</v>
      </c>
      <c r="G3099">
        <v>3</v>
      </c>
      <c r="H3099">
        <v>0.66666666666666663</v>
      </c>
      <c r="I3099">
        <v>14</v>
      </c>
      <c r="J3099">
        <v>18</v>
      </c>
      <c r="K3099">
        <v>0.77777777777777779</v>
      </c>
      <c r="L3099">
        <v>25</v>
      </c>
      <c r="M3099">
        <v>0.72</v>
      </c>
      <c r="N3099">
        <v>13</v>
      </c>
      <c r="P3099">
        <v>0</v>
      </c>
      <c r="Q3099">
        <v>0</v>
      </c>
      <c r="R3099" t="e">
        <v>#DIV/0!</v>
      </c>
      <c r="S3099">
        <v>1</v>
      </c>
      <c r="T3099">
        <v>1</v>
      </c>
    </row>
    <row r="3100" spans="1:20" x14ac:dyDescent="0.25">
      <c r="A3100" s="177" t="s">
        <v>5110</v>
      </c>
      <c r="B3100" t="s">
        <v>5111</v>
      </c>
      <c r="C3100" t="s">
        <v>229</v>
      </c>
      <c r="D3100" s="20" t="s">
        <v>1026</v>
      </c>
      <c r="E3100" s="26">
        <v>42675</v>
      </c>
      <c r="F3100">
        <v>1</v>
      </c>
      <c r="G3100">
        <v>1</v>
      </c>
      <c r="H3100">
        <v>1</v>
      </c>
      <c r="I3100">
        <v>8</v>
      </c>
      <c r="J3100">
        <v>5</v>
      </c>
      <c r="K3100">
        <v>1.6</v>
      </c>
      <c r="L3100">
        <v>5</v>
      </c>
      <c r="M3100">
        <v>1</v>
      </c>
      <c r="N3100">
        <v>5</v>
      </c>
      <c r="P3100">
        <v>0</v>
      </c>
      <c r="Q3100">
        <v>2</v>
      </c>
      <c r="R3100">
        <v>0</v>
      </c>
      <c r="S3100">
        <v>3</v>
      </c>
      <c r="T3100">
        <v>0.21428571428571427</v>
      </c>
    </row>
    <row r="3101" spans="1:20" x14ac:dyDescent="0.25">
      <c r="A3101" s="177" t="s">
        <v>12112</v>
      </c>
      <c r="B3101" t="s">
        <v>12113</v>
      </c>
      <c r="C3101" s="20" t="s">
        <v>1077</v>
      </c>
      <c r="D3101" s="20" t="s">
        <v>1028</v>
      </c>
      <c r="E3101" s="26">
        <v>42675</v>
      </c>
      <c r="F3101">
        <v>1</v>
      </c>
      <c r="G3101">
        <v>3</v>
      </c>
      <c r="H3101">
        <v>0.33333333333333331</v>
      </c>
      <c r="I3101">
        <v>2</v>
      </c>
      <c r="J3101">
        <v>5</v>
      </c>
      <c r="K3101">
        <v>0.4</v>
      </c>
      <c r="L3101">
        <v>15</v>
      </c>
      <c r="M3101">
        <v>0.33333333333333331</v>
      </c>
      <c r="N3101">
        <v>2</v>
      </c>
      <c r="P3101">
        <v>0</v>
      </c>
      <c r="Q3101">
        <v>0</v>
      </c>
      <c r="R3101" t="e">
        <v>#DIV/0!</v>
      </c>
      <c r="S3101">
        <v>0</v>
      </c>
      <c r="T3101">
        <v>1</v>
      </c>
    </row>
    <row r="3102" spans="1:20" x14ac:dyDescent="0.25">
      <c r="A3102" s="177" t="s">
        <v>5734</v>
      </c>
      <c r="B3102" t="s">
        <v>5735</v>
      </c>
      <c r="C3102" s="20" t="s">
        <v>1073</v>
      </c>
      <c r="D3102" s="20" t="s">
        <v>1026</v>
      </c>
      <c r="E3102" s="26">
        <v>42675</v>
      </c>
      <c r="F3102">
        <v>7</v>
      </c>
      <c r="G3102">
        <v>8</v>
      </c>
      <c r="H3102">
        <v>0.875</v>
      </c>
      <c r="I3102">
        <v>27</v>
      </c>
      <c r="J3102">
        <v>35</v>
      </c>
      <c r="K3102">
        <v>0.77142857142857146</v>
      </c>
      <c r="L3102">
        <v>40</v>
      </c>
      <c r="M3102">
        <v>0.875</v>
      </c>
      <c r="N3102">
        <v>27</v>
      </c>
      <c r="P3102">
        <v>1</v>
      </c>
      <c r="Q3102">
        <v>1</v>
      </c>
      <c r="R3102">
        <v>1</v>
      </c>
      <c r="S3102">
        <v>0</v>
      </c>
    </row>
    <row r="3103" spans="1:20" x14ac:dyDescent="0.25">
      <c r="A3103" s="177" t="s">
        <v>10611</v>
      </c>
      <c r="B3103" t="s">
        <v>10612</v>
      </c>
      <c r="C3103" t="s">
        <v>205</v>
      </c>
      <c r="D3103" s="20" t="s">
        <v>1026</v>
      </c>
      <c r="E3103" s="26">
        <v>42675</v>
      </c>
      <c r="F3103">
        <v>0</v>
      </c>
      <c r="G3103">
        <v>0</v>
      </c>
      <c r="H3103" t="e">
        <v>#DIV/0!</v>
      </c>
      <c r="I3103">
        <v>0</v>
      </c>
      <c r="J3103">
        <v>0</v>
      </c>
      <c r="K3103" t="e">
        <v>#DIV/0!</v>
      </c>
      <c r="L3103">
        <v>0</v>
      </c>
      <c r="M3103" t="e">
        <v>#DIV/0!</v>
      </c>
      <c r="N3103">
        <v>0</v>
      </c>
      <c r="P3103">
        <v>0</v>
      </c>
      <c r="Q3103">
        <v>0</v>
      </c>
      <c r="R3103" t="e">
        <v>#DIV/0!</v>
      </c>
      <c r="S3103">
        <v>0</v>
      </c>
      <c r="T3103">
        <v>0.59333333333333338</v>
      </c>
    </row>
    <row r="3104" spans="1:20" x14ac:dyDescent="0.25">
      <c r="A3104" s="177" t="s">
        <v>8958</v>
      </c>
      <c r="B3104" t="s">
        <v>8959</v>
      </c>
      <c r="C3104" t="s">
        <v>210</v>
      </c>
      <c r="D3104" s="20" t="s">
        <v>1026</v>
      </c>
      <c r="E3104" s="26">
        <v>42675</v>
      </c>
      <c r="F3104">
        <v>3</v>
      </c>
      <c r="G3104">
        <v>3</v>
      </c>
      <c r="H3104">
        <v>1</v>
      </c>
      <c r="I3104">
        <v>12</v>
      </c>
      <c r="J3104">
        <v>21</v>
      </c>
      <c r="K3104">
        <v>0.5714285714285714</v>
      </c>
      <c r="L3104">
        <v>21</v>
      </c>
      <c r="M3104">
        <v>1</v>
      </c>
      <c r="N3104">
        <v>9</v>
      </c>
      <c r="O3104">
        <v>1.175</v>
      </c>
      <c r="P3104">
        <v>1</v>
      </c>
      <c r="Q3104">
        <v>2</v>
      </c>
      <c r="R3104">
        <v>0.5</v>
      </c>
      <c r="S3104">
        <v>3</v>
      </c>
    </row>
    <row r="3105" spans="1:20" x14ac:dyDescent="0.25">
      <c r="A3105" s="177" t="s">
        <v>6153</v>
      </c>
      <c r="B3105" t="s">
        <v>6154</v>
      </c>
      <c r="C3105" t="s">
        <v>215</v>
      </c>
      <c r="D3105" s="20" t="s">
        <v>1026</v>
      </c>
      <c r="E3105" s="26">
        <v>42675</v>
      </c>
      <c r="F3105">
        <v>7</v>
      </c>
      <c r="G3105">
        <v>7</v>
      </c>
      <c r="H3105">
        <v>1</v>
      </c>
      <c r="I3105">
        <v>28</v>
      </c>
      <c r="J3105">
        <v>45</v>
      </c>
      <c r="K3105">
        <v>0.62222222222222223</v>
      </c>
      <c r="L3105">
        <v>45</v>
      </c>
      <c r="M3105">
        <v>1</v>
      </c>
      <c r="N3105">
        <v>24</v>
      </c>
      <c r="O3105">
        <v>0.97499999999999998</v>
      </c>
      <c r="P3105">
        <v>8</v>
      </c>
      <c r="Q3105">
        <v>10</v>
      </c>
      <c r="R3105">
        <v>0.8</v>
      </c>
      <c r="S3105">
        <v>4</v>
      </c>
    </row>
    <row r="3106" spans="1:20" x14ac:dyDescent="0.25">
      <c r="A3106" s="177" t="s">
        <v>3453</v>
      </c>
      <c r="B3106" t="s">
        <v>3454</v>
      </c>
      <c r="C3106" t="s">
        <v>221</v>
      </c>
      <c r="D3106" s="20" t="s">
        <v>1026</v>
      </c>
      <c r="E3106" s="26">
        <v>42675</v>
      </c>
      <c r="F3106">
        <v>4</v>
      </c>
      <c r="G3106">
        <v>8</v>
      </c>
      <c r="H3106">
        <v>0.5</v>
      </c>
      <c r="I3106">
        <v>12</v>
      </c>
      <c r="J3106">
        <v>10</v>
      </c>
      <c r="K3106">
        <v>1.2</v>
      </c>
      <c r="L3106">
        <v>24</v>
      </c>
      <c r="M3106">
        <v>0.41666666666666669</v>
      </c>
      <c r="N3106">
        <v>9</v>
      </c>
      <c r="P3106">
        <v>4</v>
      </c>
      <c r="Q3106">
        <v>4</v>
      </c>
      <c r="R3106">
        <v>1</v>
      </c>
      <c r="S3106">
        <v>3</v>
      </c>
    </row>
    <row r="3107" spans="1:20" x14ac:dyDescent="0.25">
      <c r="A3107" s="177" t="s">
        <v>3278</v>
      </c>
      <c r="B3107" t="s">
        <v>3279</v>
      </c>
      <c r="C3107" t="s">
        <v>222</v>
      </c>
      <c r="D3107" s="20" t="s">
        <v>1026</v>
      </c>
      <c r="E3107" s="26">
        <v>42675</v>
      </c>
      <c r="F3107">
        <v>3</v>
      </c>
      <c r="G3107">
        <v>4</v>
      </c>
      <c r="H3107">
        <v>0.75</v>
      </c>
      <c r="I3107">
        <v>2</v>
      </c>
      <c r="J3107">
        <v>6</v>
      </c>
      <c r="K3107">
        <v>0.33333333333333331</v>
      </c>
      <c r="L3107">
        <v>8</v>
      </c>
      <c r="M3107">
        <v>0.75</v>
      </c>
      <c r="N3107">
        <v>2</v>
      </c>
      <c r="O3107">
        <v>0.76300000000000001</v>
      </c>
      <c r="P3107">
        <v>0</v>
      </c>
      <c r="Q3107">
        <v>0</v>
      </c>
      <c r="R3107" t="e">
        <v>#DIV/0!</v>
      </c>
      <c r="S3107">
        <v>0</v>
      </c>
    </row>
    <row r="3108" spans="1:20" x14ac:dyDescent="0.25">
      <c r="A3108" s="177" t="s">
        <v>7323</v>
      </c>
      <c r="B3108" t="s">
        <v>7324</v>
      </c>
      <c r="C3108" s="20" t="s">
        <v>1078</v>
      </c>
      <c r="D3108" s="20" t="s">
        <v>1026</v>
      </c>
      <c r="E3108" s="26">
        <v>42675</v>
      </c>
      <c r="F3108">
        <v>5</v>
      </c>
      <c r="G3108">
        <v>5</v>
      </c>
      <c r="H3108">
        <v>1</v>
      </c>
      <c r="I3108">
        <v>18</v>
      </c>
      <c r="J3108">
        <v>24</v>
      </c>
      <c r="K3108">
        <v>0.75</v>
      </c>
      <c r="L3108">
        <v>24</v>
      </c>
      <c r="M3108">
        <v>1</v>
      </c>
      <c r="N3108">
        <v>15</v>
      </c>
      <c r="P3108">
        <v>0</v>
      </c>
      <c r="Q3108">
        <v>1</v>
      </c>
      <c r="R3108">
        <v>0</v>
      </c>
      <c r="S3108">
        <v>3</v>
      </c>
      <c r="T3108">
        <v>0.56880733944954132</v>
      </c>
    </row>
    <row r="3109" spans="1:20" x14ac:dyDescent="0.25">
      <c r="A3109" s="177" t="s">
        <v>5315</v>
      </c>
      <c r="B3109" t="s">
        <v>5316</v>
      </c>
      <c r="C3109" s="20" t="s">
        <v>1079</v>
      </c>
      <c r="D3109" s="20" t="s">
        <v>1026</v>
      </c>
      <c r="E3109" s="26">
        <v>42675</v>
      </c>
      <c r="F3109">
        <v>5</v>
      </c>
      <c r="G3109">
        <v>5</v>
      </c>
      <c r="H3109">
        <v>1</v>
      </c>
      <c r="I3109">
        <v>14</v>
      </c>
      <c r="J3109">
        <v>25</v>
      </c>
      <c r="K3109">
        <v>0.56000000000000005</v>
      </c>
      <c r="L3109">
        <v>25</v>
      </c>
      <c r="M3109">
        <v>1</v>
      </c>
      <c r="N3109">
        <v>14</v>
      </c>
      <c r="P3109">
        <v>0</v>
      </c>
      <c r="Q3109">
        <v>0</v>
      </c>
      <c r="R3109" t="e">
        <v>#DIV/0!</v>
      </c>
      <c r="S3109">
        <v>0</v>
      </c>
      <c r="T3109">
        <v>0.84375</v>
      </c>
    </row>
    <row r="3110" spans="1:20" x14ac:dyDescent="0.25">
      <c r="A3110" s="177" t="s">
        <v>12314</v>
      </c>
      <c r="B3110" t="s">
        <v>12315</v>
      </c>
      <c r="C3110" t="s">
        <v>200</v>
      </c>
      <c r="D3110" s="20" t="s">
        <v>1026</v>
      </c>
      <c r="E3110" s="26">
        <v>42675</v>
      </c>
      <c r="F3110">
        <v>4</v>
      </c>
      <c r="G3110">
        <v>5</v>
      </c>
      <c r="H3110">
        <v>0.8</v>
      </c>
      <c r="I3110">
        <v>8</v>
      </c>
      <c r="J3110">
        <v>20</v>
      </c>
      <c r="K3110">
        <v>0.4</v>
      </c>
      <c r="L3110">
        <v>25</v>
      </c>
      <c r="M3110">
        <v>0.8</v>
      </c>
      <c r="N3110">
        <v>8</v>
      </c>
      <c r="P3110">
        <v>1</v>
      </c>
      <c r="Q3110">
        <v>1</v>
      </c>
      <c r="R3110">
        <v>1</v>
      </c>
      <c r="S3110">
        <v>0</v>
      </c>
    </row>
    <row r="3111" spans="1:20" x14ac:dyDescent="0.25">
      <c r="A3111" s="177" t="s">
        <v>10435</v>
      </c>
      <c r="B3111" t="s">
        <v>10436</v>
      </c>
      <c r="C3111" t="s">
        <v>204</v>
      </c>
      <c r="D3111" s="20" t="s">
        <v>1026</v>
      </c>
      <c r="E3111" s="26">
        <v>42675</v>
      </c>
      <c r="F3111">
        <v>1</v>
      </c>
      <c r="G3111">
        <v>5</v>
      </c>
      <c r="H3111">
        <v>0.2</v>
      </c>
      <c r="I3111">
        <v>3</v>
      </c>
      <c r="J3111">
        <v>5</v>
      </c>
      <c r="K3111">
        <v>0.6</v>
      </c>
      <c r="L3111">
        <v>25</v>
      </c>
      <c r="M3111">
        <v>0.2</v>
      </c>
      <c r="N3111">
        <v>3</v>
      </c>
      <c r="P3111">
        <v>0</v>
      </c>
      <c r="Q3111">
        <v>0</v>
      </c>
      <c r="R3111" t="e">
        <v>#DIV/0!</v>
      </c>
      <c r="S3111">
        <v>0</v>
      </c>
    </row>
    <row r="3112" spans="1:20" x14ac:dyDescent="0.25">
      <c r="A3112" s="177" t="s">
        <v>8783</v>
      </c>
      <c r="B3112" t="s">
        <v>8784</v>
      </c>
      <c r="C3112" t="s">
        <v>208</v>
      </c>
      <c r="D3112" s="20" t="s">
        <v>1026</v>
      </c>
      <c r="E3112" s="26">
        <v>42675</v>
      </c>
      <c r="F3112">
        <v>3</v>
      </c>
      <c r="G3112">
        <v>2</v>
      </c>
      <c r="H3112">
        <v>1.5</v>
      </c>
      <c r="I3112">
        <v>14</v>
      </c>
      <c r="J3112">
        <v>15</v>
      </c>
      <c r="K3112">
        <v>0.93333333333333335</v>
      </c>
      <c r="L3112">
        <v>10</v>
      </c>
      <c r="M3112">
        <v>1.5</v>
      </c>
      <c r="N3112">
        <v>14</v>
      </c>
      <c r="P3112">
        <v>3</v>
      </c>
      <c r="Q3112">
        <v>3</v>
      </c>
      <c r="R3112">
        <v>1</v>
      </c>
      <c r="S3112">
        <v>0</v>
      </c>
    </row>
    <row r="3113" spans="1:20" x14ac:dyDescent="0.25">
      <c r="A3113" s="177" t="s">
        <v>6577</v>
      </c>
      <c r="B3113" t="s">
        <v>6578</v>
      </c>
      <c r="C3113" t="s">
        <v>316</v>
      </c>
      <c r="D3113" s="20" t="s">
        <v>1026</v>
      </c>
      <c r="E3113" s="26">
        <v>42675</v>
      </c>
      <c r="F3113">
        <v>4</v>
      </c>
      <c r="G3113">
        <v>6</v>
      </c>
      <c r="H3113">
        <v>0.66666666666666663</v>
      </c>
      <c r="I3113">
        <v>9</v>
      </c>
      <c r="J3113">
        <v>12</v>
      </c>
      <c r="K3113">
        <v>0.75</v>
      </c>
      <c r="L3113">
        <v>18</v>
      </c>
      <c r="M3113">
        <v>0.66666666666666663</v>
      </c>
      <c r="N3113">
        <v>9</v>
      </c>
      <c r="P3113">
        <v>1</v>
      </c>
      <c r="Q3113">
        <v>1</v>
      </c>
      <c r="R3113">
        <v>1</v>
      </c>
      <c r="S3113">
        <v>0</v>
      </c>
      <c r="T3113">
        <v>1</v>
      </c>
    </row>
    <row r="3114" spans="1:20" x14ac:dyDescent="0.25">
      <c r="A3114" s="177" t="s">
        <v>4170</v>
      </c>
      <c r="B3114" t="s">
        <v>4171</v>
      </c>
      <c r="C3114" t="s">
        <v>218</v>
      </c>
      <c r="D3114" s="20" t="s">
        <v>1026</v>
      </c>
      <c r="E3114" s="26">
        <v>42675</v>
      </c>
      <c r="F3114">
        <v>0</v>
      </c>
      <c r="G3114">
        <v>0</v>
      </c>
      <c r="H3114" t="e">
        <v>#DIV/0!</v>
      </c>
      <c r="I3114">
        <v>2</v>
      </c>
      <c r="J3114">
        <v>0</v>
      </c>
      <c r="K3114" t="e">
        <v>#DIV/0!</v>
      </c>
      <c r="L3114">
        <v>0</v>
      </c>
      <c r="M3114" t="e">
        <v>#DIV/0!</v>
      </c>
      <c r="N3114">
        <v>2</v>
      </c>
      <c r="P3114">
        <v>0</v>
      </c>
      <c r="Q3114">
        <v>0</v>
      </c>
      <c r="R3114" t="e">
        <v>#DIV/0!</v>
      </c>
      <c r="S3114">
        <v>0</v>
      </c>
      <c r="T3114">
        <v>0.1</v>
      </c>
    </row>
    <row r="3115" spans="1:20" x14ac:dyDescent="0.25">
      <c r="A3115" s="177" t="s">
        <v>12599</v>
      </c>
      <c r="B3115" t="s">
        <v>12600</v>
      </c>
      <c r="C3115" t="s">
        <v>202</v>
      </c>
      <c r="D3115" s="20" t="s">
        <v>1026</v>
      </c>
      <c r="E3115" s="26">
        <v>42675</v>
      </c>
      <c r="F3115">
        <v>12</v>
      </c>
      <c r="G3115">
        <v>9</v>
      </c>
      <c r="H3115">
        <v>1.3333333333333333</v>
      </c>
      <c r="I3115">
        <v>133</v>
      </c>
      <c r="J3115">
        <v>120</v>
      </c>
      <c r="K3115">
        <v>1.1083333333333334</v>
      </c>
      <c r="L3115">
        <v>90</v>
      </c>
      <c r="M3115">
        <v>1.3333333333333333</v>
      </c>
      <c r="N3115">
        <v>133</v>
      </c>
      <c r="P3115">
        <v>1</v>
      </c>
      <c r="Q3115">
        <v>1</v>
      </c>
      <c r="R3115">
        <v>1</v>
      </c>
      <c r="S3115">
        <v>0</v>
      </c>
      <c r="T3115">
        <v>1</v>
      </c>
    </row>
    <row r="3116" spans="1:20" x14ac:dyDescent="0.25">
      <c r="A3116" s="177" t="s">
        <v>12424</v>
      </c>
      <c r="B3116" t="s">
        <v>12425</v>
      </c>
      <c r="C3116" t="s">
        <v>347</v>
      </c>
      <c r="D3116" s="20" t="s">
        <v>1026</v>
      </c>
      <c r="E3116" s="26">
        <v>42675</v>
      </c>
      <c r="F3116">
        <v>2</v>
      </c>
      <c r="G3116">
        <v>5</v>
      </c>
      <c r="H3116">
        <v>0.4</v>
      </c>
      <c r="I3116">
        <v>13</v>
      </c>
      <c r="J3116">
        <v>8</v>
      </c>
      <c r="K3116">
        <v>1.625</v>
      </c>
      <c r="L3116">
        <v>18</v>
      </c>
      <c r="M3116">
        <v>0.44444444444444442</v>
      </c>
      <c r="N3116">
        <v>13</v>
      </c>
      <c r="P3116">
        <v>0</v>
      </c>
      <c r="Q3116">
        <v>0</v>
      </c>
      <c r="R3116" t="e">
        <v>#DIV/0!</v>
      </c>
      <c r="S3116">
        <v>0</v>
      </c>
    </row>
    <row r="3117" spans="1:20" x14ac:dyDescent="0.25">
      <c r="A3117" s="177" t="s">
        <v>9764</v>
      </c>
      <c r="B3117" t="s">
        <v>9765</v>
      </c>
      <c r="C3117" t="s">
        <v>224</v>
      </c>
      <c r="D3117" s="20" t="s">
        <v>1026</v>
      </c>
      <c r="E3117" s="26">
        <v>42675</v>
      </c>
      <c r="F3117">
        <v>6</v>
      </c>
      <c r="G3117">
        <v>6</v>
      </c>
      <c r="H3117">
        <v>1</v>
      </c>
      <c r="I3117">
        <v>74</v>
      </c>
      <c r="J3117">
        <v>90</v>
      </c>
      <c r="K3117">
        <v>0.82222222222222219</v>
      </c>
      <c r="L3117">
        <v>90</v>
      </c>
      <c r="M3117">
        <v>1</v>
      </c>
      <c r="N3117">
        <v>74</v>
      </c>
      <c r="P3117">
        <v>0</v>
      </c>
      <c r="Q3117">
        <v>0</v>
      </c>
      <c r="R3117" t="e">
        <v>#DIV/0!</v>
      </c>
      <c r="S3117">
        <v>0</v>
      </c>
    </row>
    <row r="3118" spans="1:20" x14ac:dyDescent="0.25">
      <c r="A3118" s="177" t="s">
        <v>9465</v>
      </c>
      <c r="B3118" t="s">
        <v>9466</v>
      </c>
      <c r="C3118" t="s">
        <v>345</v>
      </c>
      <c r="D3118" s="20" t="s">
        <v>1026</v>
      </c>
      <c r="E3118" s="26">
        <v>42675</v>
      </c>
      <c r="F3118">
        <v>5</v>
      </c>
      <c r="G3118">
        <v>5</v>
      </c>
      <c r="H3118">
        <v>1</v>
      </c>
      <c r="I3118">
        <v>10</v>
      </c>
      <c r="J3118">
        <v>30</v>
      </c>
      <c r="K3118">
        <v>0.33333333333333331</v>
      </c>
      <c r="L3118">
        <v>30</v>
      </c>
      <c r="M3118">
        <v>1</v>
      </c>
      <c r="N3118">
        <v>9</v>
      </c>
      <c r="P3118">
        <v>0</v>
      </c>
      <c r="Q3118">
        <v>0</v>
      </c>
      <c r="R3118" t="e">
        <v>#DIV/0!</v>
      </c>
      <c r="S3118">
        <v>1</v>
      </c>
      <c r="T3118">
        <v>0.36363636363636365</v>
      </c>
    </row>
    <row r="3119" spans="1:20" x14ac:dyDescent="0.25">
      <c r="A3119" s="177" t="s">
        <v>7857</v>
      </c>
      <c r="B3119" t="s">
        <v>7858</v>
      </c>
      <c r="C3119" t="s">
        <v>226</v>
      </c>
      <c r="D3119" s="20" t="s">
        <v>1026</v>
      </c>
      <c r="E3119" s="26">
        <v>42675</v>
      </c>
      <c r="F3119">
        <v>4</v>
      </c>
      <c r="G3119">
        <v>7</v>
      </c>
      <c r="H3119">
        <v>0.5714285714285714</v>
      </c>
      <c r="I3119">
        <v>50</v>
      </c>
      <c r="J3119">
        <v>40</v>
      </c>
      <c r="K3119">
        <v>1.25</v>
      </c>
      <c r="L3119">
        <v>70</v>
      </c>
      <c r="M3119">
        <v>0.5714285714285714</v>
      </c>
      <c r="N3119">
        <v>50</v>
      </c>
      <c r="P3119">
        <v>0</v>
      </c>
      <c r="Q3119">
        <v>0</v>
      </c>
      <c r="R3119" t="e">
        <v>#DIV/0!</v>
      </c>
      <c r="S3119">
        <v>0</v>
      </c>
      <c r="T3119">
        <v>1</v>
      </c>
    </row>
    <row r="3120" spans="1:20" x14ac:dyDescent="0.25">
      <c r="A3120" s="177" t="s">
        <v>6927</v>
      </c>
      <c r="B3120" t="s">
        <v>6928</v>
      </c>
      <c r="C3120" t="s">
        <v>231</v>
      </c>
      <c r="D3120" s="20" t="s">
        <v>1026</v>
      </c>
      <c r="E3120" s="26">
        <v>42675</v>
      </c>
      <c r="F3120">
        <v>11</v>
      </c>
      <c r="G3120">
        <v>15</v>
      </c>
      <c r="H3120">
        <v>0.73333333333333328</v>
      </c>
      <c r="I3120">
        <v>108</v>
      </c>
      <c r="J3120">
        <v>126</v>
      </c>
      <c r="K3120">
        <v>0.8571428571428571</v>
      </c>
      <c r="L3120">
        <v>174</v>
      </c>
      <c r="M3120">
        <v>0.72413793103448276</v>
      </c>
      <c r="N3120">
        <v>104</v>
      </c>
      <c r="P3120">
        <v>0</v>
      </c>
      <c r="Q3120">
        <v>1</v>
      </c>
      <c r="R3120">
        <v>0</v>
      </c>
      <c r="S3120">
        <v>4</v>
      </c>
      <c r="T3120">
        <v>0.79666666666666663</v>
      </c>
    </row>
    <row r="3121" spans="1:20" x14ac:dyDescent="0.25">
      <c r="A3121" s="177" t="s">
        <v>5978</v>
      </c>
      <c r="B3121" t="s">
        <v>5979</v>
      </c>
      <c r="C3121" t="s">
        <v>216</v>
      </c>
      <c r="D3121" s="20" t="s">
        <v>1026</v>
      </c>
      <c r="E3121" s="26">
        <v>42675</v>
      </c>
      <c r="F3121">
        <v>11</v>
      </c>
      <c r="G3121">
        <v>6</v>
      </c>
      <c r="H3121">
        <v>1.8333333333333333</v>
      </c>
      <c r="I3121">
        <v>69</v>
      </c>
      <c r="J3121">
        <v>110</v>
      </c>
      <c r="K3121">
        <v>0.62727272727272732</v>
      </c>
      <c r="L3121">
        <v>60</v>
      </c>
      <c r="M3121">
        <v>1.8333333333333333</v>
      </c>
      <c r="N3121">
        <v>68</v>
      </c>
      <c r="P3121">
        <v>0</v>
      </c>
      <c r="Q3121">
        <v>4</v>
      </c>
      <c r="R3121">
        <v>0</v>
      </c>
      <c r="S3121">
        <v>1</v>
      </c>
      <c r="T3121" t="e">
        <v>#DIV/0!</v>
      </c>
    </row>
    <row r="3122" spans="1:20" x14ac:dyDescent="0.25">
      <c r="A3122" s="177" t="s">
        <v>4585</v>
      </c>
      <c r="B3122" t="s">
        <v>4586</v>
      </c>
      <c r="C3122" t="s">
        <v>233</v>
      </c>
      <c r="D3122" s="20" t="s">
        <v>1026</v>
      </c>
      <c r="E3122" s="26">
        <v>42675</v>
      </c>
      <c r="F3122">
        <v>4</v>
      </c>
      <c r="G3122">
        <v>6</v>
      </c>
      <c r="H3122">
        <v>0.66666666666666663</v>
      </c>
      <c r="I3122">
        <v>76</v>
      </c>
      <c r="J3122">
        <v>40</v>
      </c>
      <c r="K3122">
        <v>1.9</v>
      </c>
      <c r="L3122">
        <v>60</v>
      </c>
      <c r="M3122">
        <v>0.66666666666666663</v>
      </c>
      <c r="N3122">
        <v>63</v>
      </c>
      <c r="P3122">
        <v>0</v>
      </c>
      <c r="Q3122">
        <v>0</v>
      </c>
      <c r="R3122" t="e">
        <v>#DIV/0!</v>
      </c>
      <c r="S3122">
        <v>13</v>
      </c>
      <c r="T3122" t="e">
        <v>#DIV/0!</v>
      </c>
    </row>
    <row r="3123" spans="1:20" x14ac:dyDescent="0.25">
      <c r="A3123" s="177" t="s">
        <v>3995</v>
      </c>
      <c r="B3123" t="s">
        <v>3996</v>
      </c>
      <c r="C3123" t="s">
        <v>219</v>
      </c>
      <c r="D3123" s="20" t="s">
        <v>1026</v>
      </c>
      <c r="E3123" s="26">
        <v>42675</v>
      </c>
      <c r="F3123">
        <v>0</v>
      </c>
      <c r="G3123">
        <v>0</v>
      </c>
      <c r="H3123" t="e">
        <v>#DIV/0!</v>
      </c>
      <c r="I3123">
        <v>0</v>
      </c>
      <c r="J3123">
        <v>0</v>
      </c>
      <c r="K3123" t="e">
        <v>#DIV/0!</v>
      </c>
      <c r="L3123">
        <v>0</v>
      </c>
      <c r="M3123" t="e">
        <v>#DIV/0!</v>
      </c>
      <c r="N3123">
        <v>0</v>
      </c>
      <c r="P3123">
        <v>0</v>
      </c>
      <c r="Q3123">
        <v>0</v>
      </c>
      <c r="R3123" t="e">
        <v>#DIV/0!</v>
      </c>
      <c r="S3123">
        <v>0</v>
      </c>
      <c r="T3123" t="e">
        <v>#DIV/0!</v>
      </c>
    </row>
    <row r="3124" spans="1:20" x14ac:dyDescent="0.25">
      <c r="A3124" s="177" t="s">
        <v>3724</v>
      </c>
      <c r="B3124" t="s">
        <v>3725</v>
      </c>
      <c r="C3124" t="s">
        <v>340</v>
      </c>
      <c r="D3124" s="20" t="s">
        <v>1026</v>
      </c>
      <c r="E3124" s="26">
        <v>42675</v>
      </c>
      <c r="F3124">
        <v>4</v>
      </c>
      <c r="G3124">
        <v>4</v>
      </c>
      <c r="H3124">
        <v>1</v>
      </c>
      <c r="I3124">
        <v>31</v>
      </c>
      <c r="J3124">
        <v>40</v>
      </c>
      <c r="K3124">
        <v>0.77500000000000002</v>
      </c>
      <c r="L3124">
        <v>40</v>
      </c>
      <c r="M3124">
        <v>1</v>
      </c>
      <c r="N3124">
        <v>29</v>
      </c>
      <c r="P3124">
        <v>7</v>
      </c>
      <c r="Q3124">
        <v>7</v>
      </c>
      <c r="R3124">
        <v>1</v>
      </c>
      <c r="S3124">
        <v>2</v>
      </c>
      <c r="T3124">
        <v>1</v>
      </c>
    </row>
    <row r="3125" spans="1:20" x14ac:dyDescent="0.25">
      <c r="A3125" s="177" t="s">
        <v>11276</v>
      </c>
      <c r="B3125" t="s">
        <v>11277</v>
      </c>
      <c r="C3125" t="s">
        <v>350</v>
      </c>
      <c r="D3125" s="20" t="s">
        <v>1026</v>
      </c>
      <c r="E3125" s="26">
        <v>42675</v>
      </c>
      <c r="F3125">
        <v>1</v>
      </c>
      <c r="G3125">
        <v>1</v>
      </c>
      <c r="H3125">
        <v>1</v>
      </c>
      <c r="I3125">
        <v>1</v>
      </c>
      <c r="J3125">
        <v>3</v>
      </c>
      <c r="K3125">
        <v>0.33333333333333331</v>
      </c>
      <c r="L3125">
        <v>3</v>
      </c>
      <c r="M3125">
        <v>1</v>
      </c>
      <c r="N3125">
        <v>1</v>
      </c>
      <c r="P3125">
        <v>0</v>
      </c>
      <c r="Q3125">
        <v>0</v>
      </c>
      <c r="R3125" t="e">
        <v>#DIV/0!</v>
      </c>
      <c r="S3125">
        <v>0</v>
      </c>
      <c r="T3125" t="e">
        <v>#DIV/0!</v>
      </c>
    </row>
    <row r="3126" spans="1:20" x14ac:dyDescent="0.25">
      <c r="A3126" s="177" t="s">
        <v>11278</v>
      </c>
      <c r="B3126" t="s">
        <v>11279</v>
      </c>
      <c r="C3126" t="s">
        <v>351</v>
      </c>
      <c r="D3126" s="20" t="s">
        <v>1026</v>
      </c>
      <c r="E3126" s="26">
        <v>42675</v>
      </c>
      <c r="F3126">
        <v>6</v>
      </c>
      <c r="G3126">
        <v>5</v>
      </c>
      <c r="H3126">
        <v>1.2</v>
      </c>
      <c r="I3126">
        <v>10</v>
      </c>
      <c r="J3126">
        <v>18</v>
      </c>
      <c r="K3126">
        <v>0.55555555555555558</v>
      </c>
      <c r="L3126">
        <v>15</v>
      </c>
      <c r="M3126">
        <v>1.2</v>
      </c>
      <c r="N3126">
        <v>10</v>
      </c>
      <c r="P3126">
        <v>0</v>
      </c>
      <c r="Q3126">
        <v>0</v>
      </c>
      <c r="R3126" t="e">
        <v>#DIV/0!</v>
      </c>
      <c r="S3126">
        <v>0</v>
      </c>
      <c r="T3126" t="e">
        <v>#DIV/0!</v>
      </c>
    </row>
    <row r="3127" spans="1:20" x14ac:dyDescent="0.25">
      <c r="A3127" s="177" t="s">
        <v>11194</v>
      </c>
      <c r="B3127" t="s">
        <v>11195</v>
      </c>
      <c r="C3127" t="s">
        <v>352</v>
      </c>
      <c r="D3127" s="20" t="s">
        <v>1026</v>
      </c>
      <c r="E3127" s="26">
        <v>42675</v>
      </c>
      <c r="F3127">
        <v>1</v>
      </c>
      <c r="G3127">
        <v>1</v>
      </c>
      <c r="H3127">
        <v>1</v>
      </c>
      <c r="I3127">
        <v>2</v>
      </c>
      <c r="J3127">
        <v>3</v>
      </c>
      <c r="K3127">
        <v>0.66666666666666663</v>
      </c>
      <c r="L3127">
        <v>3</v>
      </c>
      <c r="M3127">
        <v>1</v>
      </c>
      <c r="N3127">
        <v>2</v>
      </c>
      <c r="P3127">
        <v>0</v>
      </c>
      <c r="Q3127">
        <v>0</v>
      </c>
      <c r="R3127" t="e">
        <v>#DIV/0!</v>
      </c>
      <c r="S3127">
        <v>0</v>
      </c>
      <c r="T3127">
        <v>0.69464285714285712</v>
      </c>
    </row>
    <row r="3128" spans="1:20" x14ac:dyDescent="0.25">
      <c r="A3128" s="177" t="s">
        <v>10195</v>
      </c>
      <c r="B3128" t="s">
        <v>10196</v>
      </c>
      <c r="C3128" t="s">
        <v>353</v>
      </c>
      <c r="D3128" s="20" t="s">
        <v>1026</v>
      </c>
      <c r="E3128" s="26">
        <v>42675</v>
      </c>
      <c r="F3128">
        <v>4</v>
      </c>
      <c r="G3128">
        <v>8</v>
      </c>
      <c r="H3128">
        <v>0.5</v>
      </c>
      <c r="I3128">
        <v>8</v>
      </c>
      <c r="J3128">
        <v>12</v>
      </c>
      <c r="K3128">
        <v>0.66666666666666663</v>
      </c>
      <c r="L3128">
        <v>24</v>
      </c>
      <c r="M3128">
        <v>0.5</v>
      </c>
      <c r="N3128">
        <v>8</v>
      </c>
      <c r="P3128">
        <v>0</v>
      </c>
      <c r="Q3128">
        <v>0</v>
      </c>
      <c r="R3128" t="e">
        <v>#DIV/0!</v>
      </c>
      <c r="S3128">
        <v>0</v>
      </c>
      <c r="T3128" t="e">
        <v>#DIV/0!</v>
      </c>
    </row>
    <row r="3129" spans="1:20" x14ac:dyDescent="0.25">
      <c r="A3129" s="177" t="s">
        <v>8608</v>
      </c>
      <c r="B3129" t="s">
        <v>8609</v>
      </c>
      <c r="C3129" t="s">
        <v>354</v>
      </c>
      <c r="D3129" s="20" t="s">
        <v>1026</v>
      </c>
      <c r="E3129" s="26">
        <v>42675</v>
      </c>
      <c r="F3129">
        <v>2</v>
      </c>
      <c r="G3129">
        <v>2</v>
      </c>
      <c r="H3129">
        <v>1</v>
      </c>
      <c r="I3129">
        <v>8</v>
      </c>
      <c r="J3129">
        <v>6</v>
      </c>
      <c r="K3129">
        <v>1.3333333333333333</v>
      </c>
      <c r="L3129">
        <v>6</v>
      </c>
      <c r="M3129">
        <v>1</v>
      </c>
      <c r="N3129">
        <v>8</v>
      </c>
      <c r="P3129">
        <v>0</v>
      </c>
      <c r="Q3129">
        <v>0</v>
      </c>
      <c r="R3129" t="e">
        <v>#DIV/0!</v>
      </c>
      <c r="S3129">
        <v>0</v>
      </c>
      <c r="T3129" t="e">
        <v>#DIV/0!</v>
      </c>
    </row>
    <row r="3130" spans="1:20" x14ac:dyDescent="0.25">
      <c r="A3130" s="177" t="s">
        <v>6402</v>
      </c>
      <c r="B3130" t="s">
        <v>6403</v>
      </c>
      <c r="C3130" t="s">
        <v>355</v>
      </c>
      <c r="D3130" s="20" t="s">
        <v>1026</v>
      </c>
      <c r="E3130" s="26">
        <v>42675</v>
      </c>
      <c r="F3130">
        <v>3</v>
      </c>
      <c r="G3130">
        <v>6</v>
      </c>
      <c r="H3130">
        <v>0.5</v>
      </c>
      <c r="I3130">
        <v>11</v>
      </c>
      <c r="J3130">
        <v>9</v>
      </c>
      <c r="K3130">
        <v>1.2222222222222223</v>
      </c>
      <c r="L3130">
        <v>18</v>
      </c>
      <c r="M3130">
        <v>0.5</v>
      </c>
      <c r="N3130">
        <v>11</v>
      </c>
      <c r="P3130">
        <v>0</v>
      </c>
      <c r="Q3130">
        <v>0</v>
      </c>
      <c r="R3130" t="e">
        <v>#DIV/0!</v>
      </c>
      <c r="S3130">
        <v>0</v>
      </c>
      <c r="T3130">
        <v>0.83</v>
      </c>
    </row>
    <row r="3131" spans="1:20" x14ac:dyDescent="0.25">
      <c r="A3131" s="177" t="s">
        <v>11723</v>
      </c>
      <c r="B3131" t="s">
        <v>11724</v>
      </c>
      <c r="C3131" t="s">
        <v>198</v>
      </c>
      <c r="D3131" s="20" t="s">
        <v>1028</v>
      </c>
      <c r="E3131" s="26">
        <v>42675</v>
      </c>
      <c r="F3131">
        <v>2</v>
      </c>
      <c r="G3131">
        <v>4</v>
      </c>
      <c r="H3131">
        <v>0.5</v>
      </c>
      <c r="I3131">
        <v>3</v>
      </c>
      <c r="J3131">
        <v>8</v>
      </c>
      <c r="K3131">
        <v>0.375</v>
      </c>
      <c r="L3131">
        <v>18</v>
      </c>
      <c r="M3131">
        <v>0.44444444444444442</v>
      </c>
      <c r="N3131">
        <v>3</v>
      </c>
      <c r="P3131">
        <v>0</v>
      </c>
      <c r="Q3131">
        <v>0</v>
      </c>
      <c r="R3131" t="e">
        <v>#DIV/0!</v>
      </c>
      <c r="S3131">
        <v>0</v>
      </c>
      <c r="T3131">
        <v>0.56880733944954132</v>
      </c>
    </row>
    <row r="3132" spans="1:20" x14ac:dyDescent="0.25">
      <c r="A3132" s="177" t="s">
        <v>11725</v>
      </c>
      <c r="B3132" t="s">
        <v>11726</v>
      </c>
      <c r="C3132" t="s">
        <v>199</v>
      </c>
      <c r="D3132" s="20" t="s">
        <v>1028</v>
      </c>
      <c r="E3132" s="26">
        <v>42675</v>
      </c>
      <c r="F3132">
        <v>16</v>
      </c>
      <c r="G3132">
        <v>14</v>
      </c>
      <c r="H3132">
        <v>1.1428571428571428</v>
      </c>
      <c r="I3132">
        <v>141</v>
      </c>
      <c r="J3132">
        <v>140</v>
      </c>
      <c r="K3132">
        <v>1.0071428571428571</v>
      </c>
      <c r="L3132">
        <v>115</v>
      </c>
      <c r="M3132">
        <v>1.2173913043478262</v>
      </c>
      <c r="N3132">
        <v>141</v>
      </c>
      <c r="P3132">
        <v>2</v>
      </c>
      <c r="Q3132">
        <v>2</v>
      </c>
      <c r="R3132">
        <v>1</v>
      </c>
      <c r="S3132">
        <v>0</v>
      </c>
      <c r="T3132">
        <v>1</v>
      </c>
    </row>
    <row r="3133" spans="1:20" x14ac:dyDescent="0.25">
      <c r="A3133" s="177" t="s">
        <v>11727</v>
      </c>
      <c r="B3133" t="s">
        <v>11728</v>
      </c>
      <c r="C3133" t="s">
        <v>348</v>
      </c>
      <c r="D3133" s="20" t="s">
        <v>1028</v>
      </c>
      <c r="E3133" s="26">
        <v>42675</v>
      </c>
      <c r="F3133">
        <v>8</v>
      </c>
      <c r="G3133">
        <v>10</v>
      </c>
      <c r="H3133">
        <v>0.8</v>
      </c>
      <c r="I3133">
        <v>23</v>
      </c>
      <c r="J3133">
        <v>26</v>
      </c>
      <c r="K3133">
        <v>0.88461538461538458</v>
      </c>
      <c r="L3133">
        <v>33</v>
      </c>
      <c r="M3133">
        <v>0.78787878787878785</v>
      </c>
      <c r="N3133">
        <v>23</v>
      </c>
      <c r="P3133">
        <v>0</v>
      </c>
      <c r="Q3133">
        <v>0</v>
      </c>
      <c r="R3133" t="e">
        <v>#DIV/0!</v>
      </c>
      <c r="S3133">
        <v>0</v>
      </c>
      <c r="T3133">
        <v>0.90937500000000004</v>
      </c>
    </row>
    <row r="3134" spans="1:20" x14ac:dyDescent="0.25">
      <c r="A3134" s="177" t="s">
        <v>11729</v>
      </c>
      <c r="B3134" t="s">
        <v>11730</v>
      </c>
      <c r="C3134" t="s">
        <v>357</v>
      </c>
      <c r="D3134" s="20" t="s">
        <v>1028</v>
      </c>
      <c r="E3134" s="26">
        <v>42675</v>
      </c>
      <c r="F3134">
        <v>1</v>
      </c>
      <c r="G3134">
        <v>1</v>
      </c>
      <c r="H3134">
        <v>1</v>
      </c>
      <c r="I3134">
        <v>2</v>
      </c>
      <c r="J3134">
        <v>3</v>
      </c>
      <c r="K3134">
        <v>0.66666666666666663</v>
      </c>
      <c r="L3134">
        <v>3</v>
      </c>
      <c r="M3134">
        <v>1</v>
      </c>
      <c r="N3134">
        <v>2</v>
      </c>
      <c r="P3134">
        <v>0</v>
      </c>
      <c r="Q3134">
        <v>0</v>
      </c>
      <c r="R3134" t="e">
        <v>#DIV/0!</v>
      </c>
      <c r="S3134">
        <v>0</v>
      </c>
      <c r="T3134">
        <v>0.63629032258064511</v>
      </c>
    </row>
    <row r="3135" spans="1:20" x14ac:dyDescent="0.25">
      <c r="A3135" s="177" t="s">
        <v>10961</v>
      </c>
      <c r="B3135" t="s">
        <v>10962</v>
      </c>
      <c r="C3135" t="s">
        <v>227</v>
      </c>
      <c r="D3135" s="20" t="s">
        <v>1028</v>
      </c>
      <c r="E3135" s="26">
        <v>42675</v>
      </c>
      <c r="F3135">
        <v>0.5</v>
      </c>
      <c r="G3135">
        <v>0.5</v>
      </c>
      <c r="H3135">
        <v>1</v>
      </c>
      <c r="I3135">
        <v>8</v>
      </c>
      <c r="J3135">
        <v>2.5</v>
      </c>
      <c r="K3135">
        <v>3.2</v>
      </c>
      <c r="L3135">
        <v>2.5</v>
      </c>
      <c r="M3135">
        <v>1</v>
      </c>
      <c r="N3135">
        <v>8</v>
      </c>
      <c r="P3135">
        <v>0</v>
      </c>
      <c r="Q3135">
        <v>1</v>
      </c>
      <c r="R3135">
        <v>0</v>
      </c>
      <c r="S3135">
        <v>0</v>
      </c>
      <c r="T3135" t="e">
        <v>#DIV/0!</v>
      </c>
    </row>
    <row r="3136" spans="1:20" x14ac:dyDescent="0.25">
      <c r="A3136" s="177" t="s">
        <v>10786</v>
      </c>
      <c r="B3136" t="s">
        <v>10787</v>
      </c>
      <c r="C3136" t="s">
        <v>203</v>
      </c>
      <c r="D3136" s="20" t="s">
        <v>1028</v>
      </c>
      <c r="E3136" s="26">
        <v>42675</v>
      </c>
      <c r="F3136">
        <v>5</v>
      </c>
      <c r="G3136">
        <v>13</v>
      </c>
      <c r="H3136">
        <v>0.38461538461538464</v>
      </c>
      <c r="I3136">
        <v>11</v>
      </c>
      <c r="J3136">
        <v>17</v>
      </c>
      <c r="K3136">
        <v>0.6470588235294118</v>
      </c>
      <c r="L3136">
        <v>49</v>
      </c>
      <c r="M3136">
        <v>0.34693877551020408</v>
      </c>
      <c r="N3136">
        <v>11</v>
      </c>
      <c r="P3136">
        <v>0</v>
      </c>
      <c r="Q3136">
        <v>0</v>
      </c>
      <c r="R3136" t="e">
        <v>#DIV/0!</v>
      </c>
      <c r="S3136">
        <v>0</v>
      </c>
      <c r="T3136" t="e">
        <v>#DIV/0!</v>
      </c>
    </row>
    <row r="3137" spans="1:20" x14ac:dyDescent="0.25">
      <c r="A3137" s="177" t="s">
        <v>9939</v>
      </c>
      <c r="B3137" t="s">
        <v>9940</v>
      </c>
      <c r="C3137" t="s">
        <v>223</v>
      </c>
      <c r="D3137" s="20" t="s">
        <v>1028</v>
      </c>
      <c r="E3137" s="26">
        <v>42675</v>
      </c>
      <c r="F3137">
        <v>6</v>
      </c>
      <c r="G3137">
        <v>6</v>
      </c>
      <c r="H3137">
        <v>1</v>
      </c>
      <c r="I3137">
        <v>74</v>
      </c>
      <c r="J3137">
        <v>90</v>
      </c>
      <c r="K3137">
        <v>0.82222222222222219</v>
      </c>
      <c r="L3137">
        <v>90</v>
      </c>
      <c r="M3137">
        <v>1</v>
      </c>
      <c r="N3137">
        <v>74</v>
      </c>
      <c r="P3137">
        <v>0</v>
      </c>
      <c r="Q3137">
        <v>0</v>
      </c>
      <c r="R3137" t="e">
        <v>#DIV/0!</v>
      </c>
      <c r="S3137">
        <v>0</v>
      </c>
      <c r="T3137" t="e">
        <v>#DIV/0!</v>
      </c>
    </row>
    <row r="3138" spans="1:20" x14ac:dyDescent="0.25">
      <c r="A3138" s="177" t="s">
        <v>9557</v>
      </c>
      <c r="B3138" t="s">
        <v>9558</v>
      </c>
      <c r="C3138" t="s">
        <v>346</v>
      </c>
      <c r="D3138" s="20" t="s">
        <v>1028</v>
      </c>
      <c r="E3138" s="26">
        <v>42675</v>
      </c>
      <c r="F3138">
        <v>5</v>
      </c>
      <c r="G3138">
        <v>5</v>
      </c>
      <c r="H3138">
        <v>1</v>
      </c>
      <c r="I3138">
        <v>10</v>
      </c>
      <c r="J3138">
        <v>30</v>
      </c>
      <c r="K3138">
        <v>0.33333333333333331</v>
      </c>
      <c r="L3138">
        <v>30</v>
      </c>
      <c r="M3138">
        <v>1</v>
      </c>
      <c r="N3138">
        <v>9</v>
      </c>
      <c r="P3138">
        <v>0</v>
      </c>
      <c r="Q3138">
        <v>0</v>
      </c>
      <c r="R3138" t="e">
        <v>#DIV/0!</v>
      </c>
      <c r="S3138">
        <v>1</v>
      </c>
      <c r="T3138" t="e">
        <v>#DIV/0!</v>
      </c>
    </row>
    <row r="3139" spans="1:20" x14ac:dyDescent="0.25">
      <c r="A3139" s="177" t="s">
        <v>9198</v>
      </c>
      <c r="B3139" t="s">
        <v>9199</v>
      </c>
      <c r="C3139" t="s">
        <v>207</v>
      </c>
      <c r="D3139" s="20" t="s">
        <v>1028</v>
      </c>
      <c r="E3139" s="26">
        <v>42675</v>
      </c>
      <c r="F3139">
        <v>10</v>
      </c>
      <c r="G3139">
        <v>11</v>
      </c>
      <c r="H3139">
        <v>0.90909090909090906</v>
      </c>
      <c r="I3139">
        <v>54</v>
      </c>
      <c r="J3139">
        <v>60</v>
      </c>
      <c r="K3139">
        <v>0.9</v>
      </c>
      <c r="L3139">
        <v>79</v>
      </c>
      <c r="M3139">
        <v>0.759493670886076</v>
      </c>
      <c r="N3139">
        <v>47</v>
      </c>
      <c r="P3139">
        <v>5</v>
      </c>
      <c r="Q3139">
        <v>10</v>
      </c>
      <c r="R3139">
        <v>0.5</v>
      </c>
      <c r="S3139">
        <v>7</v>
      </c>
      <c r="T3139">
        <v>0.76300000000000001</v>
      </c>
    </row>
    <row r="3140" spans="1:20" x14ac:dyDescent="0.25">
      <c r="A3140" s="177" t="s">
        <v>8359</v>
      </c>
      <c r="B3140" t="s">
        <v>8360</v>
      </c>
      <c r="C3140" t="s">
        <v>212</v>
      </c>
      <c r="D3140" s="20" t="s">
        <v>1028</v>
      </c>
      <c r="E3140" s="26">
        <v>42675</v>
      </c>
      <c r="F3140">
        <v>2</v>
      </c>
      <c r="G3140">
        <v>3</v>
      </c>
      <c r="H3140">
        <v>0.66666666666666663</v>
      </c>
      <c r="I3140">
        <v>14</v>
      </c>
      <c r="J3140">
        <v>18</v>
      </c>
      <c r="K3140">
        <v>0.77777777777777779</v>
      </c>
      <c r="L3140">
        <v>25</v>
      </c>
      <c r="M3140">
        <v>0.72</v>
      </c>
      <c r="N3140">
        <v>13</v>
      </c>
      <c r="P3140">
        <v>0</v>
      </c>
      <c r="Q3140">
        <v>0</v>
      </c>
      <c r="R3140" t="e">
        <v>#DIV/0!</v>
      </c>
      <c r="S3140">
        <v>1</v>
      </c>
    </row>
    <row r="3141" spans="1:20" x14ac:dyDescent="0.25">
      <c r="A3141" s="177" t="s">
        <v>8058</v>
      </c>
      <c r="B3141" t="s">
        <v>8059</v>
      </c>
      <c r="C3141" t="s">
        <v>225</v>
      </c>
      <c r="D3141" s="20" t="s">
        <v>1028</v>
      </c>
      <c r="E3141" s="26">
        <v>42675</v>
      </c>
      <c r="F3141">
        <v>4</v>
      </c>
      <c r="G3141">
        <v>7</v>
      </c>
      <c r="H3141">
        <v>0.5714285714285714</v>
      </c>
      <c r="I3141">
        <v>50</v>
      </c>
      <c r="J3141">
        <v>40</v>
      </c>
      <c r="K3141">
        <v>1.25</v>
      </c>
      <c r="L3141">
        <v>70</v>
      </c>
      <c r="M3141">
        <v>0.5714285714285714</v>
      </c>
      <c r="N3141">
        <v>50</v>
      </c>
      <c r="P3141">
        <v>0</v>
      </c>
      <c r="Q3141">
        <v>0</v>
      </c>
      <c r="R3141" t="e">
        <v>#DIV/0!</v>
      </c>
      <c r="S3141">
        <v>0</v>
      </c>
      <c r="T3141">
        <v>0.66129032258064513</v>
      </c>
    </row>
    <row r="3142" spans="1:20" x14ac:dyDescent="0.25">
      <c r="A3142" s="177" t="s">
        <v>7670</v>
      </c>
      <c r="B3142" t="s">
        <v>7671</v>
      </c>
      <c r="C3142" s="20" t="s">
        <v>901</v>
      </c>
      <c r="D3142" s="20" t="s">
        <v>1026</v>
      </c>
      <c r="E3142" s="26">
        <v>42675</v>
      </c>
      <c r="F3142">
        <v>5</v>
      </c>
      <c r="G3142">
        <v>5</v>
      </c>
      <c r="H3142">
        <v>1</v>
      </c>
      <c r="I3142">
        <v>18</v>
      </c>
      <c r="J3142">
        <v>24</v>
      </c>
      <c r="K3142">
        <v>0.75</v>
      </c>
      <c r="L3142">
        <v>24</v>
      </c>
      <c r="M3142">
        <v>1</v>
      </c>
      <c r="N3142">
        <v>15</v>
      </c>
      <c r="P3142">
        <v>0</v>
      </c>
      <c r="Q3142">
        <v>1</v>
      </c>
      <c r="R3142">
        <v>0</v>
      </c>
      <c r="S3142">
        <v>3</v>
      </c>
      <c r="T3142">
        <v>1.075</v>
      </c>
    </row>
    <row r="3143" spans="1:20" x14ac:dyDescent="0.25">
      <c r="A3143" s="177" t="s">
        <v>7118</v>
      </c>
      <c r="B3143" t="s">
        <v>7119</v>
      </c>
      <c r="C3143" t="s">
        <v>232</v>
      </c>
      <c r="D3143" s="20" t="s">
        <v>1028</v>
      </c>
      <c r="E3143" s="26">
        <v>42675</v>
      </c>
      <c r="F3143">
        <v>11</v>
      </c>
      <c r="G3143">
        <v>15</v>
      </c>
      <c r="H3143">
        <v>0.73333333333333328</v>
      </c>
      <c r="I3143">
        <v>108</v>
      </c>
      <c r="J3143">
        <v>126</v>
      </c>
      <c r="K3143">
        <v>0.8571428571428571</v>
      </c>
      <c r="L3143">
        <v>174</v>
      </c>
      <c r="M3143">
        <v>0.72413793103448276</v>
      </c>
      <c r="N3143">
        <v>104</v>
      </c>
      <c r="P3143">
        <v>0</v>
      </c>
      <c r="Q3143">
        <v>1</v>
      </c>
      <c r="R3143">
        <v>0</v>
      </c>
      <c r="S3143">
        <v>4</v>
      </c>
      <c r="T3143" t="e">
        <v>#DIV/0!</v>
      </c>
    </row>
    <row r="3144" spans="1:20" x14ac:dyDescent="0.25">
      <c r="A3144" s="177" t="s">
        <v>6752</v>
      </c>
      <c r="B3144" t="s">
        <v>6753</v>
      </c>
      <c r="C3144" t="s">
        <v>317</v>
      </c>
      <c r="D3144" s="20" t="s">
        <v>1028</v>
      </c>
      <c r="E3144" s="26">
        <v>42675</v>
      </c>
      <c r="F3144">
        <v>7</v>
      </c>
      <c r="G3144">
        <v>12</v>
      </c>
      <c r="H3144">
        <v>0.58333333333333337</v>
      </c>
      <c r="I3144">
        <v>20</v>
      </c>
      <c r="J3144">
        <v>21</v>
      </c>
      <c r="K3144">
        <v>0.95238095238095233</v>
      </c>
      <c r="L3144">
        <v>36</v>
      </c>
      <c r="M3144">
        <v>0.58333333333333337</v>
      </c>
      <c r="N3144">
        <v>20</v>
      </c>
      <c r="P3144">
        <v>1</v>
      </c>
      <c r="Q3144">
        <v>1</v>
      </c>
      <c r="R3144">
        <v>1</v>
      </c>
      <c r="S3144">
        <v>0</v>
      </c>
      <c r="T3144">
        <v>0.76300000000000001</v>
      </c>
    </row>
    <row r="3145" spans="1:20" x14ac:dyDescent="0.25">
      <c r="A3145" s="177" t="s">
        <v>6328</v>
      </c>
      <c r="B3145" t="s">
        <v>6329</v>
      </c>
      <c r="C3145" t="s">
        <v>214</v>
      </c>
      <c r="D3145" s="20" t="s">
        <v>1028</v>
      </c>
      <c r="E3145" s="26">
        <v>42675</v>
      </c>
      <c r="F3145">
        <v>18</v>
      </c>
      <c r="G3145">
        <v>13</v>
      </c>
      <c r="H3145">
        <v>1.3846153846153846</v>
      </c>
      <c r="I3145">
        <v>97</v>
      </c>
      <c r="J3145">
        <v>155</v>
      </c>
      <c r="K3145">
        <v>0.62580645161290327</v>
      </c>
      <c r="L3145">
        <v>105</v>
      </c>
      <c r="M3145">
        <v>1.4761904761904763</v>
      </c>
      <c r="N3145">
        <v>92</v>
      </c>
      <c r="P3145">
        <v>8</v>
      </c>
      <c r="Q3145">
        <v>14</v>
      </c>
      <c r="R3145">
        <v>0.5714285714285714</v>
      </c>
      <c r="S3145">
        <v>5</v>
      </c>
      <c r="T3145">
        <v>0.8899999999999999</v>
      </c>
    </row>
    <row r="3146" spans="1:20" x14ac:dyDescent="0.25">
      <c r="A3146" s="177" t="s">
        <v>5550</v>
      </c>
      <c r="B3146" t="s">
        <v>5551</v>
      </c>
      <c r="C3146" s="20" t="s">
        <v>903</v>
      </c>
      <c r="D3146" s="20" t="s">
        <v>1026</v>
      </c>
      <c r="E3146" s="26">
        <v>42675</v>
      </c>
      <c r="F3146">
        <v>12</v>
      </c>
      <c r="G3146">
        <v>13</v>
      </c>
      <c r="H3146">
        <v>0.92307692307692313</v>
      </c>
      <c r="I3146">
        <v>41</v>
      </c>
      <c r="J3146">
        <v>60</v>
      </c>
      <c r="K3146">
        <v>0.68333333333333335</v>
      </c>
      <c r="L3146">
        <v>65</v>
      </c>
      <c r="M3146">
        <v>0.92307692307692313</v>
      </c>
      <c r="N3146">
        <v>41</v>
      </c>
      <c r="P3146">
        <v>1</v>
      </c>
      <c r="Q3146">
        <v>1</v>
      </c>
      <c r="R3146">
        <v>1</v>
      </c>
      <c r="S3146">
        <v>0</v>
      </c>
      <c r="T3146">
        <v>0.8035714285714286</v>
      </c>
    </row>
    <row r="3147" spans="1:20" x14ac:dyDescent="0.25">
      <c r="A3147" s="177" t="s">
        <v>4935</v>
      </c>
      <c r="B3147" t="s">
        <v>4936</v>
      </c>
      <c r="C3147" t="s">
        <v>230</v>
      </c>
      <c r="D3147" s="20" t="s">
        <v>1028</v>
      </c>
      <c r="E3147" s="26">
        <v>42675</v>
      </c>
      <c r="F3147">
        <v>1</v>
      </c>
      <c r="G3147">
        <v>1</v>
      </c>
      <c r="H3147">
        <v>1</v>
      </c>
      <c r="I3147">
        <v>8</v>
      </c>
      <c r="J3147">
        <v>5</v>
      </c>
      <c r="K3147">
        <v>1.6</v>
      </c>
      <c r="L3147">
        <v>5</v>
      </c>
      <c r="M3147">
        <v>1</v>
      </c>
      <c r="N3147">
        <v>5</v>
      </c>
      <c r="P3147">
        <v>0</v>
      </c>
      <c r="Q3147">
        <v>2</v>
      </c>
      <c r="R3147">
        <v>0</v>
      </c>
      <c r="S3147">
        <v>3</v>
      </c>
      <c r="T3147">
        <v>0.66863022426095819</v>
      </c>
    </row>
    <row r="3148" spans="1:20" x14ac:dyDescent="0.25">
      <c r="A3148" s="177" t="s">
        <v>4760</v>
      </c>
      <c r="B3148" t="s">
        <v>4761</v>
      </c>
      <c r="C3148" t="s">
        <v>234</v>
      </c>
      <c r="D3148" s="20" t="s">
        <v>1028</v>
      </c>
      <c r="E3148" s="26">
        <v>42675</v>
      </c>
      <c r="F3148">
        <v>4</v>
      </c>
      <c r="G3148">
        <v>6</v>
      </c>
      <c r="H3148">
        <v>0.66666666666666663</v>
      </c>
      <c r="I3148">
        <v>76</v>
      </c>
      <c r="J3148">
        <v>40</v>
      </c>
      <c r="K3148">
        <v>1.9</v>
      </c>
      <c r="L3148">
        <v>60</v>
      </c>
      <c r="M3148">
        <v>0.66666666666666663</v>
      </c>
      <c r="N3148">
        <v>63</v>
      </c>
      <c r="P3148">
        <v>0</v>
      </c>
      <c r="Q3148">
        <v>0</v>
      </c>
      <c r="R3148" t="e">
        <v>#DIV/0!</v>
      </c>
      <c r="S3148">
        <v>13</v>
      </c>
      <c r="T3148">
        <v>0.61590909090909096</v>
      </c>
    </row>
    <row r="3149" spans="1:20" x14ac:dyDescent="0.25">
      <c r="A3149" s="177" t="s">
        <v>4410</v>
      </c>
      <c r="B3149" t="s">
        <v>4411</v>
      </c>
      <c r="C3149" t="s">
        <v>217</v>
      </c>
      <c r="D3149" s="20" t="s">
        <v>1028</v>
      </c>
      <c r="E3149" s="26">
        <v>42675</v>
      </c>
      <c r="F3149">
        <v>0</v>
      </c>
      <c r="G3149">
        <v>0</v>
      </c>
      <c r="H3149" t="e">
        <v>#DIV/0!</v>
      </c>
      <c r="I3149">
        <v>2</v>
      </c>
      <c r="J3149">
        <v>0</v>
      </c>
      <c r="K3149" t="e">
        <v>#DIV/0!</v>
      </c>
      <c r="L3149">
        <v>0</v>
      </c>
      <c r="M3149" t="e">
        <v>#DIV/0!</v>
      </c>
      <c r="N3149">
        <v>2</v>
      </c>
      <c r="P3149">
        <v>0</v>
      </c>
      <c r="Q3149">
        <v>0</v>
      </c>
      <c r="R3149" t="e">
        <v>#DIV/0!</v>
      </c>
      <c r="S3149">
        <v>0</v>
      </c>
      <c r="T3149">
        <v>0.78</v>
      </c>
    </row>
    <row r="3150" spans="1:20" x14ac:dyDescent="0.25">
      <c r="A3150" s="177" t="s">
        <v>3820</v>
      </c>
      <c r="B3150" t="s">
        <v>3821</v>
      </c>
      <c r="C3150" t="s">
        <v>342</v>
      </c>
      <c r="D3150" s="20" t="s">
        <v>1028</v>
      </c>
      <c r="E3150" s="26">
        <v>42675</v>
      </c>
      <c r="F3150">
        <v>4</v>
      </c>
      <c r="G3150">
        <v>4</v>
      </c>
      <c r="H3150">
        <v>1</v>
      </c>
      <c r="I3150">
        <v>31</v>
      </c>
      <c r="J3150">
        <v>40</v>
      </c>
      <c r="K3150">
        <v>0.77500000000000002</v>
      </c>
      <c r="L3150">
        <v>40</v>
      </c>
      <c r="M3150">
        <v>1</v>
      </c>
      <c r="N3150">
        <v>29</v>
      </c>
      <c r="P3150">
        <v>7</v>
      </c>
      <c r="Q3150">
        <v>7</v>
      </c>
      <c r="R3150">
        <v>1</v>
      </c>
      <c r="S3150">
        <v>2</v>
      </c>
    </row>
    <row r="3151" spans="1:20" x14ac:dyDescent="0.25">
      <c r="A3151" s="177" t="s">
        <v>3628</v>
      </c>
      <c r="B3151" t="s">
        <v>3629</v>
      </c>
      <c r="C3151" t="s">
        <v>220</v>
      </c>
      <c r="D3151" s="20" t="s">
        <v>1028</v>
      </c>
      <c r="E3151" s="26">
        <v>42675</v>
      </c>
      <c r="F3151">
        <v>7</v>
      </c>
      <c r="G3151">
        <v>12</v>
      </c>
      <c r="H3151">
        <v>0.58333333333333337</v>
      </c>
      <c r="I3151">
        <v>14</v>
      </c>
      <c r="J3151">
        <v>16</v>
      </c>
      <c r="K3151">
        <v>0.875</v>
      </c>
      <c r="L3151">
        <v>32</v>
      </c>
      <c r="M3151">
        <v>0.5</v>
      </c>
      <c r="N3151">
        <v>11</v>
      </c>
      <c r="P3151">
        <v>4</v>
      </c>
      <c r="Q3151">
        <v>4</v>
      </c>
      <c r="R3151">
        <v>1</v>
      </c>
      <c r="S3151">
        <v>3</v>
      </c>
    </row>
    <row r="3152" spans="1:20" x14ac:dyDescent="0.25">
      <c r="A3152" s="177" t="s">
        <v>3103</v>
      </c>
      <c r="B3152" t="s">
        <v>3104</v>
      </c>
      <c r="C3152" t="s">
        <v>242</v>
      </c>
      <c r="D3152" s="20" t="s">
        <v>1026</v>
      </c>
      <c r="E3152" s="26">
        <v>42675</v>
      </c>
      <c r="F3152">
        <v>5.5</v>
      </c>
      <c r="G3152">
        <v>8.5</v>
      </c>
      <c r="H3152">
        <v>0.6470588235294118</v>
      </c>
      <c r="I3152">
        <v>50</v>
      </c>
      <c r="J3152">
        <v>43.5</v>
      </c>
      <c r="K3152">
        <v>1.1494252873563218</v>
      </c>
      <c r="L3152">
        <v>74.5</v>
      </c>
      <c r="M3152">
        <v>0.58389261744966447</v>
      </c>
      <c r="N3152">
        <v>42</v>
      </c>
      <c r="P3152">
        <v>1</v>
      </c>
      <c r="Q3152">
        <v>8</v>
      </c>
      <c r="R3152">
        <v>0.125</v>
      </c>
      <c r="S3152">
        <v>8</v>
      </c>
    </row>
    <row r="3153" spans="1:20" x14ac:dyDescent="0.25">
      <c r="A3153" s="177" t="s">
        <v>2928</v>
      </c>
      <c r="B3153" t="s">
        <v>2929</v>
      </c>
      <c r="C3153" s="20" t="s">
        <v>2754</v>
      </c>
      <c r="D3153" s="20" t="s">
        <v>1026</v>
      </c>
      <c r="E3153" s="26">
        <v>42675</v>
      </c>
      <c r="F3153">
        <v>8</v>
      </c>
      <c r="G3153">
        <v>11</v>
      </c>
      <c r="H3153">
        <v>0.72727272727272729</v>
      </c>
      <c r="I3153">
        <v>29</v>
      </c>
      <c r="J3153">
        <v>40</v>
      </c>
      <c r="K3153">
        <v>0.72499999999999998</v>
      </c>
      <c r="L3153">
        <v>55</v>
      </c>
      <c r="M3153">
        <v>0.72727272727272729</v>
      </c>
      <c r="N3153">
        <v>29</v>
      </c>
      <c r="P3153">
        <v>1</v>
      </c>
      <c r="Q3153">
        <v>1</v>
      </c>
      <c r="R3153">
        <v>1</v>
      </c>
      <c r="S3153">
        <v>0</v>
      </c>
    </row>
    <row r="3154" spans="1:20" x14ac:dyDescent="0.25">
      <c r="A3154" s="177" t="s">
        <v>2683</v>
      </c>
      <c r="B3154" t="s">
        <v>2684</v>
      </c>
      <c r="C3154" t="s">
        <v>237</v>
      </c>
      <c r="D3154" s="20" t="s">
        <v>1026</v>
      </c>
      <c r="E3154" s="26">
        <v>42675</v>
      </c>
      <c r="F3154">
        <v>10</v>
      </c>
      <c r="G3154">
        <v>10</v>
      </c>
      <c r="H3154">
        <v>1</v>
      </c>
      <c r="I3154">
        <v>40</v>
      </c>
      <c r="J3154">
        <v>66</v>
      </c>
      <c r="K3154">
        <v>0.60606060606060608</v>
      </c>
      <c r="L3154">
        <v>66</v>
      </c>
      <c r="M3154">
        <v>1</v>
      </c>
      <c r="N3154">
        <v>33</v>
      </c>
      <c r="O3154">
        <v>1.075</v>
      </c>
      <c r="P3154">
        <v>9</v>
      </c>
      <c r="Q3154">
        <v>12</v>
      </c>
      <c r="R3154">
        <v>0.75</v>
      </c>
      <c r="S3154">
        <v>7</v>
      </c>
      <c r="T3154">
        <v>1</v>
      </c>
    </row>
    <row r="3155" spans="1:20" x14ac:dyDescent="0.25">
      <c r="A3155" s="177" t="s">
        <v>2508</v>
      </c>
      <c r="B3155" t="s">
        <v>2509</v>
      </c>
      <c r="C3155" t="s">
        <v>238</v>
      </c>
      <c r="D3155" s="20" t="s">
        <v>1026</v>
      </c>
      <c r="E3155" s="26">
        <v>42675</v>
      </c>
      <c r="F3155">
        <v>4</v>
      </c>
      <c r="G3155">
        <v>8</v>
      </c>
      <c r="H3155">
        <v>0.5</v>
      </c>
      <c r="I3155">
        <v>12</v>
      </c>
      <c r="J3155">
        <v>10</v>
      </c>
      <c r="K3155">
        <v>1.2</v>
      </c>
      <c r="L3155">
        <v>24</v>
      </c>
      <c r="M3155">
        <v>0.41666666666666669</v>
      </c>
      <c r="N3155">
        <v>9</v>
      </c>
      <c r="O3155" t="e">
        <v>#DIV/0!</v>
      </c>
      <c r="P3155">
        <v>4</v>
      </c>
      <c r="Q3155">
        <v>4</v>
      </c>
      <c r="R3155">
        <v>1</v>
      </c>
      <c r="S3155">
        <v>3</v>
      </c>
      <c r="T3155">
        <v>0.32258064516129031</v>
      </c>
    </row>
    <row r="3156" spans="1:20" x14ac:dyDescent="0.25">
      <c r="A3156" s="177" t="s">
        <v>2335</v>
      </c>
      <c r="B3156" t="s">
        <v>2336</v>
      </c>
      <c r="C3156" t="s">
        <v>239</v>
      </c>
      <c r="D3156" s="20" t="s">
        <v>1026</v>
      </c>
      <c r="E3156" s="26">
        <v>42675</v>
      </c>
      <c r="F3156">
        <v>3</v>
      </c>
      <c r="G3156">
        <v>4</v>
      </c>
      <c r="H3156">
        <v>0.75</v>
      </c>
      <c r="I3156">
        <v>2</v>
      </c>
      <c r="J3156">
        <v>6</v>
      </c>
      <c r="K3156">
        <v>0.33333333333333331</v>
      </c>
      <c r="L3156">
        <v>8</v>
      </c>
      <c r="M3156">
        <v>0.75</v>
      </c>
      <c r="N3156">
        <v>2</v>
      </c>
      <c r="O3156">
        <v>0.76300000000000001</v>
      </c>
      <c r="P3156">
        <v>0</v>
      </c>
      <c r="Q3156">
        <v>0</v>
      </c>
      <c r="R3156" t="e">
        <v>#DIV/0!</v>
      </c>
      <c r="S3156">
        <v>0</v>
      </c>
      <c r="T3156">
        <v>0.875</v>
      </c>
    </row>
    <row r="3157" spans="1:20" x14ac:dyDescent="0.25">
      <c r="A3157" s="177" t="s">
        <v>2160</v>
      </c>
      <c r="B3157" t="s">
        <v>2161</v>
      </c>
      <c r="C3157" s="20" t="s">
        <v>2018</v>
      </c>
      <c r="D3157" s="20" t="s">
        <v>1026</v>
      </c>
      <c r="E3157" s="26">
        <v>42675</v>
      </c>
      <c r="F3157">
        <v>10</v>
      </c>
      <c r="G3157">
        <v>10</v>
      </c>
      <c r="H3157">
        <v>1</v>
      </c>
      <c r="I3157">
        <v>32</v>
      </c>
      <c r="J3157">
        <v>49</v>
      </c>
      <c r="K3157">
        <v>0.65306122448979587</v>
      </c>
      <c r="L3157">
        <v>49</v>
      </c>
      <c r="M3157">
        <v>1</v>
      </c>
      <c r="N3157">
        <v>29</v>
      </c>
      <c r="P3157">
        <v>0</v>
      </c>
      <c r="Q3157">
        <v>1</v>
      </c>
      <c r="R3157">
        <v>0</v>
      </c>
      <c r="S3157">
        <v>3</v>
      </c>
      <c r="T3157">
        <v>1.03</v>
      </c>
    </row>
    <row r="3158" spans="1:20" x14ac:dyDescent="0.25">
      <c r="A3158" s="177" t="s">
        <v>1912</v>
      </c>
      <c r="B3158" t="s">
        <v>1913</v>
      </c>
      <c r="C3158" t="s">
        <v>240</v>
      </c>
      <c r="D3158" s="20" t="s">
        <v>1026</v>
      </c>
      <c r="E3158" s="26">
        <v>42675</v>
      </c>
      <c r="F3158">
        <v>12</v>
      </c>
      <c r="G3158">
        <v>18</v>
      </c>
      <c r="H3158">
        <v>0.66666666666666663</v>
      </c>
      <c r="I3158">
        <v>36</v>
      </c>
      <c r="J3158">
        <v>52</v>
      </c>
      <c r="K3158">
        <v>0.69230769230769229</v>
      </c>
      <c r="L3158">
        <v>78</v>
      </c>
      <c r="M3158">
        <v>0.66666666666666663</v>
      </c>
      <c r="N3158">
        <v>36</v>
      </c>
      <c r="P3158">
        <v>5</v>
      </c>
      <c r="Q3158">
        <v>5</v>
      </c>
      <c r="R3158">
        <v>1</v>
      </c>
      <c r="S3158">
        <v>0</v>
      </c>
      <c r="T3158">
        <v>1.05</v>
      </c>
    </row>
    <row r="3159" spans="1:20" x14ac:dyDescent="0.25">
      <c r="A3159" s="177" t="s">
        <v>1737</v>
      </c>
      <c r="B3159" t="s">
        <v>1738</v>
      </c>
      <c r="C3159" t="s">
        <v>241</v>
      </c>
      <c r="D3159" s="20" t="s">
        <v>1026</v>
      </c>
      <c r="E3159" s="26">
        <v>42675</v>
      </c>
      <c r="F3159">
        <v>59</v>
      </c>
      <c r="G3159">
        <v>63</v>
      </c>
      <c r="H3159">
        <v>0.93650793650793651</v>
      </c>
      <c r="I3159">
        <v>564</v>
      </c>
      <c r="J3159">
        <v>604</v>
      </c>
      <c r="K3159">
        <v>0.93377483443708609</v>
      </c>
      <c r="L3159">
        <v>632</v>
      </c>
      <c r="M3159">
        <v>0.95569620253164556</v>
      </c>
      <c r="N3159">
        <v>543</v>
      </c>
      <c r="P3159">
        <v>8</v>
      </c>
      <c r="Q3159">
        <v>13</v>
      </c>
      <c r="R3159">
        <v>0.61538461538461542</v>
      </c>
      <c r="S3159">
        <v>21</v>
      </c>
      <c r="T3159">
        <v>0.69899999999999995</v>
      </c>
    </row>
    <row r="3160" spans="1:20" x14ac:dyDescent="0.25">
      <c r="A3160" s="177" t="s">
        <v>1562</v>
      </c>
      <c r="B3160" t="s">
        <v>1563</v>
      </c>
      <c r="C3160" t="s">
        <v>318</v>
      </c>
      <c r="D3160" s="20" t="s">
        <v>1026</v>
      </c>
      <c r="E3160" s="26">
        <v>42675</v>
      </c>
      <c r="F3160">
        <v>17</v>
      </c>
      <c r="G3160">
        <v>23</v>
      </c>
      <c r="H3160">
        <v>0.73913043478260865</v>
      </c>
      <c r="I3160">
        <v>40</v>
      </c>
      <c r="J3160">
        <v>51</v>
      </c>
      <c r="K3160">
        <v>0.78431372549019607</v>
      </c>
      <c r="L3160">
        <v>69</v>
      </c>
      <c r="M3160">
        <v>0.73913043478260865</v>
      </c>
      <c r="N3160">
        <v>40</v>
      </c>
      <c r="P3160">
        <v>0</v>
      </c>
      <c r="Q3160">
        <v>0</v>
      </c>
      <c r="R3160" t="e">
        <v>#DIV/0!</v>
      </c>
      <c r="S3160">
        <v>0</v>
      </c>
      <c r="T3160">
        <v>0.83699999999999997</v>
      </c>
    </row>
    <row r="3161" spans="1:20" x14ac:dyDescent="0.25">
      <c r="A3161" s="177" t="s">
        <v>1142</v>
      </c>
      <c r="B3161" t="s">
        <v>1230</v>
      </c>
      <c r="C3161" t="s">
        <v>235</v>
      </c>
      <c r="D3161" s="20" t="s">
        <v>1028</v>
      </c>
      <c r="E3161" s="26">
        <v>42675</v>
      </c>
      <c r="F3161">
        <v>128.5</v>
      </c>
      <c r="G3161">
        <v>155.5</v>
      </c>
      <c r="H3161">
        <v>0.82636655948553051</v>
      </c>
      <c r="I3161">
        <v>804</v>
      </c>
      <c r="J3161">
        <v>921.5</v>
      </c>
      <c r="K3161">
        <v>0.87249050461204558</v>
      </c>
      <c r="L3161">
        <v>1055.5</v>
      </c>
      <c r="M3161">
        <v>0.87304594978683092</v>
      </c>
      <c r="N3161">
        <v>763</v>
      </c>
      <c r="P3161">
        <v>28</v>
      </c>
      <c r="Q3161">
        <v>44</v>
      </c>
      <c r="R3161">
        <v>0.63636363636363635</v>
      </c>
      <c r="S3161">
        <v>41</v>
      </c>
      <c r="T3161">
        <v>0.83</v>
      </c>
    </row>
    <row r="3162" spans="1:20" x14ac:dyDescent="0.25">
      <c r="A3162" s="177" t="s">
        <v>11122</v>
      </c>
      <c r="B3162" t="s">
        <v>11123</v>
      </c>
      <c r="C3162" t="s">
        <v>228</v>
      </c>
      <c r="D3162" s="20" t="s">
        <v>1026</v>
      </c>
      <c r="E3162" s="26">
        <v>42705</v>
      </c>
      <c r="F3162">
        <v>0.5</v>
      </c>
      <c r="G3162">
        <v>0.5</v>
      </c>
      <c r="H3162">
        <v>1</v>
      </c>
      <c r="I3162">
        <v>10</v>
      </c>
      <c r="J3162">
        <v>2.5</v>
      </c>
      <c r="K3162">
        <v>4</v>
      </c>
      <c r="L3162">
        <v>2.5</v>
      </c>
      <c r="M3162">
        <v>1</v>
      </c>
      <c r="N3162">
        <v>6</v>
      </c>
      <c r="P3162">
        <v>0</v>
      </c>
      <c r="Q3162">
        <v>1</v>
      </c>
      <c r="R3162">
        <v>0</v>
      </c>
      <c r="S3162">
        <v>4</v>
      </c>
      <c r="T3162">
        <v>0.95</v>
      </c>
    </row>
    <row r="3163" spans="1:20" x14ac:dyDescent="0.25">
      <c r="A3163" s="177" t="s">
        <v>9375</v>
      </c>
      <c r="B3163" t="s">
        <v>9376</v>
      </c>
      <c r="C3163" t="s">
        <v>211</v>
      </c>
      <c r="D3163" s="20" t="s">
        <v>1026</v>
      </c>
      <c r="E3163" s="26">
        <v>42705</v>
      </c>
      <c r="F3163">
        <v>2</v>
      </c>
      <c r="G3163">
        <v>2</v>
      </c>
      <c r="H3163">
        <v>1</v>
      </c>
      <c r="I3163">
        <v>22</v>
      </c>
      <c r="J3163">
        <v>30</v>
      </c>
      <c r="K3163">
        <v>0.73333333333333328</v>
      </c>
      <c r="L3163">
        <v>30</v>
      </c>
      <c r="M3163">
        <v>1</v>
      </c>
      <c r="N3163">
        <v>18</v>
      </c>
      <c r="P3163">
        <v>1</v>
      </c>
      <c r="Q3163">
        <v>1</v>
      </c>
      <c r="R3163">
        <v>1</v>
      </c>
      <c r="S3163">
        <v>4</v>
      </c>
      <c r="T3163">
        <v>1</v>
      </c>
    </row>
    <row r="3164" spans="1:20" x14ac:dyDescent="0.25">
      <c r="A3164" s="177" t="s">
        <v>8536</v>
      </c>
      <c r="B3164" t="s">
        <v>8537</v>
      </c>
      <c r="C3164" t="s">
        <v>213</v>
      </c>
      <c r="D3164" s="20" t="s">
        <v>1026</v>
      </c>
      <c r="E3164" s="26">
        <v>42705</v>
      </c>
      <c r="F3164">
        <v>2</v>
      </c>
      <c r="G3164">
        <v>3</v>
      </c>
      <c r="H3164">
        <v>0.66666666666666663</v>
      </c>
      <c r="I3164">
        <v>16</v>
      </c>
      <c r="J3164">
        <v>18</v>
      </c>
      <c r="K3164">
        <v>0.88888888888888884</v>
      </c>
      <c r="L3164">
        <v>25</v>
      </c>
      <c r="M3164">
        <v>0.72</v>
      </c>
      <c r="N3164">
        <v>14</v>
      </c>
      <c r="P3164">
        <v>0</v>
      </c>
      <c r="Q3164">
        <v>0</v>
      </c>
      <c r="R3164" t="e">
        <v>#DIV/0!</v>
      </c>
      <c r="S3164">
        <v>2</v>
      </c>
      <c r="T3164">
        <v>1</v>
      </c>
    </row>
    <row r="3165" spans="1:20" x14ac:dyDescent="0.25">
      <c r="A3165" s="177" t="s">
        <v>5112</v>
      </c>
      <c r="B3165" t="s">
        <v>5113</v>
      </c>
      <c r="C3165" t="s">
        <v>229</v>
      </c>
      <c r="D3165" s="20" t="s">
        <v>1026</v>
      </c>
      <c r="E3165" s="26">
        <v>42705</v>
      </c>
      <c r="F3165">
        <v>1</v>
      </c>
      <c r="G3165">
        <v>1</v>
      </c>
      <c r="H3165">
        <v>1</v>
      </c>
      <c r="I3165">
        <v>8</v>
      </c>
      <c r="J3165">
        <v>5</v>
      </c>
      <c r="K3165">
        <v>1.6</v>
      </c>
      <c r="L3165">
        <v>5</v>
      </c>
      <c r="M3165">
        <v>1</v>
      </c>
      <c r="N3165">
        <v>8</v>
      </c>
      <c r="P3165">
        <v>0</v>
      </c>
      <c r="Q3165">
        <v>3</v>
      </c>
      <c r="R3165">
        <v>0</v>
      </c>
      <c r="S3165">
        <v>0</v>
      </c>
      <c r="T3165">
        <v>9.0909090909090912E-2</v>
      </c>
    </row>
    <row r="3166" spans="1:20" x14ac:dyDescent="0.25">
      <c r="A3166" s="177" t="s">
        <v>12114</v>
      </c>
      <c r="B3166" t="s">
        <v>12115</v>
      </c>
      <c r="C3166" s="20" t="s">
        <v>1077</v>
      </c>
      <c r="D3166" s="20" t="s">
        <v>1028</v>
      </c>
      <c r="E3166" s="26">
        <v>42705</v>
      </c>
      <c r="F3166">
        <v>1</v>
      </c>
      <c r="G3166">
        <v>3</v>
      </c>
      <c r="H3166">
        <v>0.33333333333333331</v>
      </c>
      <c r="I3166">
        <v>2</v>
      </c>
      <c r="J3166">
        <v>5</v>
      </c>
      <c r="K3166">
        <v>0.4</v>
      </c>
      <c r="L3166">
        <v>15</v>
      </c>
      <c r="M3166">
        <v>0.33333333333333331</v>
      </c>
      <c r="N3166">
        <v>2</v>
      </c>
      <c r="P3166">
        <v>0</v>
      </c>
      <c r="Q3166">
        <v>0</v>
      </c>
      <c r="R3166" t="e">
        <v>#DIV/0!</v>
      </c>
      <c r="S3166">
        <v>0</v>
      </c>
      <c r="T3166">
        <v>0.33333333333333331</v>
      </c>
    </row>
    <row r="3167" spans="1:20" x14ac:dyDescent="0.25">
      <c r="A3167" s="177" t="s">
        <v>5736</v>
      </c>
      <c r="B3167" t="s">
        <v>5737</v>
      </c>
      <c r="C3167" s="20" t="s">
        <v>1073</v>
      </c>
      <c r="D3167" s="20" t="s">
        <v>1026</v>
      </c>
      <c r="E3167" s="26">
        <v>42705</v>
      </c>
      <c r="F3167">
        <v>7</v>
      </c>
      <c r="G3167">
        <v>8</v>
      </c>
      <c r="H3167">
        <v>0.875</v>
      </c>
      <c r="I3167">
        <v>24</v>
      </c>
      <c r="J3167">
        <v>35</v>
      </c>
      <c r="K3167">
        <v>0.68571428571428572</v>
      </c>
      <c r="L3167">
        <v>40</v>
      </c>
      <c r="M3167">
        <v>0.875</v>
      </c>
      <c r="N3167">
        <v>24</v>
      </c>
      <c r="P3167">
        <v>2</v>
      </c>
      <c r="Q3167">
        <v>2</v>
      </c>
      <c r="R3167">
        <v>1</v>
      </c>
      <c r="S3167">
        <v>0</v>
      </c>
    </row>
    <row r="3168" spans="1:20" x14ac:dyDescent="0.25">
      <c r="A3168" s="177" t="s">
        <v>10613</v>
      </c>
      <c r="B3168" t="s">
        <v>10614</v>
      </c>
      <c r="C3168" t="s">
        <v>205</v>
      </c>
      <c r="D3168" s="20" t="s">
        <v>1026</v>
      </c>
      <c r="E3168" s="26">
        <v>42705</v>
      </c>
      <c r="F3168">
        <v>1</v>
      </c>
      <c r="G3168">
        <v>3</v>
      </c>
      <c r="H3168">
        <v>0.33333333333333331</v>
      </c>
      <c r="I3168">
        <v>9</v>
      </c>
      <c r="J3168">
        <v>7</v>
      </c>
      <c r="K3168">
        <v>1.2857142857142858</v>
      </c>
      <c r="L3168">
        <v>13</v>
      </c>
      <c r="M3168">
        <v>0.53846153846153844</v>
      </c>
      <c r="N3168">
        <v>7</v>
      </c>
      <c r="O3168">
        <v>0.875</v>
      </c>
      <c r="P3168">
        <v>0</v>
      </c>
      <c r="Q3168">
        <v>0</v>
      </c>
      <c r="R3168" t="e">
        <v>#DIV/0!</v>
      </c>
      <c r="S3168">
        <v>2</v>
      </c>
      <c r="T3168">
        <v>0.54347826086956519</v>
      </c>
    </row>
    <row r="3169" spans="1:20" x14ac:dyDescent="0.25">
      <c r="A3169" s="177" t="s">
        <v>8960</v>
      </c>
      <c r="B3169" t="s">
        <v>8961</v>
      </c>
      <c r="C3169" t="s">
        <v>210</v>
      </c>
      <c r="D3169" s="20" t="s">
        <v>1026</v>
      </c>
      <c r="E3169" s="26">
        <v>42705</v>
      </c>
      <c r="F3169">
        <v>2</v>
      </c>
      <c r="G3169">
        <v>3</v>
      </c>
      <c r="H3169">
        <v>0.66666666666666663</v>
      </c>
      <c r="I3169">
        <v>11</v>
      </c>
      <c r="J3169">
        <v>14</v>
      </c>
      <c r="K3169">
        <v>0.7857142857142857</v>
      </c>
      <c r="L3169">
        <v>21</v>
      </c>
      <c r="M3169">
        <v>0.66666666666666663</v>
      </c>
      <c r="N3169">
        <v>9</v>
      </c>
      <c r="O3169">
        <v>1.03</v>
      </c>
      <c r="P3169">
        <v>2</v>
      </c>
      <c r="Q3169">
        <v>2</v>
      </c>
      <c r="R3169">
        <v>1</v>
      </c>
      <c r="S3169">
        <v>2</v>
      </c>
      <c r="T3169">
        <v>7.6923076923076927E-2</v>
      </c>
    </row>
    <row r="3170" spans="1:20" x14ac:dyDescent="0.25">
      <c r="A3170" s="177" t="s">
        <v>6155</v>
      </c>
      <c r="B3170" t="s">
        <v>6156</v>
      </c>
      <c r="C3170" t="s">
        <v>215</v>
      </c>
      <c r="D3170" s="20" t="s">
        <v>1026</v>
      </c>
      <c r="E3170" s="26">
        <v>42705</v>
      </c>
      <c r="F3170">
        <v>7</v>
      </c>
      <c r="G3170">
        <v>7</v>
      </c>
      <c r="H3170">
        <v>1</v>
      </c>
      <c r="I3170">
        <v>30</v>
      </c>
      <c r="J3170">
        <v>45</v>
      </c>
      <c r="K3170">
        <v>0.66666666666666663</v>
      </c>
      <c r="L3170">
        <v>45</v>
      </c>
      <c r="M3170">
        <v>1</v>
      </c>
      <c r="N3170">
        <v>21</v>
      </c>
      <c r="O3170">
        <v>1.05</v>
      </c>
      <c r="P3170">
        <v>4</v>
      </c>
      <c r="Q3170">
        <v>5</v>
      </c>
      <c r="R3170">
        <v>0.8</v>
      </c>
      <c r="S3170">
        <v>9</v>
      </c>
      <c r="T3170">
        <v>0.10666666666666701</v>
      </c>
    </row>
    <row r="3171" spans="1:20" x14ac:dyDescent="0.25">
      <c r="A3171" s="177" t="s">
        <v>3455</v>
      </c>
      <c r="B3171" t="s">
        <v>3456</v>
      </c>
      <c r="C3171" t="s">
        <v>221</v>
      </c>
      <c r="D3171" s="20" t="s">
        <v>1026</v>
      </c>
      <c r="E3171" s="26">
        <v>42705</v>
      </c>
      <c r="F3171">
        <v>4</v>
      </c>
      <c r="G3171">
        <v>8</v>
      </c>
      <c r="H3171">
        <v>0.5</v>
      </c>
      <c r="I3171">
        <v>13</v>
      </c>
      <c r="J3171">
        <v>10</v>
      </c>
      <c r="K3171">
        <v>1.3</v>
      </c>
      <c r="L3171">
        <v>24</v>
      </c>
      <c r="M3171">
        <v>0.41666666666666669</v>
      </c>
      <c r="N3171">
        <v>5</v>
      </c>
      <c r="O3171">
        <v>0.69899999999999995</v>
      </c>
      <c r="P3171">
        <v>5</v>
      </c>
      <c r="Q3171">
        <v>6</v>
      </c>
      <c r="R3171">
        <v>0.83333333333333337</v>
      </c>
      <c r="S3171">
        <v>8</v>
      </c>
    </row>
    <row r="3172" spans="1:20" x14ac:dyDescent="0.25">
      <c r="A3172" s="177" t="s">
        <v>3280</v>
      </c>
      <c r="B3172" t="s">
        <v>3281</v>
      </c>
      <c r="C3172" t="s">
        <v>222</v>
      </c>
      <c r="D3172" s="20" t="s">
        <v>1026</v>
      </c>
      <c r="E3172" s="26">
        <v>42705</v>
      </c>
      <c r="F3172">
        <v>3</v>
      </c>
      <c r="G3172">
        <v>4</v>
      </c>
      <c r="H3172">
        <v>0.75</v>
      </c>
      <c r="I3172">
        <v>3</v>
      </c>
      <c r="J3172">
        <v>6</v>
      </c>
      <c r="K3172">
        <v>0.5</v>
      </c>
      <c r="L3172">
        <v>8</v>
      </c>
      <c r="M3172">
        <v>0.75</v>
      </c>
      <c r="N3172">
        <v>3</v>
      </c>
      <c r="O3172">
        <v>0.83699999999999997</v>
      </c>
      <c r="P3172">
        <v>0</v>
      </c>
      <c r="Q3172">
        <v>0</v>
      </c>
      <c r="R3172" t="e">
        <v>#DIV/0!</v>
      </c>
      <c r="S3172">
        <v>0</v>
      </c>
    </row>
    <row r="3173" spans="1:20" x14ac:dyDescent="0.25">
      <c r="A3173" s="177" t="s">
        <v>7325</v>
      </c>
      <c r="B3173" t="s">
        <v>7326</v>
      </c>
      <c r="C3173" s="20" t="s">
        <v>1078</v>
      </c>
      <c r="D3173" s="20" t="s">
        <v>1026</v>
      </c>
      <c r="E3173" s="26">
        <v>42705</v>
      </c>
      <c r="F3173">
        <v>5</v>
      </c>
      <c r="G3173">
        <v>5</v>
      </c>
      <c r="H3173">
        <v>1</v>
      </c>
      <c r="I3173">
        <v>22</v>
      </c>
      <c r="J3173">
        <v>24</v>
      </c>
      <c r="K3173">
        <v>0.91666666666666663</v>
      </c>
      <c r="L3173">
        <v>24</v>
      </c>
      <c r="M3173">
        <v>1</v>
      </c>
      <c r="N3173">
        <v>18</v>
      </c>
      <c r="P3173">
        <v>0</v>
      </c>
      <c r="Q3173">
        <v>2</v>
      </c>
      <c r="R3173">
        <v>0</v>
      </c>
      <c r="S3173">
        <v>4</v>
      </c>
    </row>
    <row r="3174" spans="1:20" x14ac:dyDescent="0.25">
      <c r="A3174" s="177" t="s">
        <v>5317</v>
      </c>
      <c r="B3174" t="s">
        <v>5318</v>
      </c>
      <c r="C3174" s="20" t="s">
        <v>1079</v>
      </c>
      <c r="D3174" s="20" t="s">
        <v>1026</v>
      </c>
      <c r="E3174" s="26">
        <v>42705</v>
      </c>
      <c r="F3174">
        <v>5</v>
      </c>
      <c r="G3174">
        <v>5</v>
      </c>
      <c r="H3174">
        <v>1</v>
      </c>
      <c r="I3174">
        <v>16</v>
      </c>
      <c r="J3174">
        <v>25</v>
      </c>
      <c r="K3174">
        <v>0.64</v>
      </c>
      <c r="L3174">
        <v>25</v>
      </c>
      <c r="M3174">
        <v>1</v>
      </c>
      <c r="N3174">
        <v>14</v>
      </c>
      <c r="P3174">
        <v>0</v>
      </c>
      <c r="Q3174">
        <v>2</v>
      </c>
      <c r="R3174">
        <v>0</v>
      </c>
      <c r="S3174">
        <v>2</v>
      </c>
    </row>
    <row r="3175" spans="1:20" x14ac:dyDescent="0.25">
      <c r="A3175" s="177" t="s">
        <v>12316</v>
      </c>
      <c r="B3175" t="s">
        <v>12317</v>
      </c>
      <c r="C3175" t="s">
        <v>200</v>
      </c>
      <c r="D3175" s="20" t="s">
        <v>1026</v>
      </c>
      <c r="E3175" s="26">
        <v>42705</v>
      </c>
      <c r="F3175">
        <v>4</v>
      </c>
      <c r="G3175">
        <v>5</v>
      </c>
      <c r="H3175">
        <v>0.8</v>
      </c>
      <c r="I3175">
        <v>8</v>
      </c>
      <c r="J3175">
        <v>20</v>
      </c>
      <c r="K3175">
        <v>0.4</v>
      </c>
      <c r="L3175">
        <v>25</v>
      </c>
      <c r="M3175">
        <v>0.8</v>
      </c>
      <c r="N3175">
        <v>8</v>
      </c>
      <c r="P3175">
        <v>0</v>
      </c>
      <c r="Q3175">
        <v>0</v>
      </c>
      <c r="R3175" t="e">
        <v>#DIV/0!</v>
      </c>
      <c r="S3175">
        <v>0</v>
      </c>
    </row>
    <row r="3176" spans="1:20" x14ac:dyDescent="0.25">
      <c r="A3176" s="177" t="s">
        <v>10437</v>
      </c>
      <c r="B3176" t="s">
        <v>10438</v>
      </c>
      <c r="C3176" t="s">
        <v>204</v>
      </c>
      <c r="D3176" s="20" t="s">
        <v>1026</v>
      </c>
      <c r="E3176" s="26">
        <v>42705</v>
      </c>
      <c r="F3176">
        <v>2</v>
      </c>
      <c r="G3176">
        <v>4</v>
      </c>
      <c r="H3176">
        <v>0.5</v>
      </c>
      <c r="I3176">
        <v>1</v>
      </c>
      <c r="J3176">
        <v>10</v>
      </c>
      <c r="K3176">
        <v>0.1</v>
      </c>
      <c r="L3176">
        <v>20</v>
      </c>
      <c r="M3176">
        <v>0.5</v>
      </c>
      <c r="N3176">
        <v>1</v>
      </c>
      <c r="P3176">
        <v>0</v>
      </c>
      <c r="Q3176">
        <v>0</v>
      </c>
      <c r="R3176" t="e">
        <v>#DIV/0!</v>
      </c>
      <c r="S3176">
        <v>0</v>
      </c>
    </row>
    <row r="3177" spans="1:20" x14ac:dyDescent="0.25">
      <c r="A3177" s="177" t="s">
        <v>8785</v>
      </c>
      <c r="B3177" t="s">
        <v>8786</v>
      </c>
      <c r="C3177" t="s">
        <v>208</v>
      </c>
      <c r="D3177" s="20" t="s">
        <v>1026</v>
      </c>
      <c r="E3177" s="26">
        <v>42705</v>
      </c>
      <c r="F3177">
        <v>3</v>
      </c>
      <c r="G3177">
        <v>2</v>
      </c>
      <c r="H3177">
        <v>1.5</v>
      </c>
      <c r="I3177">
        <v>10</v>
      </c>
      <c r="J3177">
        <v>15</v>
      </c>
      <c r="K3177">
        <v>0.66666666666666663</v>
      </c>
      <c r="L3177">
        <v>10</v>
      </c>
      <c r="M3177">
        <v>1.5</v>
      </c>
      <c r="N3177">
        <v>10</v>
      </c>
      <c r="P3177">
        <v>1</v>
      </c>
      <c r="Q3177">
        <v>1</v>
      </c>
      <c r="R3177">
        <v>1</v>
      </c>
      <c r="S3177">
        <v>0</v>
      </c>
    </row>
    <row r="3178" spans="1:20" x14ac:dyDescent="0.25">
      <c r="A3178" s="177" t="s">
        <v>6579</v>
      </c>
      <c r="B3178" t="s">
        <v>6580</v>
      </c>
      <c r="C3178" t="s">
        <v>316</v>
      </c>
      <c r="D3178" s="20" t="s">
        <v>1026</v>
      </c>
      <c r="E3178" s="26">
        <v>42705</v>
      </c>
      <c r="F3178">
        <v>4</v>
      </c>
      <c r="G3178">
        <v>6</v>
      </c>
      <c r="H3178">
        <v>0.66666666666666663</v>
      </c>
      <c r="I3178">
        <v>6</v>
      </c>
      <c r="J3178">
        <v>12</v>
      </c>
      <c r="K3178">
        <v>0.5</v>
      </c>
      <c r="L3178">
        <v>18</v>
      </c>
      <c r="M3178">
        <v>0.66666666666666663</v>
      </c>
      <c r="N3178">
        <v>5</v>
      </c>
      <c r="P3178">
        <v>0</v>
      </c>
      <c r="Q3178">
        <v>0</v>
      </c>
      <c r="R3178" t="e">
        <v>#DIV/0!</v>
      </c>
      <c r="S3178">
        <v>1</v>
      </c>
      <c r="T3178">
        <v>1</v>
      </c>
    </row>
    <row r="3179" spans="1:20" x14ac:dyDescent="0.25">
      <c r="A3179" s="177" t="s">
        <v>4172</v>
      </c>
      <c r="B3179" t="s">
        <v>4173</v>
      </c>
      <c r="C3179" t="s">
        <v>218</v>
      </c>
      <c r="D3179" s="20" t="s">
        <v>1026</v>
      </c>
      <c r="E3179" s="26">
        <v>42705</v>
      </c>
      <c r="F3179">
        <v>0</v>
      </c>
      <c r="G3179">
        <v>0</v>
      </c>
      <c r="H3179" t="e">
        <v>#DIV/0!</v>
      </c>
      <c r="I3179">
        <v>0</v>
      </c>
      <c r="J3179">
        <v>0</v>
      </c>
      <c r="K3179" t="e">
        <v>#DIV/0!</v>
      </c>
      <c r="L3179">
        <v>0</v>
      </c>
      <c r="M3179" t="e">
        <v>#DIV/0!</v>
      </c>
      <c r="N3179">
        <v>0</v>
      </c>
      <c r="P3179">
        <v>0</v>
      </c>
      <c r="Q3179">
        <v>0</v>
      </c>
      <c r="R3179" t="e">
        <v>#DIV/0!</v>
      </c>
      <c r="S3179">
        <v>0</v>
      </c>
      <c r="T3179">
        <v>0.53333333333333333</v>
      </c>
    </row>
    <row r="3180" spans="1:20" x14ac:dyDescent="0.25">
      <c r="A3180" s="177" t="s">
        <v>12601</v>
      </c>
      <c r="B3180" t="s">
        <v>12602</v>
      </c>
      <c r="C3180" t="s">
        <v>202</v>
      </c>
      <c r="D3180" s="20" t="s">
        <v>1026</v>
      </c>
      <c r="E3180" s="26">
        <v>42705</v>
      </c>
      <c r="F3180">
        <v>12</v>
      </c>
      <c r="G3180">
        <v>9</v>
      </c>
      <c r="H3180">
        <v>1.3333333333333333</v>
      </c>
      <c r="I3180">
        <v>133</v>
      </c>
      <c r="J3180">
        <v>120</v>
      </c>
      <c r="K3180">
        <v>1.1083333333333334</v>
      </c>
      <c r="L3180">
        <v>90</v>
      </c>
      <c r="M3180">
        <v>1.3333333333333333</v>
      </c>
      <c r="N3180">
        <v>128</v>
      </c>
      <c r="P3180">
        <v>3</v>
      </c>
      <c r="Q3180">
        <v>3</v>
      </c>
      <c r="R3180">
        <v>1</v>
      </c>
      <c r="S3180">
        <v>5</v>
      </c>
      <c r="T3180">
        <v>1</v>
      </c>
    </row>
    <row r="3181" spans="1:20" x14ac:dyDescent="0.25">
      <c r="A3181" s="177" t="s">
        <v>12426</v>
      </c>
      <c r="B3181" t="s">
        <v>12427</v>
      </c>
      <c r="C3181" t="s">
        <v>347</v>
      </c>
      <c r="D3181" s="20" t="s">
        <v>1026</v>
      </c>
      <c r="E3181" s="26">
        <v>42705</v>
      </c>
      <c r="F3181">
        <v>2</v>
      </c>
      <c r="G3181">
        <v>5</v>
      </c>
      <c r="H3181">
        <v>0.4</v>
      </c>
      <c r="I3181">
        <v>13</v>
      </c>
      <c r="J3181">
        <v>8</v>
      </c>
      <c r="K3181">
        <v>1.625</v>
      </c>
      <c r="L3181">
        <v>18</v>
      </c>
      <c r="M3181">
        <v>0.44444444444444442</v>
      </c>
      <c r="N3181">
        <v>13</v>
      </c>
      <c r="P3181">
        <v>0</v>
      </c>
      <c r="Q3181">
        <v>0</v>
      </c>
      <c r="R3181" t="e">
        <v>#DIV/0!</v>
      </c>
      <c r="S3181">
        <v>0</v>
      </c>
      <c r="T3181">
        <v>0.81818181818181823</v>
      </c>
    </row>
    <row r="3182" spans="1:20" x14ac:dyDescent="0.25">
      <c r="A3182" s="177" t="s">
        <v>9766</v>
      </c>
      <c r="B3182" t="s">
        <v>9767</v>
      </c>
      <c r="C3182" t="s">
        <v>224</v>
      </c>
      <c r="D3182" s="20" t="s">
        <v>1026</v>
      </c>
      <c r="E3182" s="26">
        <v>42705</v>
      </c>
      <c r="F3182">
        <v>6</v>
      </c>
      <c r="G3182">
        <v>6</v>
      </c>
      <c r="H3182">
        <v>1</v>
      </c>
      <c r="I3182">
        <v>75</v>
      </c>
      <c r="J3182">
        <v>90</v>
      </c>
      <c r="K3182">
        <v>0.83333333333333337</v>
      </c>
      <c r="L3182">
        <v>90</v>
      </c>
      <c r="M3182">
        <v>1</v>
      </c>
      <c r="N3182">
        <v>74</v>
      </c>
      <c r="P3182">
        <v>0</v>
      </c>
      <c r="Q3182">
        <v>0</v>
      </c>
      <c r="R3182" t="e">
        <v>#DIV/0!</v>
      </c>
      <c r="S3182">
        <v>1</v>
      </c>
    </row>
    <row r="3183" spans="1:20" x14ac:dyDescent="0.25">
      <c r="A3183" s="177" t="s">
        <v>9467</v>
      </c>
      <c r="B3183" t="s">
        <v>9468</v>
      </c>
      <c r="C3183" t="s">
        <v>345</v>
      </c>
      <c r="D3183" s="20" t="s">
        <v>1026</v>
      </c>
      <c r="E3183" s="26">
        <v>42705</v>
      </c>
      <c r="F3183">
        <v>5</v>
      </c>
      <c r="G3183">
        <v>5</v>
      </c>
      <c r="H3183">
        <v>1</v>
      </c>
      <c r="I3183">
        <v>9</v>
      </c>
      <c r="J3183">
        <v>30</v>
      </c>
      <c r="K3183">
        <v>0.3</v>
      </c>
      <c r="L3183">
        <v>30</v>
      </c>
      <c r="M3183">
        <v>1</v>
      </c>
      <c r="N3183">
        <v>9</v>
      </c>
      <c r="P3183">
        <v>0</v>
      </c>
      <c r="Q3183">
        <v>0</v>
      </c>
      <c r="R3183" t="e">
        <v>#DIV/0!</v>
      </c>
      <c r="S3183">
        <v>0</v>
      </c>
      <c r="T3183">
        <v>0.41666666666666669</v>
      </c>
    </row>
    <row r="3184" spans="1:20" x14ac:dyDescent="0.25">
      <c r="A3184" s="177" t="s">
        <v>7859</v>
      </c>
      <c r="B3184" t="s">
        <v>7860</v>
      </c>
      <c r="C3184" t="s">
        <v>226</v>
      </c>
      <c r="D3184" s="20" t="s">
        <v>1026</v>
      </c>
      <c r="E3184" s="26">
        <v>42705</v>
      </c>
      <c r="F3184">
        <v>4</v>
      </c>
      <c r="G3184">
        <v>7</v>
      </c>
      <c r="H3184">
        <v>0.5714285714285714</v>
      </c>
      <c r="I3184">
        <v>50</v>
      </c>
      <c r="J3184">
        <v>40</v>
      </c>
      <c r="K3184">
        <v>1.25</v>
      </c>
      <c r="L3184">
        <v>70</v>
      </c>
      <c r="M3184">
        <v>0.5714285714285714</v>
      </c>
      <c r="N3184">
        <v>50</v>
      </c>
      <c r="P3184">
        <v>0</v>
      </c>
      <c r="Q3184">
        <v>0</v>
      </c>
      <c r="R3184" t="e">
        <v>#DIV/0!</v>
      </c>
      <c r="S3184">
        <v>0</v>
      </c>
      <c r="T3184">
        <v>1</v>
      </c>
    </row>
    <row r="3185" spans="1:20" x14ac:dyDescent="0.25">
      <c r="A3185" s="177" t="s">
        <v>6929</v>
      </c>
      <c r="B3185" t="s">
        <v>6930</v>
      </c>
      <c r="C3185" t="s">
        <v>231</v>
      </c>
      <c r="D3185" s="20" t="s">
        <v>1026</v>
      </c>
      <c r="E3185" s="26">
        <v>42705</v>
      </c>
      <c r="F3185">
        <v>9</v>
      </c>
      <c r="G3185">
        <v>15</v>
      </c>
      <c r="H3185">
        <v>0.6</v>
      </c>
      <c r="I3185">
        <v>116</v>
      </c>
      <c r="J3185">
        <v>96</v>
      </c>
      <c r="K3185">
        <v>1.2083333333333333</v>
      </c>
      <c r="L3185">
        <v>168</v>
      </c>
      <c r="M3185">
        <v>0.5714285714285714</v>
      </c>
      <c r="N3185">
        <v>101</v>
      </c>
      <c r="P3185">
        <v>2</v>
      </c>
      <c r="Q3185">
        <v>7</v>
      </c>
      <c r="R3185">
        <v>0.2857142857142857</v>
      </c>
      <c r="S3185">
        <v>15</v>
      </c>
      <c r="T3185">
        <v>0.77173913043478259</v>
      </c>
    </row>
    <row r="3186" spans="1:20" x14ac:dyDescent="0.25">
      <c r="A3186" s="177" t="s">
        <v>5980</v>
      </c>
      <c r="B3186" t="s">
        <v>5981</v>
      </c>
      <c r="C3186" t="s">
        <v>216</v>
      </c>
      <c r="D3186" s="20" t="s">
        <v>1026</v>
      </c>
      <c r="E3186" s="26">
        <v>42705</v>
      </c>
      <c r="F3186">
        <v>10</v>
      </c>
      <c r="G3186">
        <v>6</v>
      </c>
      <c r="H3186">
        <v>1.6666666666666667</v>
      </c>
      <c r="I3186">
        <v>57</v>
      </c>
      <c r="J3186">
        <v>100</v>
      </c>
      <c r="K3186">
        <v>0.56999999999999995</v>
      </c>
      <c r="L3186">
        <v>60</v>
      </c>
      <c r="M3186">
        <v>1.6666666666666667</v>
      </c>
      <c r="N3186">
        <v>51</v>
      </c>
      <c r="P3186">
        <v>11</v>
      </c>
      <c r="Q3186">
        <v>13</v>
      </c>
      <c r="R3186">
        <v>0.84615384615384615</v>
      </c>
      <c r="S3186">
        <v>6</v>
      </c>
      <c r="T3186">
        <v>7.6923076923076927E-2</v>
      </c>
    </row>
    <row r="3187" spans="1:20" x14ac:dyDescent="0.25">
      <c r="A3187" s="177" t="s">
        <v>4587</v>
      </c>
      <c r="B3187" t="s">
        <v>4588</v>
      </c>
      <c r="C3187" t="s">
        <v>233</v>
      </c>
      <c r="D3187" s="20" t="s">
        <v>1026</v>
      </c>
      <c r="E3187" s="26">
        <v>42705</v>
      </c>
      <c r="F3187">
        <v>4</v>
      </c>
      <c r="G3187">
        <v>6</v>
      </c>
      <c r="H3187">
        <v>0.66666666666666663</v>
      </c>
      <c r="I3187">
        <v>78</v>
      </c>
      <c r="J3187">
        <v>40</v>
      </c>
      <c r="K3187">
        <v>1.95</v>
      </c>
      <c r="L3187">
        <v>60</v>
      </c>
      <c r="M3187">
        <v>0.66666666666666663</v>
      </c>
      <c r="N3187">
        <v>73</v>
      </c>
      <c r="P3187">
        <v>2</v>
      </c>
      <c r="Q3187">
        <v>5</v>
      </c>
      <c r="R3187">
        <v>0.4</v>
      </c>
      <c r="S3187">
        <v>5</v>
      </c>
      <c r="T3187" t="e">
        <v>#DIV/0!</v>
      </c>
    </row>
    <row r="3188" spans="1:20" x14ac:dyDescent="0.25">
      <c r="A3188" s="177" t="s">
        <v>3997</v>
      </c>
      <c r="B3188" t="s">
        <v>3998</v>
      </c>
      <c r="C3188" t="s">
        <v>219</v>
      </c>
      <c r="D3188" s="20" t="s">
        <v>1026</v>
      </c>
      <c r="E3188" s="26">
        <v>42705</v>
      </c>
      <c r="F3188">
        <v>0</v>
      </c>
      <c r="G3188">
        <v>0</v>
      </c>
      <c r="H3188" t="e">
        <v>#DIV/0!</v>
      </c>
      <c r="I3188">
        <v>0</v>
      </c>
      <c r="J3188">
        <v>0</v>
      </c>
      <c r="K3188" t="e">
        <v>#DIV/0!</v>
      </c>
      <c r="L3188">
        <v>0</v>
      </c>
      <c r="M3188" t="e">
        <v>#DIV/0!</v>
      </c>
      <c r="N3188">
        <v>0</v>
      </c>
      <c r="P3188">
        <v>0</v>
      </c>
      <c r="Q3188">
        <v>0</v>
      </c>
      <c r="R3188" t="e">
        <v>#DIV/0!</v>
      </c>
      <c r="S3188">
        <v>0</v>
      </c>
      <c r="T3188" t="e">
        <v>#DIV/0!</v>
      </c>
    </row>
    <row r="3189" spans="1:20" x14ac:dyDescent="0.25">
      <c r="A3189" s="177" t="s">
        <v>3726</v>
      </c>
      <c r="B3189" t="s">
        <v>3727</v>
      </c>
      <c r="C3189" t="s">
        <v>340</v>
      </c>
      <c r="D3189" s="20" t="s">
        <v>1026</v>
      </c>
      <c r="E3189" s="26">
        <v>42705</v>
      </c>
      <c r="F3189">
        <v>4</v>
      </c>
      <c r="G3189">
        <v>4</v>
      </c>
      <c r="H3189">
        <v>1</v>
      </c>
      <c r="I3189">
        <v>24</v>
      </c>
      <c r="J3189">
        <v>40</v>
      </c>
      <c r="K3189">
        <v>0.6</v>
      </c>
      <c r="L3189">
        <v>40</v>
      </c>
      <c r="M3189">
        <v>1</v>
      </c>
      <c r="N3189">
        <v>20</v>
      </c>
      <c r="P3189">
        <v>3</v>
      </c>
      <c r="Q3189">
        <v>3</v>
      </c>
      <c r="R3189">
        <v>1</v>
      </c>
      <c r="S3189">
        <v>4</v>
      </c>
      <c r="T3189">
        <v>0.9375</v>
      </c>
    </row>
    <row r="3190" spans="1:20" x14ac:dyDescent="0.25">
      <c r="A3190" s="177" t="s">
        <v>11280</v>
      </c>
      <c r="B3190" t="s">
        <v>11281</v>
      </c>
      <c r="C3190" t="s">
        <v>350</v>
      </c>
      <c r="D3190" s="20" t="s">
        <v>1026</v>
      </c>
      <c r="E3190" s="26">
        <v>42705</v>
      </c>
      <c r="F3190">
        <v>1</v>
      </c>
      <c r="G3190">
        <v>1</v>
      </c>
      <c r="H3190">
        <v>1</v>
      </c>
      <c r="I3190">
        <v>1</v>
      </c>
      <c r="J3190">
        <v>3</v>
      </c>
      <c r="K3190">
        <v>0.33333333333333331</v>
      </c>
      <c r="L3190">
        <v>3</v>
      </c>
      <c r="M3190">
        <v>1</v>
      </c>
      <c r="N3190">
        <v>1</v>
      </c>
      <c r="P3190">
        <v>0</v>
      </c>
      <c r="Q3190">
        <v>0</v>
      </c>
      <c r="R3190" t="e">
        <v>#DIV/0!</v>
      </c>
      <c r="S3190">
        <v>0</v>
      </c>
      <c r="T3190">
        <v>0.10666666666666701</v>
      </c>
    </row>
    <row r="3191" spans="1:20" x14ac:dyDescent="0.25">
      <c r="A3191" s="177" t="s">
        <v>11282</v>
      </c>
      <c r="B3191" t="s">
        <v>11283</v>
      </c>
      <c r="C3191" t="s">
        <v>351</v>
      </c>
      <c r="D3191" s="20" t="s">
        <v>1026</v>
      </c>
      <c r="E3191" s="26">
        <v>42705</v>
      </c>
      <c r="F3191">
        <v>9</v>
      </c>
      <c r="G3191">
        <v>5</v>
      </c>
      <c r="H3191">
        <v>1.8</v>
      </c>
      <c r="I3191">
        <v>14</v>
      </c>
      <c r="J3191">
        <v>27</v>
      </c>
      <c r="K3191">
        <v>0.51851851851851849</v>
      </c>
      <c r="L3191">
        <v>15</v>
      </c>
      <c r="M3191">
        <v>1.8</v>
      </c>
      <c r="N3191">
        <v>9</v>
      </c>
      <c r="P3191">
        <v>0</v>
      </c>
      <c r="Q3191">
        <v>1</v>
      </c>
      <c r="R3191">
        <v>0</v>
      </c>
      <c r="S3191">
        <v>5</v>
      </c>
      <c r="T3191" t="e">
        <v>#DIV/0!</v>
      </c>
    </row>
    <row r="3192" spans="1:20" x14ac:dyDescent="0.25">
      <c r="A3192" s="177" t="s">
        <v>11196</v>
      </c>
      <c r="B3192" t="s">
        <v>11197</v>
      </c>
      <c r="C3192" t="s">
        <v>352</v>
      </c>
      <c r="D3192" s="20" t="s">
        <v>1026</v>
      </c>
      <c r="E3192" s="26">
        <v>42705</v>
      </c>
      <c r="F3192">
        <v>1</v>
      </c>
      <c r="G3192">
        <v>1</v>
      </c>
      <c r="H3192">
        <v>1</v>
      </c>
      <c r="I3192">
        <v>2</v>
      </c>
      <c r="J3192">
        <v>3</v>
      </c>
      <c r="K3192">
        <v>0.66666666666666663</v>
      </c>
      <c r="L3192">
        <v>3</v>
      </c>
      <c r="M3192">
        <v>1</v>
      </c>
      <c r="N3192">
        <v>2</v>
      </c>
      <c r="P3192">
        <v>0</v>
      </c>
      <c r="Q3192">
        <v>0</v>
      </c>
      <c r="R3192" t="e">
        <v>#DIV/0!</v>
      </c>
      <c r="S3192">
        <v>0</v>
      </c>
      <c r="T3192">
        <v>0.56045454545454543</v>
      </c>
    </row>
    <row r="3193" spans="1:20" x14ac:dyDescent="0.25">
      <c r="A3193" s="177" t="s">
        <v>10197</v>
      </c>
      <c r="B3193" t="s">
        <v>10198</v>
      </c>
      <c r="C3193" t="s">
        <v>353</v>
      </c>
      <c r="D3193" s="20" t="s">
        <v>1026</v>
      </c>
      <c r="E3193" s="26">
        <v>42705</v>
      </c>
      <c r="F3193">
        <v>4</v>
      </c>
      <c r="G3193">
        <v>3</v>
      </c>
      <c r="H3193">
        <v>1.3333333333333333</v>
      </c>
      <c r="I3193">
        <v>10</v>
      </c>
      <c r="J3193">
        <v>12</v>
      </c>
      <c r="K3193">
        <v>0.83333333333333337</v>
      </c>
      <c r="L3193">
        <v>9</v>
      </c>
      <c r="M3193">
        <v>1.3333333333333333</v>
      </c>
      <c r="N3193">
        <v>7</v>
      </c>
      <c r="P3193">
        <v>1</v>
      </c>
      <c r="Q3193">
        <v>1</v>
      </c>
      <c r="R3193">
        <v>1</v>
      </c>
      <c r="S3193">
        <v>3</v>
      </c>
      <c r="T3193" t="e">
        <v>#DIV/0!</v>
      </c>
    </row>
    <row r="3194" spans="1:20" x14ac:dyDescent="0.25">
      <c r="A3194" s="177" t="s">
        <v>8610</v>
      </c>
      <c r="B3194" t="s">
        <v>8611</v>
      </c>
      <c r="C3194" t="s">
        <v>354</v>
      </c>
      <c r="D3194" s="20" t="s">
        <v>1026</v>
      </c>
      <c r="E3194" s="26">
        <v>42705</v>
      </c>
      <c r="F3194">
        <v>2</v>
      </c>
      <c r="G3194">
        <v>2</v>
      </c>
      <c r="H3194">
        <v>1</v>
      </c>
      <c r="I3194">
        <v>8</v>
      </c>
      <c r="J3194">
        <v>6</v>
      </c>
      <c r="K3194">
        <v>1.3333333333333333</v>
      </c>
      <c r="L3194">
        <v>6</v>
      </c>
      <c r="M3194">
        <v>1</v>
      </c>
      <c r="N3194">
        <v>8</v>
      </c>
      <c r="P3194">
        <v>0</v>
      </c>
      <c r="Q3194">
        <v>0</v>
      </c>
      <c r="R3194" t="e">
        <v>#DIV/0!</v>
      </c>
      <c r="S3194">
        <v>0</v>
      </c>
      <c r="T3194" t="e">
        <v>#DIV/0!</v>
      </c>
    </row>
    <row r="3195" spans="1:20" x14ac:dyDescent="0.25">
      <c r="A3195" s="177" t="s">
        <v>6404</v>
      </c>
      <c r="B3195" t="s">
        <v>6405</v>
      </c>
      <c r="C3195" t="s">
        <v>355</v>
      </c>
      <c r="D3195" s="20" t="s">
        <v>1026</v>
      </c>
      <c r="E3195" s="26">
        <v>42705</v>
      </c>
      <c r="F3195">
        <v>3</v>
      </c>
      <c r="G3195">
        <v>6</v>
      </c>
      <c r="H3195">
        <v>0.5</v>
      </c>
      <c r="I3195">
        <v>12</v>
      </c>
      <c r="J3195">
        <v>9</v>
      </c>
      <c r="K3195">
        <v>1.3333333333333333</v>
      </c>
      <c r="L3195">
        <v>18</v>
      </c>
      <c r="M3195">
        <v>0.5</v>
      </c>
      <c r="N3195">
        <v>11</v>
      </c>
      <c r="P3195">
        <v>0</v>
      </c>
      <c r="Q3195">
        <v>0</v>
      </c>
      <c r="R3195" t="e">
        <v>#DIV/0!</v>
      </c>
      <c r="S3195">
        <v>1</v>
      </c>
      <c r="T3195">
        <v>0.83</v>
      </c>
    </row>
    <row r="3196" spans="1:20" x14ac:dyDescent="0.25">
      <c r="A3196" s="177" t="s">
        <v>11731</v>
      </c>
      <c r="B3196" t="s">
        <v>11732</v>
      </c>
      <c r="C3196" t="s">
        <v>198</v>
      </c>
      <c r="D3196" s="20" t="s">
        <v>1028</v>
      </c>
      <c r="E3196" s="26">
        <v>42705</v>
      </c>
      <c r="F3196">
        <v>2</v>
      </c>
      <c r="G3196">
        <v>4</v>
      </c>
      <c r="H3196">
        <v>0.5</v>
      </c>
      <c r="I3196">
        <v>3</v>
      </c>
      <c r="J3196">
        <v>8</v>
      </c>
      <c r="K3196">
        <v>0.375</v>
      </c>
      <c r="L3196">
        <v>18</v>
      </c>
      <c r="M3196">
        <v>0.44444444444444442</v>
      </c>
      <c r="N3196">
        <v>3</v>
      </c>
      <c r="P3196">
        <v>0</v>
      </c>
      <c r="Q3196">
        <v>0</v>
      </c>
      <c r="R3196" t="e">
        <v>#DIV/0!</v>
      </c>
      <c r="S3196">
        <v>0</v>
      </c>
      <c r="T3196" t="e">
        <v>#DIV/0!</v>
      </c>
    </row>
    <row r="3197" spans="1:20" x14ac:dyDescent="0.25">
      <c r="A3197" s="177" t="s">
        <v>11733</v>
      </c>
      <c r="B3197" t="s">
        <v>11734</v>
      </c>
      <c r="C3197" t="s">
        <v>199</v>
      </c>
      <c r="D3197" s="20" t="s">
        <v>1028</v>
      </c>
      <c r="E3197" s="26">
        <v>42705</v>
      </c>
      <c r="F3197">
        <v>16</v>
      </c>
      <c r="G3197">
        <v>14</v>
      </c>
      <c r="H3197">
        <v>1.1428571428571428</v>
      </c>
      <c r="I3197">
        <v>141</v>
      </c>
      <c r="J3197">
        <v>140</v>
      </c>
      <c r="K3197">
        <v>1.0071428571428571</v>
      </c>
      <c r="L3197">
        <v>115</v>
      </c>
      <c r="M3197">
        <v>1.2173913043478262</v>
      </c>
      <c r="N3197">
        <v>136</v>
      </c>
      <c r="P3197">
        <v>3</v>
      </c>
      <c r="Q3197">
        <v>3</v>
      </c>
      <c r="R3197">
        <v>1</v>
      </c>
      <c r="S3197">
        <v>5</v>
      </c>
      <c r="T3197">
        <v>0.33333333333333331</v>
      </c>
    </row>
    <row r="3198" spans="1:20" x14ac:dyDescent="0.25">
      <c r="A3198" s="177" t="s">
        <v>11735</v>
      </c>
      <c r="B3198" t="s">
        <v>11736</v>
      </c>
      <c r="C3198" t="s">
        <v>348</v>
      </c>
      <c r="D3198" s="20" t="s">
        <v>1028</v>
      </c>
      <c r="E3198" s="26">
        <v>42705</v>
      </c>
      <c r="F3198">
        <v>11</v>
      </c>
      <c r="G3198">
        <v>10</v>
      </c>
      <c r="H3198">
        <v>1.1000000000000001</v>
      </c>
      <c r="I3198">
        <v>27</v>
      </c>
      <c r="J3198">
        <v>35</v>
      </c>
      <c r="K3198">
        <v>0.77142857142857146</v>
      </c>
      <c r="L3198">
        <v>33</v>
      </c>
      <c r="M3198">
        <v>1.0606060606060606</v>
      </c>
      <c r="N3198">
        <v>22</v>
      </c>
      <c r="P3198">
        <v>0</v>
      </c>
      <c r="Q3198">
        <v>1</v>
      </c>
      <c r="R3198">
        <v>0</v>
      </c>
      <c r="S3198">
        <v>5</v>
      </c>
      <c r="T3198">
        <v>1.05</v>
      </c>
    </row>
    <row r="3199" spans="1:20" x14ac:dyDescent="0.25">
      <c r="A3199" s="177" t="s">
        <v>11737</v>
      </c>
      <c r="B3199" t="s">
        <v>11738</v>
      </c>
      <c r="C3199" t="s">
        <v>357</v>
      </c>
      <c r="D3199" s="20" t="s">
        <v>1028</v>
      </c>
      <c r="E3199" s="26">
        <v>42705</v>
      </c>
      <c r="F3199">
        <v>1</v>
      </c>
      <c r="G3199">
        <v>1</v>
      </c>
      <c r="H3199">
        <v>1</v>
      </c>
      <c r="I3199">
        <v>2</v>
      </c>
      <c r="J3199">
        <v>3</v>
      </c>
      <c r="K3199">
        <v>0.66666666666666663</v>
      </c>
      <c r="L3199">
        <v>3</v>
      </c>
      <c r="M3199">
        <v>1</v>
      </c>
      <c r="N3199">
        <v>2</v>
      </c>
      <c r="P3199">
        <v>0</v>
      </c>
      <c r="Q3199">
        <v>0</v>
      </c>
      <c r="R3199" t="e">
        <v>#DIV/0!</v>
      </c>
      <c r="S3199">
        <v>0</v>
      </c>
      <c r="T3199">
        <v>0.63629032258064511</v>
      </c>
    </row>
    <row r="3200" spans="1:20" x14ac:dyDescent="0.25">
      <c r="A3200" s="177" t="s">
        <v>10963</v>
      </c>
      <c r="B3200" t="s">
        <v>10964</v>
      </c>
      <c r="C3200" t="s">
        <v>227</v>
      </c>
      <c r="D3200" s="20" t="s">
        <v>1028</v>
      </c>
      <c r="E3200" s="26">
        <v>42705</v>
      </c>
      <c r="F3200">
        <v>0.5</v>
      </c>
      <c r="G3200">
        <v>0.5</v>
      </c>
      <c r="H3200">
        <v>1</v>
      </c>
      <c r="I3200">
        <v>10</v>
      </c>
      <c r="J3200">
        <v>2.5</v>
      </c>
      <c r="K3200">
        <v>4</v>
      </c>
      <c r="L3200">
        <v>2.5</v>
      </c>
      <c r="M3200">
        <v>1</v>
      </c>
      <c r="N3200">
        <v>6</v>
      </c>
      <c r="P3200">
        <v>0</v>
      </c>
      <c r="Q3200">
        <v>1</v>
      </c>
      <c r="R3200">
        <v>0</v>
      </c>
      <c r="S3200">
        <v>4</v>
      </c>
      <c r="T3200" t="e">
        <v>#DIV/0!</v>
      </c>
    </row>
    <row r="3201" spans="1:20" x14ac:dyDescent="0.25">
      <c r="A3201" s="177" t="s">
        <v>10788</v>
      </c>
      <c r="B3201" t="s">
        <v>10789</v>
      </c>
      <c r="C3201" t="s">
        <v>203</v>
      </c>
      <c r="D3201" s="20" t="s">
        <v>1028</v>
      </c>
      <c r="E3201" s="26">
        <v>42705</v>
      </c>
      <c r="F3201">
        <v>7</v>
      </c>
      <c r="G3201">
        <v>10</v>
      </c>
      <c r="H3201">
        <v>0.7</v>
      </c>
      <c r="I3201">
        <v>20</v>
      </c>
      <c r="J3201">
        <v>29</v>
      </c>
      <c r="K3201">
        <v>0.68965517241379315</v>
      </c>
      <c r="L3201">
        <v>42</v>
      </c>
      <c r="M3201">
        <v>0.69047619047619047</v>
      </c>
      <c r="N3201">
        <v>15</v>
      </c>
      <c r="P3201">
        <v>1</v>
      </c>
      <c r="Q3201">
        <v>1</v>
      </c>
      <c r="R3201">
        <v>1</v>
      </c>
      <c r="S3201">
        <v>5</v>
      </c>
      <c r="T3201" t="e">
        <v>#DIV/0!</v>
      </c>
    </row>
    <row r="3202" spans="1:20" x14ac:dyDescent="0.25">
      <c r="A3202" s="177" t="s">
        <v>9941</v>
      </c>
      <c r="B3202" t="s">
        <v>9942</v>
      </c>
      <c r="C3202" t="s">
        <v>223</v>
      </c>
      <c r="D3202" s="20" t="s">
        <v>1028</v>
      </c>
      <c r="E3202" s="26">
        <v>42705</v>
      </c>
      <c r="F3202">
        <v>6</v>
      </c>
      <c r="G3202">
        <v>6</v>
      </c>
      <c r="H3202">
        <v>1</v>
      </c>
      <c r="I3202">
        <v>75</v>
      </c>
      <c r="J3202">
        <v>90</v>
      </c>
      <c r="K3202">
        <v>0.83333333333333337</v>
      </c>
      <c r="L3202">
        <v>90</v>
      </c>
      <c r="M3202">
        <v>1</v>
      </c>
      <c r="N3202">
        <v>74</v>
      </c>
      <c r="P3202">
        <v>0</v>
      </c>
      <c r="Q3202">
        <v>0</v>
      </c>
      <c r="R3202" t="e">
        <v>#DIV/0!</v>
      </c>
      <c r="S3202">
        <v>1</v>
      </c>
      <c r="T3202" t="e">
        <v>#DIV/0!</v>
      </c>
    </row>
    <row r="3203" spans="1:20" x14ac:dyDescent="0.25">
      <c r="A3203" s="177" t="s">
        <v>9559</v>
      </c>
      <c r="B3203" t="s">
        <v>9560</v>
      </c>
      <c r="C3203" t="s">
        <v>346</v>
      </c>
      <c r="D3203" s="20" t="s">
        <v>1028</v>
      </c>
      <c r="E3203" s="26">
        <v>42705</v>
      </c>
      <c r="F3203">
        <v>5</v>
      </c>
      <c r="G3203">
        <v>5</v>
      </c>
      <c r="H3203">
        <v>1</v>
      </c>
      <c r="I3203">
        <v>9</v>
      </c>
      <c r="J3203">
        <v>30</v>
      </c>
      <c r="K3203">
        <v>0.3</v>
      </c>
      <c r="L3203">
        <v>30</v>
      </c>
      <c r="M3203">
        <v>1</v>
      </c>
      <c r="N3203">
        <v>9</v>
      </c>
      <c r="P3203">
        <v>0</v>
      </c>
      <c r="Q3203">
        <v>0</v>
      </c>
      <c r="R3203" t="e">
        <v>#DIV/0!</v>
      </c>
      <c r="S3203">
        <v>0</v>
      </c>
      <c r="T3203" t="e">
        <v>#DIV/0!</v>
      </c>
    </row>
    <row r="3204" spans="1:20" x14ac:dyDescent="0.25">
      <c r="A3204" s="177" t="s">
        <v>9200</v>
      </c>
      <c r="B3204" t="s">
        <v>9201</v>
      </c>
      <c r="C3204" t="s">
        <v>207</v>
      </c>
      <c r="D3204" s="20" t="s">
        <v>1028</v>
      </c>
      <c r="E3204" s="26">
        <v>42705</v>
      </c>
      <c r="F3204">
        <v>9</v>
      </c>
      <c r="G3204">
        <v>9</v>
      </c>
      <c r="H3204">
        <v>1</v>
      </c>
      <c r="I3204">
        <v>51</v>
      </c>
      <c r="J3204">
        <v>65</v>
      </c>
      <c r="K3204">
        <v>0.7846153846153846</v>
      </c>
      <c r="L3204">
        <v>67</v>
      </c>
      <c r="M3204">
        <v>0.97014925373134331</v>
      </c>
      <c r="N3204">
        <v>45</v>
      </c>
      <c r="P3204">
        <v>4</v>
      </c>
      <c r="Q3204">
        <v>4</v>
      </c>
      <c r="R3204">
        <v>1</v>
      </c>
      <c r="S3204">
        <v>6</v>
      </c>
      <c r="T3204">
        <v>0.76800000000000002</v>
      </c>
    </row>
    <row r="3205" spans="1:20" x14ac:dyDescent="0.25">
      <c r="A3205" s="177" t="s">
        <v>8361</v>
      </c>
      <c r="B3205" t="s">
        <v>8362</v>
      </c>
      <c r="C3205" t="s">
        <v>212</v>
      </c>
      <c r="D3205" s="20" t="s">
        <v>1028</v>
      </c>
      <c r="E3205" s="26">
        <v>42705</v>
      </c>
      <c r="F3205">
        <v>2</v>
      </c>
      <c r="G3205">
        <v>3</v>
      </c>
      <c r="H3205">
        <v>0.66666666666666663</v>
      </c>
      <c r="I3205">
        <v>16</v>
      </c>
      <c r="J3205">
        <v>18</v>
      </c>
      <c r="K3205">
        <v>0.88888888888888884</v>
      </c>
      <c r="L3205">
        <v>25</v>
      </c>
      <c r="M3205">
        <v>0.72</v>
      </c>
      <c r="N3205">
        <v>14</v>
      </c>
      <c r="P3205">
        <v>0</v>
      </c>
      <c r="Q3205">
        <v>0</v>
      </c>
      <c r="R3205" t="e">
        <v>#DIV/0!</v>
      </c>
      <c r="S3205">
        <v>2</v>
      </c>
    </row>
    <row r="3206" spans="1:20" x14ac:dyDescent="0.25">
      <c r="A3206" s="177" t="s">
        <v>8060</v>
      </c>
      <c r="B3206" t="s">
        <v>8061</v>
      </c>
      <c r="C3206" t="s">
        <v>225</v>
      </c>
      <c r="D3206" s="20" t="s">
        <v>1028</v>
      </c>
      <c r="E3206" s="26">
        <v>42705</v>
      </c>
      <c r="F3206">
        <v>4</v>
      </c>
      <c r="G3206">
        <v>7</v>
      </c>
      <c r="H3206">
        <v>0.5714285714285714</v>
      </c>
      <c r="I3206">
        <v>50</v>
      </c>
      <c r="J3206">
        <v>40</v>
      </c>
      <c r="K3206">
        <v>1.25</v>
      </c>
      <c r="L3206">
        <v>70</v>
      </c>
      <c r="M3206">
        <v>0.5714285714285714</v>
      </c>
      <c r="N3206">
        <v>50</v>
      </c>
      <c r="P3206">
        <v>0</v>
      </c>
      <c r="Q3206">
        <v>0</v>
      </c>
      <c r="R3206" t="e">
        <v>#DIV/0!</v>
      </c>
      <c r="S3206">
        <v>0</v>
      </c>
      <c r="T3206">
        <v>0.66129032258064513</v>
      </c>
    </row>
    <row r="3207" spans="1:20" x14ac:dyDescent="0.25">
      <c r="A3207" s="177" t="s">
        <v>7672</v>
      </c>
      <c r="B3207" t="s">
        <v>7673</v>
      </c>
      <c r="C3207" s="20" t="s">
        <v>901</v>
      </c>
      <c r="D3207" s="20" t="s">
        <v>1026</v>
      </c>
      <c r="E3207" s="26">
        <v>42705</v>
      </c>
      <c r="F3207">
        <v>5</v>
      </c>
      <c r="G3207">
        <v>5</v>
      </c>
      <c r="H3207">
        <v>1</v>
      </c>
      <c r="I3207">
        <v>22</v>
      </c>
      <c r="J3207">
        <v>24</v>
      </c>
      <c r="K3207">
        <v>0.91666666666666663</v>
      </c>
      <c r="L3207">
        <v>24</v>
      </c>
      <c r="M3207">
        <v>1</v>
      </c>
      <c r="N3207">
        <v>18</v>
      </c>
      <c r="P3207">
        <v>0</v>
      </c>
      <c r="Q3207">
        <v>2</v>
      </c>
      <c r="R3207">
        <v>0</v>
      </c>
      <c r="S3207">
        <v>4</v>
      </c>
      <c r="T3207">
        <v>0.98499999999999999</v>
      </c>
    </row>
    <row r="3208" spans="1:20" x14ac:dyDescent="0.25">
      <c r="A3208" s="177" t="s">
        <v>7120</v>
      </c>
      <c r="B3208" t="s">
        <v>7121</v>
      </c>
      <c r="C3208" t="s">
        <v>232</v>
      </c>
      <c r="D3208" s="20" t="s">
        <v>1028</v>
      </c>
      <c r="E3208" s="26">
        <v>42705</v>
      </c>
      <c r="F3208">
        <v>9</v>
      </c>
      <c r="G3208">
        <v>15</v>
      </c>
      <c r="H3208">
        <v>0.6</v>
      </c>
      <c r="I3208">
        <v>116</v>
      </c>
      <c r="J3208">
        <v>96</v>
      </c>
      <c r="K3208">
        <v>1.2083333333333333</v>
      </c>
      <c r="L3208">
        <v>168</v>
      </c>
      <c r="M3208">
        <v>0.5714285714285714</v>
      </c>
      <c r="N3208">
        <v>101</v>
      </c>
      <c r="P3208">
        <v>2</v>
      </c>
      <c r="Q3208">
        <v>7</v>
      </c>
      <c r="R3208">
        <v>0.2857142857142857</v>
      </c>
      <c r="S3208">
        <v>15</v>
      </c>
    </row>
    <row r="3209" spans="1:20" x14ac:dyDescent="0.25">
      <c r="A3209" s="177" t="s">
        <v>6754</v>
      </c>
      <c r="B3209" t="s">
        <v>6755</v>
      </c>
      <c r="C3209" t="s">
        <v>317</v>
      </c>
      <c r="D3209" s="20" t="s">
        <v>1028</v>
      </c>
      <c r="E3209" s="26">
        <v>42705</v>
      </c>
      <c r="F3209">
        <v>7</v>
      </c>
      <c r="G3209">
        <v>12</v>
      </c>
      <c r="H3209">
        <v>0.58333333333333337</v>
      </c>
      <c r="I3209">
        <v>18</v>
      </c>
      <c r="J3209">
        <v>21</v>
      </c>
      <c r="K3209">
        <v>0.8571428571428571</v>
      </c>
      <c r="L3209">
        <v>36</v>
      </c>
      <c r="M3209">
        <v>0.58333333333333337</v>
      </c>
      <c r="N3209">
        <v>16</v>
      </c>
      <c r="P3209">
        <v>0</v>
      </c>
      <c r="Q3209">
        <v>0</v>
      </c>
      <c r="R3209" t="e">
        <v>#DIV/0!</v>
      </c>
      <c r="S3209">
        <v>2</v>
      </c>
      <c r="T3209">
        <v>0.83699999999999997</v>
      </c>
    </row>
    <row r="3210" spans="1:20" x14ac:dyDescent="0.25">
      <c r="A3210" s="177" t="s">
        <v>6330</v>
      </c>
      <c r="B3210" t="s">
        <v>6331</v>
      </c>
      <c r="C3210" t="s">
        <v>214</v>
      </c>
      <c r="D3210" s="20" t="s">
        <v>1028</v>
      </c>
      <c r="E3210" s="26">
        <v>42705</v>
      </c>
      <c r="F3210">
        <v>17</v>
      </c>
      <c r="G3210">
        <v>13</v>
      </c>
      <c r="H3210">
        <v>1.3076923076923077</v>
      </c>
      <c r="I3210">
        <v>87</v>
      </c>
      <c r="J3210">
        <v>145</v>
      </c>
      <c r="K3210">
        <v>0.6</v>
      </c>
      <c r="L3210">
        <v>105</v>
      </c>
      <c r="M3210">
        <v>1.3809523809523809</v>
      </c>
      <c r="N3210">
        <v>72</v>
      </c>
      <c r="P3210">
        <v>15</v>
      </c>
      <c r="Q3210">
        <v>18</v>
      </c>
      <c r="R3210">
        <v>0.83333333333333337</v>
      </c>
      <c r="S3210">
        <v>15</v>
      </c>
      <c r="T3210">
        <v>0.8899999999999999</v>
      </c>
    </row>
    <row r="3211" spans="1:20" x14ac:dyDescent="0.25">
      <c r="A3211" s="177" t="s">
        <v>5552</v>
      </c>
      <c r="B3211" t="s">
        <v>5553</v>
      </c>
      <c r="C3211" s="20" t="s">
        <v>903</v>
      </c>
      <c r="D3211" s="20" t="s">
        <v>1026</v>
      </c>
      <c r="E3211" s="26">
        <v>42705</v>
      </c>
      <c r="F3211">
        <v>12</v>
      </c>
      <c r="G3211">
        <v>13</v>
      </c>
      <c r="H3211">
        <v>0.92307692307692313</v>
      </c>
      <c r="I3211">
        <v>40</v>
      </c>
      <c r="J3211">
        <v>60</v>
      </c>
      <c r="K3211">
        <v>0.66666666666666663</v>
      </c>
      <c r="L3211">
        <v>65</v>
      </c>
      <c r="M3211">
        <v>0.92307692307692313</v>
      </c>
      <c r="N3211">
        <v>38</v>
      </c>
      <c r="P3211">
        <v>2</v>
      </c>
      <c r="Q3211">
        <v>4</v>
      </c>
      <c r="R3211">
        <v>0.5</v>
      </c>
      <c r="S3211">
        <v>2</v>
      </c>
      <c r="T3211">
        <v>0.60606060606060608</v>
      </c>
    </row>
    <row r="3212" spans="1:20" x14ac:dyDescent="0.25">
      <c r="A3212" s="177" t="s">
        <v>4937</v>
      </c>
      <c r="B3212" t="s">
        <v>4938</v>
      </c>
      <c r="C3212" t="s">
        <v>230</v>
      </c>
      <c r="D3212" s="20" t="s">
        <v>1028</v>
      </c>
      <c r="E3212" s="26">
        <v>42705</v>
      </c>
      <c r="F3212">
        <v>1</v>
      </c>
      <c r="G3212">
        <v>1</v>
      </c>
      <c r="H3212">
        <v>1</v>
      </c>
      <c r="I3212">
        <v>8</v>
      </c>
      <c r="J3212">
        <v>5</v>
      </c>
      <c r="K3212">
        <v>1.6</v>
      </c>
      <c r="L3212">
        <v>5</v>
      </c>
      <c r="M3212">
        <v>1</v>
      </c>
      <c r="N3212">
        <v>8</v>
      </c>
      <c r="P3212">
        <v>0</v>
      </c>
      <c r="Q3212">
        <v>3</v>
      </c>
      <c r="R3212">
        <v>0</v>
      </c>
      <c r="S3212">
        <v>0</v>
      </c>
      <c r="T3212">
        <v>0.24235600148643635</v>
      </c>
    </row>
    <row r="3213" spans="1:20" x14ac:dyDescent="0.25">
      <c r="A3213" s="177" t="s">
        <v>4762</v>
      </c>
      <c r="B3213" t="s">
        <v>4763</v>
      </c>
      <c r="C3213" t="s">
        <v>234</v>
      </c>
      <c r="D3213" s="20" t="s">
        <v>1028</v>
      </c>
      <c r="E3213" s="26">
        <v>42705</v>
      </c>
      <c r="F3213">
        <v>4</v>
      </c>
      <c r="G3213">
        <v>6</v>
      </c>
      <c r="H3213">
        <v>0.66666666666666663</v>
      </c>
      <c r="I3213">
        <v>78</v>
      </c>
      <c r="J3213">
        <v>40</v>
      </c>
      <c r="K3213">
        <v>1.95</v>
      </c>
      <c r="L3213">
        <v>60</v>
      </c>
      <c r="M3213">
        <v>0.66666666666666663</v>
      </c>
      <c r="N3213">
        <v>73</v>
      </c>
      <c r="P3213">
        <v>2</v>
      </c>
      <c r="Q3213">
        <v>5</v>
      </c>
      <c r="R3213">
        <v>0.4</v>
      </c>
      <c r="S3213">
        <v>5</v>
      </c>
      <c r="T3213">
        <v>0.75363636363636366</v>
      </c>
    </row>
    <row r="3214" spans="1:20" x14ac:dyDescent="0.25">
      <c r="A3214" s="177" t="s">
        <v>4412</v>
      </c>
      <c r="B3214" t="s">
        <v>4413</v>
      </c>
      <c r="C3214" t="s">
        <v>217</v>
      </c>
      <c r="D3214" s="20" t="s">
        <v>1028</v>
      </c>
      <c r="E3214" s="26">
        <v>42705</v>
      </c>
      <c r="F3214">
        <v>0</v>
      </c>
      <c r="G3214">
        <v>0</v>
      </c>
      <c r="H3214" t="e">
        <v>#DIV/0!</v>
      </c>
      <c r="I3214">
        <v>0</v>
      </c>
      <c r="J3214">
        <v>0</v>
      </c>
      <c r="K3214" t="e">
        <v>#DIV/0!</v>
      </c>
      <c r="L3214">
        <v>0</v>
      </c>
      <c r="M3214" t="e">
        <v>#DIV/0!</v>
      </c>
      <c r="N3214">
        <v>0</v>
      </c>
      <c r="P3214">
        <v>0</v>
      </c>
      <c r="Q3214">
        <v>0</v>
      </c>
      <c r="R3214" t="e">
        <v>#DIV/0!</v>
      </c>
      <c r="S3214">
        <v>0</v>
      </c>
      <c r="T3214">
        <v>0.7107633276805787</v>
      </c>
    </row>
    <row r="3215" spans="1:20" x14ac:dyDescent="0.25">
      <c r="A3215" s="177" t="s">
        <v>3822</v>
      </c>
      <c r="B3215" t="s">
        <v>3823</v>
      </c>
      <c r="C3215" t="s">
        <v>342</v>
      </c>
      <c r="D3215" s="20" t="s">
        <v>1028</v>
      </c>
      <c r="E3215" s="26">
        <v>42705</v>
      </c>
      <c r="F3215">
        <v>4</v>
      </c>
      <c r="G3215">
        <v>4</v>
      </c>
      <c r="H3215">
        <v>1</v>
      </c>
      <c r="I3215">
        <v>24</v>
      </c>
      <c r="J3215">
        <v>40</v>
      </c>
      <c r="K3215">
        <v>0.6</v>
      </c>
      <c r="L3215">
        <v>40</v>
      </c>
      <c r="M3215">
        <v>1</v>
      </c>
      <c r="N3215">
        <v>20</v>
      </c>
      <c r="P3215">
        <v>3</v>
      </c>
      <c r="Q3215">
        <v>3</v>
      </c>
      <c r="R3215">
        <v>1</v>
      </c>
      <c r="S3215">
        <v>4</v>
      </c>
    </row>
    <row r="3216" spans="1:20" x14ac:dyDescent="0.25">
      <c r="A3216" s="177" t="s">
        <v>3630</v>
      </c>
      <c r="B3216" t="s">
        <v>3631</v>
      </c>
      <c r="C3216" t="s">
        <v>220</v>
      </c>
      <c r="D3216" s="20" t="s">
        <v>1028</v>
      </c>
      <c r="E3216" s="26">
        <v>42705</v>
      </c>
      <c r="F3216">
        <v>7</v>
      </c>
      <c r="G3216">
        <v>12</v>
      </c>
      <c r="H3216">
        <v>0.58333333333333337</v>
      </c>
      <c r="I3216">
        <v>16</v>
      </c>
      <c r="J3216">
        <v>16</v>
      </c>
      <c r="K3216">
        <v>1</v>
      </c>
      <c r="L3216">
        <v>32</v>
      </c>
      <c r="M3216">
        <v>0.5</v>
      </c>
      <c r="N3216">
        <v>8</v>
      </c>
      <c r="P3216">
        <v>5</v>
      </c>
      <c r="Q3216">
        <v>6</v>
      </c>
      <c r="R3216">
        <v>0.83333333333333337</v>
      </c>
      <c r="S3216">
        <v>8</v>
      </c>
    </row>
    <row r="3217" spans="1:20" x14ac:dyDescent="0.25">
      <c r="A3217" s="177" t="s">
        <v>3105</v>
      </c>
      <c r="B3217" t="s">
        <v>3106</v>
      </c>
      <c r="C3217" t="s">
        <v>242</v>
      </c>
      <c r="D3217" s="20" t="s">
        <v>1026</v>
      </c>
      <c r="E3217" s="26">
        <v>42705</v>
      </c>
      <c r="F3217">
        <v>5.5</v>
      </c>
      <c r="G3217">
        <v>6.5</v>
      </c>
      <c r="H3217">
        <v>0.84615384615384615</v>
      </c>
      <c r="I3217">
        <v>56</v>
      </c>
      <c r="J3217">
        <v>55.5</v>
      </c>
      <c r="K3217">
        <v>1.0090090090090089</v>
      </c>
      <c r="L3217">
        <v>62.5</v>
      </c>
      <c r="M3217">
        <v>0.88800000000000001</v>
      </c>
      <c r="N3217">
        <v>46</v>
      </c>
      <c r="P3217">
        <v>1</v>
      </c>
      <c r="Q3217">
        <v>5</v>
      </c>
      <c r="R3217">
        <v>0.2</v>
      </c>
      <c r="S3217">
        <v>10</v>
      </c>
    </row>
    <row r="3218" spans="1:20" x14ac:dyDescent="0.25">
      <c r="A3218" s="177" t="s">
        <v>2930</v>
      </c>
      <c r="B3218" t="s">
        <v>2931</v>
      </c>
      <c r="C3218" s="20" t="s">
        <v>2754</v>
      </c>
      <c r="D3218" s="20" t="s">
        <v>1026</v>
      </c>
      <c r="E3218" s="26">
        <v>42705</v>
      </c>
      <c r="F3218">
        <v>8</v>
      </c>
      <c r="G3218">
        <v>11</v>
      </c>
      <c r="H3218">
        <v>0.72727272727272729</v>
      </c>
      <c r="I3218">
        <v>26</v>
      </c>
      <c r="J3218">
        <v>40</v>
      </c>
      <c r="K3218">
        <v>0.65</v>
      </c>
      <c r="L3218">
        <v>55</v>
      </c>
      <c r="M3218">
        <v>0.72727272727272729</v>
      </c>
      <c r="N3218">
        <v>26</v>
      </c>
      <c r="P3218">
        <v>2</v>
      </c>
      <c r="Q3218">
        <v>2</v>
      </c>
      <c r="R3218">
        <v>1</v>
      </c>
      <c r="S3218">
        <v>0</v>
      </c>
    </row>
    <row r="3219" spans="1:20" x14ac:dyDescent="0.25">
      <c r="A3219" s="177" t="s">
        <v>2685</v>
      </c>
      <c r="B3219" t="s">
        <v>2686</v>
      </c>
      <c r="C3219" t="s">
        <v>237</v>
      </c>
      <c r="D3219" s="20" t="s">
        <v>1026</v>
      </c>
      <c r="E3219" s="26">
        <v>42705</v>
      </c>
      <c r="F3219">
        <v>10</v>
      </c>
      <c r="G3219">
        <v>13</v>
      </c>
      <c r="H3219">
        <v>0.76923076923076927</v>
      </c>
      <c r="I3219">
        <v>50</v>
      </c>
      <c r="J3219">
        <v>66</v>
      </c>
      <c r="K3219">
        <v>0.75757575757575757</v>
      </c>
      <c r="L3219">
        <v>79</v>
      </c>
      <c r="M3219">
        <v>0.83544303797468356</v>
      </c>
      <c r="N3219">
        <v>37</v>
      </c>
      <c r="O3219">
        <v>0.98499999999999999</v>
      </c>
      <c r="P3219">
        <v>6</v>
      </c>
      <c r="Q3219">
        <v>7</v>
      </c>
      <c r="R3219">
        <v>0.8571428571428571</v>
      </c>
      <c r="S3219">
        <v>13</v>
      </c>
      <c r="T3219">
        <v>0</v>
      </c>
    </row>
    <row r="3220" spans="1:20" x14ac:dyDescent="0.25">
      <c r="A3220" s="177" t="s">
        <v>2510</v>
      </c>
      <c r="B3220" t="s">
        <v>2511</v>
      </c>
      <c r="C3220" t="s">
        <v>238</v>
      </c>
      <c r="D3220" s="20" t="s">
        <v>1026</v>
      </c>
      <c r="E3220" s="26">
        <v>42705</v>
      </c>
      <c r="F3220">
        <v>4</v>
      </c>
      <c r="G3220">
        <v>8</v>
      </c>
      <c r="H3220">
        <v>0.5</v>
      </c>
      <c r="I3220">
        <v>13</v>
      </c>
      <c r="J3220">
        <v>10</v>
      </c>
      <c r="K3220">
        <v>1.3</v>
      </c>
      <c r="L3220">
        <v>24</v>
      </c>
      <c r="M3220">
        <v>0.41666666666666669</v>
      </c>
      <c r="N3220">
        <v>5</v>
      </c>
      <c r="P3220">
        <v>5</v>
      </c>
      <c r="Q3220">
        <v>6</v>
      </c>
      <c r="R3220">
        <v>0.83333333333333337</v>
      </c>
      <c r="S3220">
        <v>8</v>
      </c>
      <c r="T3220">
        <v>0.38</v>
      </c>
    </row>
    <row r="3221" spans="1:20" x14ac:dyDescent="0.25">
      <c r="A3221" s="177" t="s">
        <v>2337</v>
      </c>
      <c r="B3221" t="s">
        <v>2338</v>
      </c>
      <c r="C3221" t="s">
        <v>239</v>
      </c>
      <c r="D3221" s="20" t="s">
        <v>1026</v>
      </c>
      <c r="E3221" s="26">
        <v>42705</v>
      </c>
      <c r="F3221">
        <v>3</v>
      </c>
      <c r="G3221">
        <v>4</v>
      </c>
      <c r="H3221">
        <v>0.75</v>
      </c>
      <c r="I3221">
        <v>3</v>
      </c>
      <c r="J3221">
        <v>6</v>
      </c>
      <c r="K3221">
        <v>0.5</v>
      </c>
      <c r="L3221">
        <v>8</v>
      </c>
      <c r="M3221">
        <v>0.75</v>
      </c>
      <c r="N3221">
        <v>3</v>
      </c>
      <c r="O3221">
        <v>0.83699999999999997</v>
      </c>
      <c r="P3221">
        <v>0</v>
      </c>
      <c r="Q3221">
        <v>0</v>
      </c>
      <c r="R3221" t="e">
        <v>#DIV/0!</v>
      </c>
      <c r="S3221">
        <v>0</v>
      </c>
      <c r="T3221">
        <v>0.93</v>
      </c>
    </row>
    <row r="3222" spans="1:20" x14ac:dyDescent="0.25">
      <c r="A3222" s="177" t="s">
        <v>2162</v>
      </c>
      <c r="B3222" t="s">
        <v>2163</v>
      </c>
      <c r="C3222" s="20" t="s">
        <v>2018</v>
      </c>
      <c r="D3222" s="20" t="s">
        <v>1026</v>
      </c>
      <c r="E3222" s="26">
        <v>42705</v>
      </c>
      <c r="F3222">
        <v>10</v>
      </c>
      <c r="G3222">
        <v>10</v>
      </c>
      <c r="H3222">
        <v>1</v>
      </c>
      <c r="I3222">
        <v>38</v>
      </c>
      <c r="J3222">
        <v>49</v>
      </c>
      <c r="K3222">
        <v>0.77551020408163263</v>
      </c>
      <c r="L3222">
        <v>49</v>
      </c>
      <c r="M3222">
        <v>1</v>
      </c>
      <c r="N3222">
        <v>32</v>
      </c>
      <c r="P3222">
        <v>0</v>
      </c>
      <c r="Q3222">
        <v>4</v>
      </c>
      <c r="R3222">
        <v>0</v>
      </c>
      <c r="S3222">
        <v>6</v>
      </c>
      <c r="T3222">
        <v>1.1299999999999999</v>
      </c>
    </row>
    <row r="3223" spans="1:20" x14ac:dyDescent="0.25">
      <c r="A3223" s="177" t="s">
        <v>1914</v>
      </c>
      <c r="B3223" t="s">
        <v>1915</v>
      </c>
      <c r="C3223" t="s">
        <v>240</v>
      </c>
      <c r="D3223" s="20" t="s">
        <v>1026</v>
      </c>
      <c r="E3223" s="26">
        <v>42705</v>
      </c>
      <c r="F3223">
        <v>13</v>
      </c>
      <c r="G3223">
        <v>17</v>
      </c>
      <c r="H3223">
        <v>0.76470588235294112</v>
      </c>
      <c r="I3223">
        <v>25</v>
      </c>
      <c r="J3223">
        <v>57</v>
      </c>
      <c r="K3223">
        <v>0.43859649122807015</v>
      </c>
      <c r="L3223">
        <v>73</v>
      </c>
      <c r="M3223">
        <v>0.78082191780821919</v>
      </c>
      <c r="N3223">
        <v>24</v>
      </c>
      <c r="P3223">
        <v>1</v>
      </c>
      <c r="Q3223">
        <v>1</v>
      </c>
      <c r="R3223">
        <v>1</v>
      </c>
      <c r="S3223">
        <v>1</v>
      </c>
      <c r="T3223">
        <v>1.1000000000000001</v>
      </c>
    </row>
    <row r="3224" spans="1:20" x14ac:dyDescent="0.25">
      <c r="A3224" s="177" t="s">
        <v>1739</v>
      </c>
      <c r="B3224" t="s">
        <v>1740</v>
      </c>
      <c r="C3224" t="s">
        <v>241</v>
      </c>
      <c r="D3224" s="20" t="s">
        <v>1026</v>
      </c>
      <c r="E3224" s="26">
        <v>42705</v>
      </c>
      <c r="F3224">
        <v>56</v>
      </c>
      <c r="G3224">
        <v>63</v>
      </c>
      <c r="H3224">
        <v>0.88888888888888884</v>
      </c>
      <c r="I3224">
        <v>555</v>
      </c>
      <c r="J3224">
        <v>564</v>
      </c>
      <c r="K3224">
        <v>0.98404255319148937</v>
      </c>
      <c r="L3224">
        <v>626</v>
      </c>
      <c r="M3224">
        <v>0.90095846645367417</v>
      </c>
      <c r="N3224">
        <v>519</v>
      </c>
      <c r="P3224">
        <v>21</v>
      </c>
      <c r="Q3224">
        <v>31</v>
      </c>
      <c r="R3224">
        <v>0.67741935483870963</v>
      </c>
      <c r="S3224">
        <v>36</v>
      </c>
      <c r="T3224">
        <v>0.73</v>
      </c>
    </row>
    <row r="3225" spans="1:20" x14ac:dyDescent="0.25">
      <c r="A3225" s="177" t="s">
        <v>1564</v>
      </c>
      <c r="B3225" t="s">
        <v>1565</v>
      </c>
      <c r="C3225" t="s">
        <v>318</v>
      </c>
      <c r="D3225" s="20" t="s">
        <v>1026</v>
      </c>
      <c r="E3225" s="26">
        <v>42705</v>
      </c>
      <c r="F3225">
        <v>20</v>
      </c>
      <c r="G3225">
        <v>18</v>
      </c>
      <c r="H3225">
        <v>1.1111111111111112</v>
      </c>
      <c r="I3225">
        <v>47</v>
      </c>
      <c r="J3225">
        <v>60</v>
      </c>
      <c r="K3225">
        <v>0.78333333333333333</v>
      </c>
      <c r="L3225">
        <v>54</v>
      </c>
      <c r="M3225">
        <v>1.1111111111111112</v>
      </c>
      <c r="N3225">
        <v>38</v>
      </c>
      <c r="P3225">
        <v>1</v>
      </c>
      <c r="Q3225">
        <v>2</v>
      </c>
      <c r="R3225">
        <v>0.5</v>
      </c>
      <c r="S3225">
        <v>9</v>
      </c>
      <c r="T3225">
        <v>0.82</v>
      </c>
    </row>
    <row r="3226" spans="1:20" x14ac:dyDescent="0.25">
      <c r="A3226" s="177" t="s">
        <v>1143</v>
      </c>
      <c r="B3226" t="s">
        <v>1231</v>
      </c>
      <c r="C3226" t="s">
        <v>235</v>
      </c>
      <c r="D3226" s="20" t="s">
        <v>1028</v>
      </c>
      <c r="E3226" s="26">
        <v>42705</v>
      </c>
      <c r="F3226">
        <v>129.5</v>
      </c>
      <c r="G3226">
        <v>150.5</v>
      </c>
      <c r="H3226">
        <v>0.86046511627906974</v>
      </c>
      <c r="I3226">
        <v>813</v>
      </c>
      <c r="J3226">
        <v>907.5</v>
      </c>
      <c r="K3226">
        <v>0.89586776859504136</v>
      </c>
      <c r="L3226">
        <v>1030.5</v>
      </c>
      <c r="M3226">
        <v>0.88064046579330424</v>
      </c>
      <c r="N3226">
        <v>730</v>
      </c>
      <c r="P3226">
        <v>36</v>
      </c>
      <c r="Q3226">
        <v>58</v>
      </c>
      <c r="R3226">
        <v>0.62068965517241381</v>
      </c>
      <c r="S3226">
        <v>83</v>
      </c>
      <c r="T3226">
        <v>0.83</v>
      </c>
    </row>
    <row r="3227" spans="1:20" x14ac:dyDescent="0.25">
      <c r="A3227" s="177" t="s">
        <v>11124</v>
      </c>
      <c r="B3227" t="s">
        <v>11125</v>
      </c>
      <c r="C3227" t="s">
        <v>228</v>
      </c>
      <c r="D3227" s="20" t="s">
        <v>1026</v>
      </c>
      <c r="E3227" s="26">
        <v>42736</v>
      </c>
      <c r="F3227">
        <v>0.5</v>
      </c>
      <c r="G3227">
        <v>0.5</v>
      </c>
      <c r="H3227">
        <v>1</v>
      </c>
      <c r="I3227">
        <v>9</v>
      </c>
      <c r="J3227">
        <v>5</v>
      </c>
      <c r="K3227">
        <v>1.8</v>
      </c>
      <c r="L3227">
        <v>5</v>
      </c>
      <c r="M3227">
        <v>1</v>
      </c>
      <c r="N3227">
        <v>8</v>
      </c>
      <c r="P3227">
        <v>1</v>
      </c>
      <c r="Q3227">
        <v>3</v>
      </c>
      <c r="R3227">
        <v>0.33333333333333331</v>
      </c>
      <c r="S3227">
        <v>1</v>
      </c>
      <c r="T3227">
        <v>0.95</v>
      </c>
    </row>
    <row r="3228" spans="1:20" x14ac:dyDescent="0.25">
      <c r="A3228" s="177" t="s">
        <v>9377</v>
      </c>
      <c r="B3228" t="s">
        <v>9378</v>
      </c>
      <c r="C3228" t="s">
        <v>211</v>
      </c>
      <c r="D3228" s="20" t="s">
        <v>1026</v>
      </c>
      <c r="E3228" s="26">
        <v>42736</v>
      </c>
      <c r="F3228">
        <v>2</v>
      </c>
      <c r="G3228">
        <v>2</v>
      </c>
      <c r="H3228">
        <v>1</v>
      </c>
      <c r="I3228">
        <v>25</v>
      </c>
      <c r="J3228">
        <v>30</v>
      </c>
      <c r="K3228">
        <v>0.83333333333333337</v>
      </c>
      <c r="L3228">
        <v>30</v>
      </c>
      <c r="M3228">
        <v>1</v>
      </c>
      <c r="N3228">
        <v>14</v>
      </c>
      <c r="P3228">
        <v>0</v>
      </c>
      <c r="Q3228">
        <v>8</v>
      </c>
      <c r="R3228">
        <v>0</v>
      </c>
      <c r="S3228">
        <v>11</v>
      </c>
    </row>
    <row r="3229" spans="1:20" x14ac:dyDescent="0.25">
      <c r="A3229" s="177" t="s">
        <v>8538</v>
      </c>
      <c r="B3229" t="s">
        <v>8539</v>
      </c>
      <c r="C3229" t="s">
        <v>213</v>
      </c>
      <c r="D3229" s="20" t="s">
        <v>1026</v>
      </c>
      <c r="E3229" s="26">
        <v>42736</v>
      </c>
      <c r="F3229">
        <v>2</v>
      </c>
      <c r="G3229">
        <v>3</v>
      </c>
      <c r="H3229">
        <v>0.66666666666666663</v>
      </c>
      <c r="I3229">
        <v>17</v>
      </c>
      <c r="J3229">
        <v>18</v>
      </c>
      <c r="K3229">
        <v>0.94444444444444442</v>
      </c>
      <c r="L3229">
        <v>30</v>
      </c>
      <c r="M3229">
        <v>0.6</v>
      </c>
      <c r="N3229">
        <v>12</v>
      </c>
      <c r="P3229">
        <v>4</v>
      </c>
      <c r="Q3229">
        <v>5</v>
      </c>
      <c r="R3229">
        <v>0.8</v>
      </c>
      <c r="S3229">
        <v>5</v>
      </c>
      <c r="T3229">
        <v>0.88</v>
      </c>
    </row>
    <row r="3230" spans="1:20" x14ac:dyDescent="0.25">
      <c r="A3230" s="177" t="s">
        <v>5114</v>
      </c>
      <c r="B3230" t="s">
        <v>5115</v>
      </c>
      <c r="C3230" t="s">
        <v>229</v>
      </c>
      <c r="D3230" s="20" t="s">
        <v>1026</v>
      </c>
      <c r="E3230" s="26">
        <v>42736</v>
      </c>
      <c r="F3230">
        <v>1</v>
      </c>
      <c r="G3230">
        <v>1</v>
      </c>
      <c r="H3230">
        <v>1</v>
      </c>
      <c r="I3230">
        <v>6</v>
      </c>
      <c r="J3230">
        <v>5</v>
      </c>
      <c r="K3230">
        <v>1.2</v>
      </c>
      <c r="L3230">
        <v>10</v>
      </c>
      <c r="M3230">
        <v>0.5</v>
      </c>
      <c r="N3230">
        <v>6</v>
      </c>
      <c r="P3230">
        <v>0</v>
      </c>
      <c r="Q3230">
        <v>2</v>
      </c>
      <c r="R3230">
        <v>0</v>
      </c>
      <c r="S3230">
        <v>0</v>
      </c>
      <c r="T3230">
        <v>0</v>
      </c>
    </row>
    <row r="3231" spans="1:20" x14ac:dyDescent="0.25">
      <c r="A3231" s="177" t="s">
        <v>12116</v>
      </c>
      <c r="B3231" t="s">
        <v>12117</v>
      </c>
      <c r="C3231" s="20" t="s">
        <v>1077</v>
      </c>
      <c r="D3231" s="20" t="s">
        <v>1028</v>
      </c>
      <c r="E3231" s="26">
        <v>42736</v>
      </c>
      <c r="F3231">
        <v>0</v>
      </c>
      <c r="G3231">
        <v>0</v>
      </c>
      <c r="H3231" t="e">
        <v>#DIV/0!</v>
      </c>
      <c r="I3231">
        <v>0</v>
      </c>
      <c r="J3231">
        <v>0</v>
      </c>
      <c r="K3231" t="e">
        <v>#DIV/0!</v>
      </c>
      <c r="L3231">
        <v>0</v>
      </c>
      <c r="M3231" t="e">
        <v>#DIV/0!</v>
      </c>
      <c r="N3231">
        <v>0</v>
      </c>
      <c r="P3231">
        <v>1</v>
      </c>
      <c r="Q3231">
        <v>1</v>
      </c>
      <c r="R3231">
        <v>1</v>
      </c>
      <c r="S3231">
        <v>0</v>
      </c>
      <c r="T3231">
        <v>0.43</v>
      </c>
    </row>
    <row r="3232" spans="1:20" x14ac:dyDescent="0.25">
      <c r="A3232" s="177" t="s">
        <v>5738</v>
      </c>
      <c r="B3232" t="s">
        <v>5739</v>
      </c>
      <c r="C3232" s="20" t="s">
        <v>1073</v>
      </c>
      <c r="D3232" s="20" t="s">
        <v>1026</v>
      </c>
      <c r="E3232" s="26">
        <v>42736</v>
      </c>
      <c r="F3232">
        <v>7</v>
      </c>
      <c r="G3232">
        <v>8</v>
      </c>
      <c r="H3232">
        <v>0.875</v>
      </c>
      <c r="I3232">
        <v>24</v>
      </c>
      <c r="J3232">
        <v>35</v>
      </c>
      <c r="K3232">
        <v>0.68571428571428572</v>
      </c>
      <c r="L3232">
        <v>32</v>
      </c>
      <c r="M3232">
        <v>1.09375</v>
      </c>
      <c r="N3232">
        <v>24</v>
      </c>
      <c r="P3232">
        <v>0</v>
      </c>
      <c r="Q3232">
        <v>0</v>
      </c>
      <c r="R3232" t="e">
        <v>#DIV/0!</v>
      </c>
      <c r="S3232">
        <v>0</v>
      </c>
    </row>
    <row r="3233" spans="1:20" x14ac:dyDescent="0.25">
      <c r="A3233" s="177" t="s">
        <v>10615</v>
      </c>
      <c r="B3233" t="s">
        <v>10616</v>
      </c>
      <c r="C3233" t="s">
        <v>205</v>
      </c>
      <c r="D3233" s="20" t="s">
        <v>1026</v>
      </c>
      <c r="E3233" s="26">
        <v>42736</v>
      </c>
      <c r="F3233">
        <v>2</v>
      </c>
      <c r="G3233">
        <v>3</v>
      </c>
      <c r="H3233">
        <v>0.66666666666666663</v>
      </c>
      <c r="I3233">
        <v>9</v>
      </c>
      <c r="J3233">
        <v>10</v>
      </c>
      <c r="K3233">
        <v>0.9</v>
      </c>
      <c r="L3233">
        <v>20</v>
      </c>
      <c r="M3233">
        <v>0.5</v>
      </c>
      <c r="N3233">
        <v>7</v>
      </c>
      <c r="O3233">
        <v>0.93</v>
      </c>
      <c r="P3233">
        <v>1</v>
      </c>
      <c r="Q3233">
        <v>2</v>
      </c>
      <c r="R3233">
        <v>0.5</v>
      </c>
      <c r="S3233">
        <v>2</v>
      </c>
      <c r="T3233">
        <v>0.54347826086956519</v>
      </c>
    </row>
    <row r="3234" spans="1:20" x14ac:dyDescent="0.25">
      <c r="A3234" s="177" t="s">
        <v>8962</v>
      </c>
      <c r="B3234" t="s">
        <v>8963</v>
      </c>
      <c r="C3234" t="s">
        <v>210</v>
      </c>
      <c r="D3234" s="20" t="s">
        <v>1026</v>
      </c>
      <c r="E3234" s="26">
        <v>42736</v>
      </c>
      <c r="F3234">
        <v>2</v>
      </c>
      <c r="G3234">
        <v>3</v>
      </c>
      <c r="H3234">
        <v>0.66666666666666663</v>
      </c>
      <c r="I3234">
        <v>14</v>
      </c>
      <c r="J3234">
        <v>14</v>
      </c>
      <c r="K3234">
        <v>1</v>
      </c>
      <c r="L3234">
        <v>30</v>
      </c>
      <c r="M3234">
        <v>0.46666666666666667</v>
      </c>
      <c r="N3234">
        <v>10</v>
      </c>
      <c r="O3234">
        <v>1.1299999999999999</v>
      </c>
      <c r="P3234">
        <v>0</v>
      </c>
      <c r="Q3234">
        <v>1</v>
      </c>
      <c r="R3234">
        <v>0</v>
      </c>
      <c r="S3234">
        <v>4</v>
      </c>
      <c r="T3234">
        <v>7.0000000000000007E-2</v>
      </c>
    </row>
    <row r="3235" spans="1:20" x14ac:dyDescent="0.25">
      <c r="A3235" s="177" t="s">
        <v>6157</v>
      </c>
      <c r="B3235" t="s">
        <v>6158</v>
      </c>
      <c r="C3235" t="s">
        <v>215</v>
      </c>
      <c r="D3235" s="20" t="s">
        <v>1026</v>
      </c>
      <c r="E3235" s="26">
        <v>42736</v>
      </c>
      <c r="F3235">
        <v>6</v>
      </c>
      <c r="G3235">
        <v>7</v>
      </c>
      <c r="H3235">
        <v>0.8571428571428571</v>
      </c>
      <c r="I3235">
        <v>31</v>
      </c>
      <c r="J3235">
        <v>38</v>
      </c>
      <c r="K3235">
        <v>0.81578947368421051</v>
      </c>
      <c r="L3235">
        <v>47</v>
      </c>
      <c r="M3235">
        <v>0.80851063829787229</v>
      </c>
      <c r="N3235">
        <v>23</v>
      </c>
      <c r="O3235">
        <v>1.1000000000000001</v>
      </c>
      <c r="P3235">
        <v>3</v>
      </c>
      <c r="Q3235">
        <v>6</v>
      </c>
      <c r="R3235">
        <v>0.5</v>
      </c>
      <c r="S3235">
        <v>8</v>
      </c>
      <c r="T3235">
        <v>0.13</v>
      </c>
    </row>
    <row r="3236" spans="1:20" x14ac:dyDescent="0.25">
      <c r="A3236" s="177" t="s">
        <v>3457</v>
      </c>
      <c r="B3236" t="s">
        <v>3458</v>
      </c>
      <c r="C3236" t="s">
        <v>221</v>
      </c>
      <c r="D3236" s="20" t="s">
        <v>1026</v>
      </c>
      <c r="E3236" s="26">
        <v>42736</v>
      </c>
      <c r="F3236">
        <v>6</v>
      </c>
      <c r="G3236">
        <v>12</v>
      </c>
      <c r="H3236">
        <v>0.5</v>
      </c>
      <c r="I3236">
        <v>19</v>
      </c>
      <c r="J3236">
        <v>20</v>
      </c>
      <c r="K3236">
        <v>0.95</v>
      </c>
      <c r="L3236">
        <v>40</v>
      </c>
      <c r="M3236">
        <v>0.5</v>
      </c>
      <c r="N3236">
        <v>10</v>
      </c>
      <c r="O3236">
        <v>0.73</v>
      </c>
      <c r="P3236">
        <v>1</v>
      </c>
      <c r="Q3236">
        <v>2</v>
      </c>
      <c r="R3236">
        <v>0.5</v>
      </c>
      <c r="S3236">
        <v>9</v>
      </c>
      <c r="T3236">
        <v>0.43</v>
      </c>
    </row>
    <row r="3237" spans="1:20" x14ac:dyDescent="0.25">
      <c r="A3237" s="177" t="s">
        <v>3282</v>
      </c>
      <c r="B3237" t="s">
        <v>3283</v>
      </c>
      <c r="C3237" t="s">
        <v>222</v>
      </c>
      <c r="D3237" s="20" t="s">
        <v>1026</v>
      </c>
      <c r="E3237" s="26">
        <v>42736</v>
      </c>
      <c r="F3237">
        <v>2</v>
      </c>
      <c r="G3237">
        <v>4</v>
      </c>
      <c r="H3237">
        <v>0.5</v>
      </c>
      <c r="I3237">
        <v>4</v>
      </c>
      <c r="J3237">
        <v>4</v>
      </c>
      <c r="K3237">
        <v>1</v>
      </c>
      <c r="L3237">
        <v>8</v>
      </c>
      <c r="M3237">
        <v>0.5</v>
      </c>
      <c r="N3237">
        <v>3</v>
      </c>
      <c r="O3237">
        <v>0.82</v>
      </c>
      <c r="P3237">
        <v>0</v>
      </c>
      <c r="Q3237">
        <v>0</v>
      </c>
      <c r="R3237" t="e">
        <v>#DIV/0!</v>
      </c>
      <c r="S3237">
        <v>1</v>
      </c>
    </row>
    <row r="3238" spans="1:20" x14ac:dyDescent="0.25">
      <c r="A3238" s="177" t="s">
        <v>7327</v>
      </c>
      <c r="B3238" t="s">
        <v>7328</v>
      </c>
      <c r="C3238" s="20" t="s">
        <v>1078</v>
      </c>
      <c r="D3238" s="20" t="s">
        <v>1026</v>
      </c>
      <c r="E3238" s="26">
        <v>42736</v>
      </c>
      <c r="F3238">
        <v>5</v>
      </c>
      <c r="G3238">
        <v>5</v>
      </c>
      <c r="H3238">
        <v>1</v>
      </c>
      <c r="I3238">
        <v>22</v>
      </c>
      <c r="J3238">
        <v>24</v>
      </c>
      <c r="K3238">
        <v>0.91666666666666663</v>
      </c>
      <c r="L3238">
        <v>34</v>
      </c>
      <c r="M3238">
        <v>0.70588235294117652</v>
      </c>
      <c r="N3238">
        <v>18</v>
      </c>
      <c r="P3238">
        <v>2</v>
      </c>
      <c r="Q3238">
        <v>3</v>
      </c>
      <c r="R3238">
        <v>0.66666666666666663</v>
      </c>
      <c r="S3238">
        <v>4</v>
      </c>
      <c r="T3238">
        <v>0.56999999999999995</v>
      </c>
    </row>
    <row r="3239" spans="1:20" x14ac:dyDescent="0.25">
      <c r="A3239" s="177" t="s">
        <v>5319</v>
      </c>
      <c r="B3239" t="s">
        <v>5320</v>
      </c>
      <c r="C3239" s="20" t="s">
        <v>1079</v>
      </c>
      <c r="D3239" s="20" t="s">
        <v>1026</v>
      </c>
      <c r="E3239" s="26">
        <v>42736</v>
      </c>
      <c r="F3239">
        <v>5</v>
      </c>
      <c r="G3239">
        <v>5</v>
      </c>
      <c r="H3239">
        <v>1</v>
      </c>
      <c r="I3239">
        <v>14</v>
      </c>
      <c r="J3239">
        <v>25</v>
      </c>
      <c r="K3239">
        <v>0.56000000000000005</v>
      </c>
      <c r="L3239">
        <v>12</v>
      </c>
      <c r="M3239">
        <v>2.0833333333333335</v>
      </c>
      <c r="N3239">
        <v>12</v>
      </c>
      <c r="P3239">
        <v>0</v>
      </c>
      <c r="Q3239">
        <v>0</v>
      </c>
      <c r="R3239" t="e">
        <v>#DIV/0!</v>
      </c>
      <c r="S3239">
        <v>2</v>
      </c>
      <c r="T3239">
        <v>0.78</v>
      </c>
    </row>
    <row r="3240" spans="1:20" x14ac:dyDescent="0.25">
      <c r="A3240" s="177" t="s">
        <v>12318</v>
      </c>
      <c r="B3240" t="s">
        <v>12319</v>
      </c>
      <c r="C3240" t="s">
        <v>200</v>
      </c>
      <c r="D3240" s="20" t="s">
        <v>1026</v>
      </c>
      <c r="E3240" s="26">
        <v>42736</v>
      </c>
      <c r="F3240">
        <v>4</v>
      </c>
      <c r="G3240">
        <v>5</v>
      </c>
      <c r="H3240">
        <v>0.8</v>
      </c>
      <c r="I3240">
        <v>8</v>
      </c>
      <c r="J3240">
        <v>20</v>
      </c>
      <c r="K3240">
        <v>0.4</v>
      </c>
      <c r="L3240">
        <v>12</v>
      </c>
      <c r="M3240">
        <v>1.6666666666666667</v>
      </c>
      <c r="N3240">
        <v>8</v>
      </c>
      <c r="P3240">
        <v>0</v>
      </c>
      <c r="Q3240">
        <v>0</v>
      </c>
      <c r="R3240" t="e">
        <v>#DIV/0!</v>
      </c>
      <c r="S3240">
        <v>0</v>
      </c>
    </row>
    <row r="3241" spans="1:20" x14ac:dyDescent="0.25">
      <c r="A3241" s="177" t="s">
        <v>10439</v>
      </c>
      <c r="B3241" t="s">
        <v>10440</v>
      </c>
      <c r="C3241" t="s">
        <v>204</v>
      </c>
      <c r="D3241" s="20" t="s">
        <v>1026</v>
      </c>
      <c r="E3241" s="26">
        <v>42736</v>
      </c>
      <c r="F3241">
        <v>8</v>
      </c>
      <c r="G3241">
        <v>4</v>
      </c>
      <c r="H3241">
        <v>2</v>
      </c>
      <c r="I3241">
        <v>8</v>
      </c>
      <c r="J3241">
        <v>40</v>
      </c>
      <c r="K3241">
        <v>0.2</v>
      </c>
      <c r="L3241">
        <v>10</v>
      </c>
      <c r="M3241">
        <v>4</v>
      </c>
      <c r="N3241">
        <v>1</v>
      </c>
      <c r="P3241">
        <v>0</v>
      </c>
      <c r="Q3241">
        <v>0</v>
      </c>
      <c r="R3241" t="e">
        <v>#DIV/0!</v>
      </c>
      <c r="S3241">
        <v>7</v>
      </c>
    </row>
    <row r="3242" spans="1:20" x14ac:dyDescent="0.25">
      <c r="A3242" s="177" t="s">
        <v>8787</v>
      </c>
      <c r="B3242" t="s">
        <v>8788</v>
      </c>
      <c r="C3242" t="s">
        <v>208</v>
      </c>
      <c r="D3242" s="20" t="s">
        <v>1026</v>
      </c>
      <c r="E3242" s="26">
        <v>42736</v>
      </c>
      <c r="F3242">
        <v>3</v>
      </c>
      <c r="G3242">
        <v>2</v>
      </c>
      <c r="H3242">
        <v>1.5</v>
      </c>
      <c r="I3242">
        <v>8</v>
      </c>
      <c r="J3242">
        <v>15</v>
      </c>
      <c r="K3242">
        <v>0.53333333333333333</v>
      </c>
      <c r="L3242">
        <v>10</v>
      </c>
      <c r="M3242">
        <v>1.5</v>
      </c>
      <c r="N3242">
        <v>8</v>
      </c>
      <c r="P3242">
        <v>2</v>
      </c>
      <c r="Q3242">
        <v>2</v>
      </c>
      <c r="R3242">
        <v>1</v>
      </c>
      <c r="S3242">
        <v>0</v>
      </c>
      <c r="T3242">
        <v>0.92</v>
      </c>
    </row>
    <row r="3243" spans="1:20" x14ac:dyDescent="0.25">
      <c r="A3243" s="177" t="s">
        <v>6581</v>
      </c>
      <c r="B3243" t="s">
        <v>6582</v>
      </c>
      <c r="C3243" t="s">
        <v>316</v>
      </c>
      <c r="D3243" s="20" t="s">
        <v>1026</v>
      </c>
      <c r="E3243" s="26">
        <v>42736</v>
      </c>
      <c r="F3243">
        <v>5</v>
      </c>
      <c r="G3243">
        <v>6</v>
      </c>
      <c r="H3243">
        <v>0.83333333333333337</v>
      </c>
      <c r="I3243">
        <v>6</v>
      </c>
      <c r="J3243">
        <v>15</v>
      </c>
      <c r="K3243">
        <v>0.4</v>
      </c>
      <c r="L3243">
        <v>16</v>
      </c>
      <c r="M3243">
        <v>0.9375</v>
      </c>
      <c r="N3243">
        <v>5</v>
      </c>
      <c r="P3243">
        <v>0</v>
      </c>
      <c r="Q3243">
        <v>0</v>
      </c>
      <c r="R3243" t="e">
        <v>#DIV/0!</v>
      </c>
      <c r="S3243">
        <v>1</v>
      </c>
      <c r="T3243">
        <v>1</v>
      </c>
    </row>
    <row r="3244" spans="1:20" x14ac:dyDescent="0.25">
      <c r="A3244" s="177" t="s">
        <v>4174</v>
      </c>
      <c r="B3244" t="s">
        <v>4175</v>
      </c>
      <c r="C3244" t="s">
        <v>218</v>
      </c>
      <c r="D3244" s="20" t="s">
        <v>1026</v>
      </c>
      <c r="E3244" s="26">
        <v>42736</v>
      </c>
      <c r="F3244">
        <v>0</v>
      </c>
      <c r="G3244">
        <v>0</v>
      </c>
      <c r="H3244" t="e">
        <v>#DIV/0!</v>
      </c>
      <c r="I3244">
        <v>0</v>
      </c>
      <c r="J3244">
        <v>0</v>
      </c>
      <c r="K3244" t="e">
        <v>#DIV/0!</v>
      </c>
      <c r="L3244">
        <v>0</v>
      </c>
      <c r="M3244" t="e">
        <v>#DIV/0!</v>
      </c>
      <c r="N3244">
        <v>0</v>
      </c>
      <c r="P3244">
        <v>0</v>
      </c>
      <c r="Q3244">
        <v>0</v>
      </c>
      <c r="R3244" t="e">
        <v>#DIV/0!</v>
      </c>
      <c r="S3244">
        <v>0</v>
      </c>
      <c r="T3244">
        <v>0.47</v>
      </c>
    </row>
    <row r="3245" spans="1:20" x14ac:dyDescent="0.25">
      <c r="A3245" s="177" t="s">
        <v>12603</v>
      </c>
      <c r="B3245" t="s">
        <v>12604</v>
      </c>
      <c r="C3245" t="s">
        <v>202</v>
      </c>
      <c r="D3245" s="20" t="s">
        <v>1026</v>
      </c>
      <c r="E3245" s="26">
        <v>42736</v>
      </c>
      <c r="F3245">
        <v>11</v>
      </c>
      <c r="G3245">
        <v>9</v>
      </c>
      <c r="H3245">
        <v>1.2222222222222223</v>
      </c>
      <c r="I3245">
        <v>134</v>
      </c>
      <c r="J3245">
        <v>110</v>
      </c>
      <c r="K3245">
        <v>1.2181818181818183</v>
      </c>
      <c r="L3245">
        <v>100</v>
      </c>
      <c r="M3245">
        <v>1.1000000000000001</v>
      </c>
      <c r="N3245">
        <v>132</v>
      </c>
      <c r="P3245">
        <v>0</v>
      </c>
      <c r="Q3245">
        <v>0</v>
      </c>
      <c r="R3245" t="e">
        <v>#DIV/0!</v>
      </c>
      <c r="S3245">
        <v>2</v>
      </c>
      <c r="T3245">
        <v>1</v>
      </c>
    </row>
    <row r="3246" spans="1:20" x14ac:dyDescent="0.25">
      <c r="A3246" s="177" t="s">
        <v>12428</v>
      </c>
      <c r="B3246" t="s">
        <v>12429</v>
      </c>
      <c r="C3246" t="s">
        <v>347</v>
      </c>
      <c r="D3246" s="20" t="s">
        <v>1026</v>
      </c>
      <c r="E3246" s="26">
        <v>42736</v>
      </c>
      <c r="F3246">
        <v>2</v>
      </c>
      <c r="G3246">
        <v>5</v>
      </c>
      <c r="H3246">
        <v>0.4</v>
      </c>
      <c r="I3246">
        <v>10</v>
      </c>
      <c r="J3246">
        <v>8</v>
      </c>
      <c r="K3246">
        <v>1.25</v>
      </c>
      <c r="L3246">
        <v>25</v>
      </c>
      <c r="M3246">
        <v>0.32</v>
      </c>
      <c r="N3246">
        <v>9</v>
      </c>
      <c r="P3246">
        <v>0</v>
      </c>
      <c r="Q3246">
        <v>0</v>
      </c>
      <c r="R3246" t="e">
        <v>#DIV/0!</v>
      </c>
      <c r="S3246">
        <v>1</v>
      </c>
      <c r="T3246">
        <v>0.9</v>
      </c>
    </row>
    <row r="3247" spans="1:20" x14ac:dyDescent="0.25">
      <c r="A3247" s="177" t="s">
        <v>9768</v>
      </c>
      <c r="B3247" t="s">
        <v>9769</v>
      </c>
      <c r="C3247" t="s">
        <v>224</v>
      </c>
      <c r="D3247" s="20" t="s">
        <v>1026</v>
      </c>
      <c r="E3247" s="26">
        <v>42736</v>
      </c>
      <c r="F3247">
        <v>8</v>
      </c>
      <c r="G3247">
        <v>6</v>
      </c>
      <c r="H3247">
        <v>1.3333333333333333</v>
      </c>
      <c r="I3247">
        <v>74</v>
      </c>
      <c r="J3247">
        <v>120</v>
      </c>
      <c r="K3247">
        <v>0.6166666666666667</v>
      </c>
      <c r="L3247">
        <v>90</v>
      </c>
      <c r="M3247">
        <v>1.3333333333333333</v>
      </c>
      <c r="N3247">
        <v>73</v>
      </c>
      <c r="P3247">
        <v>0</v>
      </c>
      <c r="Q3247">
        <v>0</v>
      </c>
      <c r="R3247" t="e">
        <v>#DIV/0!</v>
      </c>
      <c r="S3247">
        <v>1</v>
      </c>
    </row>
    <row r="3248" spans="1:20" x14ac:dyDescent="0.25">
      <c r="A3248" s="177" t="s">
        <v>9469</v>
      </c>
      <c r="B3248" t="s">
        <v>9470</v>
      </c>
      <c r="C3248" t="s">
        <v>345</v>
      </c>
      <c r="D3248" s="20" t="s">
        <v>1026</v>
      </c>
      <c r="E3248" s="26">
        <v>42736</v>
      </c>
      <c r="F3248">
        <v>3</v>
      </c>
      <c r="G3248">
        <v>5</v>
      </c>
      <c r="H3248">
        <v>0.6</v>
      </c>
      <c r="I3248">
        <v>5</v>
      </c>
      <c r="J3248">
        <v>18</v>
      </c>
      <c r="K3248">
        <v>0.27777777777777779</v>
      </c>
      <c r="L3248">
        <v>0</v>
      </c>
      <c r="M3248" t="e">
        <v>#DIV/0!</v>
      </c>
      <c r="N3248">
        <v>5</v>
      </c>
      <c r="P3248">
        <v>0</v>
      </c>
      <c r="Q3248">
        <v>0</v>
      </c>
      <c r="R3248" t="e">
        <v>#DIV/0!</v>
      </c>
      <c r="S3248">
        <v>0</v>
      </c>
      <c r="T3248">
        <v>0.38</v>
      </c>
    </row>
    <row r="3249" spans="1:20" x14ac:dyDescent="0.25">
      <c r="A3249" s="177" t="s">
        <v>7861</v>
      </c>
      <c r="B3249" t="s">
        <v>7862</v>
      </c>
      <c r="C3249" t="s">
        <v>226</v>
      </c>
      <c r="D3249" s="20" t="s">
        <v>1026</v>
      </c>
      <c r="E3249" s="26">
        <v>42736</v>
      </c>
      <c r="F3249">
        <v>4</v>
      </c>
      <c r="G3249">
        <v>7</v>
      </c>
      <c r="H3249">
        <v>0.5714285714285714</v>
      </c>
      <c r="I3249">
        <v>45</v>
      </c>
      <c r="J3249">
        <v>40</v>
      </c>
      <c r="K3249">
        <v>1.125</v>
      </c>
      <c r="L3249">
        <v>105</v>
      </c>
      <c r="M3249">
        <v>0.38095238095238093</v>
      </c>
      <c r="N3249">
        <v>45</v>
      </c>
      <c r="P3249">
        <v>0</v>
      </c>
      <c r="Q3249">
        <v>0</v>
      </c>
      <c r="R3249" t="e">
        <v>#DIV/0!</v>
      </c>
      <c r="S3249">
        <v>0</v>
      </c>
      <c r="T3249">
        <v>0</v>
      </c>
    </row>
    <row r="3250" spans="1:20" x14ac:dyDescent="0.25">
      <c r="A3250" s="177" t="s">
        <v>6931</v>
      </c>
      <c r="B3250" t="s">
        <v>6932</v>
      </c>
      <c r="C3250" t="s">
        <v>231</v>
      </c>
      <c r="D3250" s="20" t="s">
        <v>1026</v>
      </c>
      <c r="E3250" s="26">
        <v>42736</v>
      </c>
      <c r="F3250">
        <v>10</v>
      </c>
      <c r="G3250">
        <v>15</v>
      </c>
      <c r="H3250">
        <v>0.66666666666666663</v>
      </c>
      <c r="I3250">
        <v>114</v>
      </c>
      <c r="J3250">
        <v>108</v>
      </c>
      <c r="K3250">
        <v>1.0555555555555556</v>
      </c>
      <c r="L3250">
        <v>180</v>
      </c>
      <c r="M3250">
        <v>0.6</v>
      </c>
      <c r="N3250">
        <v>101</v>
      </c>
      <c r="P3250">
        <v>3</v>
      </c>
      <c r="Q3250">
        <v>15</v>
      </c>
      <c r="R3250">
        <v>0.2</v>
      </c>
      <c r="S3250">
        <v>14</v>
      </c>
      <c r="T3250">
        <v>0.54347826086956519</v>
      </c>
    </row>
    <row r="3251" spans="1:20" x14ac:dyDescent="0.25">
      <c r="A3251" s="177" t="s">
        <v>5982</v>
      </c>
      <c r="B3251" t="s">
        <v>5983</v>
      </c>
      <c r="C3251" t="s">
        <v>216</v>
      </c>
      <c r="D3251" s="20" t="s">
        <v>1026</v>
      </c>
      <c r="E3251" s="26">
        <v>42736</v>
      </c>
      <c r="F3251">
        <v>10</v>
      </c>
      <c r="G3251">
        <v>6</v>
      </c>
      <c r="H3251">
        <v>1.6666666666666667</v>
      </c>
      <c r="I3251">
        <v>59</v>
      </c>
      <c r="J3251">
        <v>100</v>
      </c>
      <c r="K3251">
        <v>0.59</v>
      </c>
      <c r="L3251">
        <v>45</v>
      </c>
      <c r="M3251">
        <v>2.2222222222222223</v>
      </c>
      <c r="N3251">
        <v>54</v>
      </c>
      <c r="P3251">
        <v>1</v>
      </c>
      <c r="Q3251">
        <v>2</v>
      </c>
      <c r="R3251">
        <v>0.5</v>
      </c>
      <c r="S3251">
        <v>5</v>
      </c>
      <c r="T3251">
        <v>7.0000000000000007E-2</v>
      </c>
    </row>
    <row r="3252" spans="1:20" x14ac:dyDescent="0.25">
      <c r="A3252" s="177" t="s">
        <v>4589</v>
      </c>
      <c r="B3252" t="s">
        <v>4590</v>
      </c>
      <c r="C3252" t="s">
        <v>233</v>
      </c>
      <c r="D3252" s="20" t="s">
        <v>1026</v>
      </c>
      <c r="E3252" s="26">
        <v>42736</v>
      </c>
      <c r="F3252">
        <v>4</v>
      </c>
      <c r="G3252">
        <v>6</v>
      </c>
      <c r="H3252">
        <v>0.66666666666666663</v>
      </c>
      <c r="I3252">
        <v>78</v>
      </c>
      <c r="J3252">
        <v>40</v>
      </c>
      <c r="K3252">
        <v>1.95</v>
      </c>
      <c r="L3252">
        <v>50</v>
      </c>
      <c r="M3252">
        <v>0.8</v>
      </c>
      <c r="N3252">
        <v>74</v>
      </c>
      <c r="P3252">
        <v>0</v>
      </c>
      <c r="Q3252">
        <v>0</v>
      </c>
      <c r="R3252" t="e">
        <v>#DIV/0!</v>
      </c>
      <c r="S3252">
        <v>4</v>
      </c>
      <c r="T3252" t="e">
        <v>#DIV/0!</v>
      </c>
    </row>
    <row r="3253" spans="1:20" x14ac:dyDescent="0.25">
      <c r="A3253" s="177" t="s">
        <v>3999</v>
      </c>
      <c r="B3253" t="s">
        <v>4000</v>
      </c>
      <c r="C3253" t="s">
        <v>219</v>
      </c>
      <c r="D3253" s="20" t="s">
        <v>1026</v>
      </c>
      <c r="E3253" s="26">
        <v>42736</v>
      </c>
      <c r="F3253">
        <v>0</v>
      </c>
      <c r="G3253">
        <v>0</v>
      </c>
      <c r="H3253" t="e">
        <v>#DIV/0!</v>
      </c>
      <c r="I3253">
        <v>0</v>
      </c>
      <c r="J3253">
        <v>0</v>
      </c>
      <c r="K3253" t="e">
        <v>#DIV/0!</v>
      </c>
      <c r="L3253">
        <v>0</v>
      </c>
      <c r="M3253" t="e">
        <v>#DIV/0!</v>
      </c>
      <c r="N3253">
        <v>0</v>
      </c>
      <c r="P3253">
        <v>0</v>
      </c>
      <c r="Q3253">
        <v>0</v>
      </c>
      <c r="R3253" t="e">
        <v>#DIV/0!</v>
      </c>
      <c r="S3253">
        <v>0</v>
      </c>
      <c r="T3253" t="e">
        <v>#DIV/0!</v>
      </c>
    </row>
    <row r="3254" spans="1:20" x14ac:dyDescent="0.25">
      <c r="A3254" s="177" t="s">
        <v>3728</v>
      </c>
      <c r="B3254" t="s">
        <v>3729</v>
      </c>
      <c r="C3254" t="s">
        <v>340</v>
      </c>
      <c r="D3254" s="20" t="s">
        <v>1026</v>
      </c>
      <c r="E3254" s="26">
        <v>42736</v>
      </c>
      <c r="F3254">
        <v>4</v>
      </c>
      <c r="G3254">
        <v>4</v>
      </c>
      <c r="H3254">
        <v>1</v>
      </c>
      <c r="I3254">
        <v>20</v>
      </c>
      <c r="J3254">
        <v>40</v>
      </c>
      <c r="K3254">
        <v>0.5</v>
      </c>
      <c r="L3254">
        <v>40</v>
      </c>
      <c r="M3254">
        <v>1</v>
      </c>
      <c r="N3254">
        <v>19</v>
      </c>
      <c r="P3254">
        <v>4</v>
      </c>
      <c r="Q3254">
        <v>4</v>
      </c>
      <c r="R3254">
        <v>1</v>
      </c>
      <c r="S3254">
        <v>1</v>
      </c>
      <c r="T3254">
        <v>0.90500000000000003</v>
      </c>
    </row>
    <row r="3255" spans="1:20" x14ac:dyDescent="0.25">
      <c r="A3255" s="177" t="s">
        <v>11284</v>
      </c>
      <c r="B3255" t="s">
        <v>11285</v>
      </c>
      <c r="C3255" t="s">
        <v>350</v>
      </c>
      <c r="D3255" s="20" t="s">
        <v>1026</v>
      </c>
      <c r="E3255" s="26">
        <v>42736</v>
      </c>
      <c r="F3255">
        <v>1</v>
      </c>
      <c r="G3255">
        <v>1</v>
      </c>
      <c r="H3255">
        <v>1</v>
      </c>
      <c r="I3255">
        <v>1</v>
      </c>
      <c r="J3255">
        <v>3</v>
      </c>
      <c r="K3255">
        <v>0.33333333333333331</v>
      </c>
      <c r="L3255">
        <v>5</v>
      </c>
      <c r="M3255">
        <v>0.6</v>
      </c>
      <c r="N3255">
        <v>1</v>
      </c>
      <c r="P3255">
        <v>0</v>
      </c>
      <c r="Q3255">
        <v>0</v>
      </c>
      <c r="R3255" t="e">
        <v>#DIV/0!</v>
      </c>
      <c r="S3255">
        <v>0</v>
      </c>
      <c r="T3255">
        <v>0.13</v>
      </c>
    </row>
    <row r="3256" spans="1:20" x14ac:dyDescent="0.25">
      <c r="A3256" s="177" t="s">
        <v>11286</v>
      </c>
      <c r="B3256" t="s">
        <v>11287</v>
      </c>
      <c r="C3256" t="s">
        <v>351</v>
      </c>
      <c r="D3256" s="20" t="s">
        <v>1026</v>
      </c>
      <c r="E3256" s="26">
        <v>42736</v>
      </c>
      <c r="F3256">
        <v>9</v>
      </c>
      <c r="G3256">
        <v>5</v>
      </c>
      <c r="H3256">
        <v>1.8</v>
      </c>
      <c r="I3256">
        <v>15</v>
      </c>
      <c r="J3256">
        <v>27</v>
      </c>
      <c r="K3256">
        <v>0.55555555555555558</v>
      </c>
      <c r="L3256">
        <v>25</v>
      </c>
      <c r="M3256">
        <v>1.08</v>
      </c>
      <c r="N3256">
        <v>15</v>
      </c>
      <c r="P3256">
        <v>0</v>
      </c>
      <c r="Q3256">
        <v>0</v>
      </c>
      <c r="R3256" t="e">
        <v>#DIV/0!</v>
      </c>
      <c r="S3256">
        <v>0</v>
      </c>
      <c r="T3256">
        <v>0.43</v>
      </c>
    </row>
    <row r="3257" spans="1:20" x14ac:dyDescent="0.25">
      <c r="A3257" s="177" t="s">
        <v>11198</v>
      </c>
      <c r="B3257" t="s">
        <v>11199</v>
      </c>
      <c r="C3257" t="s">
        <v>352</v>
      </c>
      <c r="D3257" s="20" t="s">
        <v>1026</v>
      </c>
      <c r="E3257" s="26">
        <v>42736</v>
      </c>
      <c r="F3257">
        <v>1</v>
      </c>
      <c r="G3257">
        <v>1</v>
      </c>
      <c r="H3257">
        <v>1</v>
      </c>
      <c r="I3257">
        <v>2</v>
      </c>
      <c r="J3257">
        <v>3</v>
      </c>
      <c r="K3257">
        <v>0.66666666666666663</v>
      </c>
      <c r="L3257">
        <v>2</v>
      </c>
      <c r="M3257">
        <v>1.5</v>
      </c>
      <c r="N3257">
        <v>2</v>
      </c>
      <c r="P3257">
        <v>0</v>
      </c>
      <c r="Q3257">
        <v>0</v>
      </c>
      <c r="R3257" t="e">
        <v>#DIV/0!</v>
      </c>
      <c r="S3257">
        <v>0</v>
      </c>
      <c r="T3257">
        <v>0.56499999999999995</v>
      </c>
    </row>
    <row r="3258" spans="1:20" x14ac:dyDescent="0.25">
      <c r="A3258" s="177" t="s">
        <v>10199</v>
      </c>
      <c r="B3258" t="s">
        <v>10200</v>
      </c>
      <c r="C3258" t="s">
        <v>353</v>
      </c>
      <c r="D3258" s="20" t="s">
        <v>1026</v>
      </c>
      <c r="E3258" s="26">
        <v>42736</v>
      </c>
      <c r="F3258">
        <v>4</v>
      </c>
      <c r="G3258">
        <v>3</v>
      </c>
      <c r="H3258">
        <v>1.3333333333333333</v>
      </c>
      <c r="I3258">
        <v>10</v>
      </c>
      <c r="J3258">
        <v>12</v>
      </c>
      <c r="K3258">
        <v>0.83333333333333337</v>
      </c>
      <c r="L3258">
        <v>15</v>
      </c>
      <c r="M3258">
        <v>0.8</v>
      </c>
      <c r="N3258">
        <v>10</v>
      </c>
      <c r="P3258">
        <v>0</v>
      </c>
      <c r="Q3258">
        <v>0</v>
      </c>
      <c r="R3258" t="e">
        <v>#DIV/0!</v>
      </c>
      <c r="S3258">
        <v>0</v>
      </c>
      <c r="T3258" t="e">
        <v>#DIV/0!</v>
      </c>
    </row>
    <row r="3259" spans="1:20" x14ac:dyDescent="0.25">
      <c r="A3259" s="177" t="s">
        <v>8612</v>
      </c>
      <c r="B3259" t="s">
        <v>8613</v>
      </c>
      <c r="C3259" t="s">
        <v>354</v>
      </c>
      <c r="D3259" s="20" t="s">
        <v>1026</v>
      </c>
      <c r="E3259" s="26">
        <v>42736</v>
      </c>
      <c r="F3259">
        <v>2</v>
      </c>
      <c r="G3259">
        <v>2</v>
      </c>
      <c r="H3259">
        <v>1</v>
      </c>
      <c r="I3259">
        <v>10</v>
      </c>
      <c r="J3259">
        <v>6</v>
      </c>
      <c r="K3259">
        <v>1.6666666666666667</v>
      </c>
      <c r="L3259">
        <v>10</v>
      </c>
      <c r="M3259">
        <v>0.6</v>
      </c>
      <c r="N3259">
        <v>7</v>
      </c>
      <c r="P3259">
        <v>0</v>
      </c>
      <c r="Q3259">
        <v>1</v>
      </c>
      <c r="R3259">
        <v>0</v>
      </c>
      <c r="S3259">
        <v>3</v>
      </c>
      <c r="T3259" t="e">
        <v>#DIV/0!</v>
      </c>
    </row>
    <row r="3260" spans="1:20" x14ac:dyDescent="0.25">
      <c r="A3260" s="177" t="s">
        <v>6406</v>
      </c>
      <c r="B3260" t="s">
        <v>6407</v>
      </c>
      <c r="C3260" t="s">
        <v>355</v>
      </c>
      <c r="D3260" s="20" t="s">
        <v>1026</v>
      </c>
      <c r="E3260" s="26">
        <v>42736</v>
      </c>
      <c r="F3260">
        <v>3</v>
      </c>
      <c r="G3260">
        <v>6</v>
      </c>
      <c r="H3260">
        <v>0.5</v>
      </c>
      <c r="I3260">
        <v>13</v>
      </c>
      <c r="J3260">
        <v>9</v>
      </c>
      <c r="K3260">
        <v>1.4444444444444444</v>
      </c>
      <c r="L3260">
        <v>10</v>
      </c>
      <c r="M3260">
        <v>0.9</v>
      </c>
      <c r="N3260">
        <v>12</v>
      </c>
      <c r="P3260">
        <v>0</v>
      </c>
      <c r="Q3260">
        <v>0</v>
      </c>
      <c r="R3260" t="e">
        <v>#DIV/0!</v>
      </c>
      <c r="S3260">
        <v>1</v>
      </c>
      <c r="T3260">
        <v>0.83</v>
      </c>
    </row>
    <row r="3261" spans="1:20" x14ac:dyDescent="0.25">
      <c r="A3261" s="177" t="s">
        <v>11739</v>
      </c>
      <c r="B3261" t="s">
        <v>11740</v>
      </c>
      <c r="C3261" t="s">
        <v>198</v>
      </c>
      <c r="D3261" s="20" t="s">
        <v>1028</v>
      </c>
      <c r="E3261" s="26">
        <v>42736</v>
      </c>
      <c r="F3261">
        <v>1</v>
      </c>
      <c r="G3261">
        <v>1</v>
      </c>
      <c r="H3261">
        <v>1</v>
      </c>
      <c r="I3261">
        <v>1</v>
      </c>
      <c r="J3261">
        <v>3</v>
      </c>
      <c r="K3261">
        <v>0.33333333333333331</v>
      </c>
      <c r="L3261">
        <v>5</v>
      </c>
      <c r="M3261">
        <v>0.6</v>
      </c>
      <c r="N3261">
        <v>1</v>
      </c>
      <c r="P3261">
        <v>1</v>
      </c>
      <c r="Q3261">
        <v>1</v>
      </c>
      <c r="R3261">
        <v>1</v>
      </c>
      <c r="S3261">
        <v>0</v>
      </c>
      <c r="T3261">
        <v>0.56999999999999995</v>
      </c>
    </row>
    <row r="3262" spans="1:20" x14ac:dyDescent="0.25">
      <c r="A3262" s="177" t="s">
        <v>11741</v>
      </c>
      <c r="B3262" t="s">
        <v>11742</v>
      </c>
      <c r="C3262" t="s">
        <v>199</v>
      </c>
      <c r="D3262" s="20" t="s">
        <v>1028</v>
      </c>
      <c r="E3262" s="26">
        <v>42736</v>
      </c>
      <c r="F3262">
        <v>15</v>
      </c>
      <c r="G3262">
        <v>14</v>
      </c>
      <c r="H3262">
        <v>1.0714285714285714</v>
      </c>
      <c r="I3262">
        <v>142</v>
      </c>
      <c r="J3262">
        <v>130</v>
      </c>
      <c r="K3262">
        <v>1.0923076923076922</v>
      </c>
      <c r="L3262">
        <v>112</v>
      </c>
      <c r="M3262">
        <v>1.1607142857142858</v>
      </c>
      <c r="N3262">
        <v>140</v>
      </c>
      <c r="P3262">
        <v>0</v>
      </c>
      <c r="Q3262">
        <v>0</v>
      </c>
      <c r="R3262" t="e">
        <v>#DIV/0!</v>
      </c>
      <c r="S3262">
        <v>2</v>
      </c>
      <c r="T3262">
        <v>0.43</v>
      </c>
    </row>
    <row r="3263" spans="1:20" x14ac:dyDescent="0.25">
      <c r="A3263" s="177" t="s">
        <v>11743</v>
      </c>
      <c r="B3263" t="s">
        <v>11744</v>
      </c>
      <c r="C3263" t="s">
        <v>348</v>
      </c>
      <c r="D3263" s="20" t="s">
        <v>1028</v>
      </c>
      <c r="E3263" s="26">
        <v>42736</v>
      </c>
      <c r="F3263">
        <v>11</v>
      </c>
      <c r="G3263">
        <v>10</v>
      </c>
      <c r="H3263">
        <v>1.1000000000000001</v>
      </c>
      <c r="I3263">
        <v>25</v>
      </c>
      <c r="J3263">
        <v>35</v>
      </c>
      <c r="K3263">
        <v>0.7142857142857143</v>
      </c>
      <c r="L3263">
        <v>50</v>
      </c>
      <c r="M3263">
        <v>0.7</v>
      </c>
      <c r="N3263">
        <v>24</v>
      </c>
      <c r="P3263">
        <v>0</v>
      </c>
      <c r="Q3263">
        <v>0</v>
      </c>
      <c r="R3263" t="e">
        <v>#DIV/0!</v>
      </c>
      <c r="S3263">
        <v>1</v>
      </c>
      <c r="T3263">
        <v>0.94000000000000006</v>
      </c>
    </row>
    <row r="3264" spans="1:20" x14ac:dyDescent="0.25">
      <c r="A3264" s="177" t="s">
        <v>11745</v>
      </c>
      <c r="B3264" t="s">
        <v>11746</v>
      </c>
      <c r="C3264" t="s">
        <v>357</v>
      </c>
      <c r="D3264" s="20" t="s">
        <v>1028</v>
      </c>
      <c r="E3264" s="26">
        <v>42736</v>
      </c>
      <c r="F3264">
        <v>1</v>
      </c>
      <c r="G3264">
        <v>1</v>
      </c>
      <c r="H3264">
        <v>1</v>
      </c>
      <c r="I3264">
        <v>2</v>
      </c>
      <c r="J3264">
        <v>3</v>
      </c>
      <c r="K3264">
        <v>0.66666666666666663</v>
      </c>
      <c r="L3264">
        <v>2</v>
      </c>
      <c r="M3264">
        <v>1.5</v>
      </c>
      <c r="N3264">
        <v>2</v>
      </c>
      <c r="P3264">
        <v>0</v>
      </c>
      <c r="Q3264">
        <v>0</v>
      </c>
      <c r="R3264" t="e">
        <v>#DIV/0!</v>
      </c>
      <c r="S3264">
        <v>0</v>
      </c>
      <c r="T3264">
        <v>0.66500000000000004</v>
      </c>
    </row>
    <row r="3265" spans="1:20" x14ac:dyDescent="0.25">
      <c r="A3265" s="177" t="s">
        <v>10965</v>
      </c>
      <c r="B3265" t="s">
        <v>10966</v>
      </c>
      <c r="C3265" t="s">
        <v>227</v>
      </c>
      <c r="D3265" s="20" t="s">
        <v>1028</v>
      </c>
      <c r="E3265" s="26">
        <v>42736</v>
      </c>
      <c r="F3265">
        <v>0.5</v>
      </c>
      <c r="G3265">
        <v>0.5</v>
      </c>
      <c r="H3265">
        <v>1</v>
      </c>
      <c r="I3265">
        <v>9</v>
      </c>
      <c r="J3265">
        <v>5</v>
      </c>
      <c r="K3265">
        <v>1.8</v>
      </c>
      <c r="L3265">
        <v>5</v>
      </c>
      <c r="M3265">
        <v>1</v>
      </c>
      <c r="N3265">
        <v>8</v>
      </c>
      <c r="P3265">
        <v>1</v>
      </c>
      <c r="Q3265">
        <v>3</v>
      </c>
      <c r="R3265">
        <v>0.33333333333333331</v>
      </c>
      <c r="S3265">
        <v>1</v>
      </c>
      <c r="T3265" t="e">
        <v>#DIV/0!</v>
      </c>
    </row>
    <row r="3266" spans="1:20" x14ac:dyDescent="0.25">
      <c r="A3266" s="177" t="s">
        <v>10790</v>
      </c>
      <c r="B3266" t="s">
        <v>10791</v>
      </c>
      <c r="C3266" t="s">
        <v>203</v>
      </c>
      <c r="D3266" s="20" t="s">
        <v>1028</v>
      </c>
      <c r="E3266" s="26">
        <v>42736</v>
      </c>
      <c r="F3266">
        <v>14</v>
      </c>
      <c r="G3266">
        <v>10</v>
      </c>
      <c r="H3266">
        <v>1.4</v>
      </c>
      <c r="I3266">
        <v>27</v>
      </c>
      <c r="J3266">
        <v>62</v>
      </c>
      <c r="K3266">
        <v>0.43548387096774194</v>
      </c>
      <c r="L3266">
        <v>45</v>
      </c>
      <c r="M3266">
        <v>1.3777777777777778</v>
      </c>
      <c r="N3266">
        <v>18</v>
      </c>
      <c r="P3266">
        <v>1</v>
      </c>
      <c r="Q3266">
        <v>2</v>
      </c>
      <c r="R3266">
        <v>0.5</v>
      </c>
      <c r="S3266">
        <v>9</v>
      </c>
      <c r="T3266" t="e">
        <v>#DIV/0!</v>
      </c>
    </row>
    <row r="3267" spans="1:20" x14ac:dyDescent="0.25">
      <c r="A3267" s="177" t="s">
        <v>9943</v>
      </c>
      <c r="B3267" t="s">
        <v>9944</v>
      </c>
      <c r="C3267" t="s">
        <v>223</v>
      </c>
      <c r="D3267" s="20" t="s">
        <v>1028</v>
      </c>
      <c r="E3267" s="26">
        <v>42736</v>
      </c>
      <c r="F3267">
        <v>8</v>
      </c>
      <c r="G3267">
        <v>6</v>
      </c>
      <c r="H3267">
        <v>1.3333333333333333</v>
      </c>
      <c r="I3267">
        <v>74</v>
      </c>
      <c r="J3267">
        <v>120</v>
      </c>
      <c r="K3267">
        <v>0.6166666666666667</v>
      </c>
      <c r="L3267">
        <v>90</v>
      </c>
      <c r="M3267">
        <v>1.3333333333333333</v>
      </c>
      <c r="N3267">
        <v>73</v>
      </c>
      <c r="P3267">
        <v>0</v>
      </c>
      <c r="Q3267">
        <v>0</v>
      </c>
      <c r="R3267" t="e">
        <v>#DIV/0!</v>
      </c>
      <c r="S3267">
        <v>1</v>
      </c>
      <c r="T3267" t="e">
        <v>#DIV/0!</v>
      </c>
    </row>
    <row r="3268" spans="1:20" x14ac:dyDescent="0.25">
      <c r="A3268" s="177" t="s">
        <v>9561</v>
      </c>
      <c r="B3268" t="s">
        <v>9562</v>
      </c>
      <c r="C3268" t="s">
        <v>346</v>
      </c>
      <c r="D3268" s="20" t="s">
        <v>1028</v>
      </c>
      <c r="E3268" s="26">
        <v>42736</v>
      </c>
      <c r="F3268">
        <v>3</v>
      </c>
      <c r="G3268">
        <v>5</v>
      </c>
      <c r="H3268">
        <v>0.6</v>
      </c>
      <c r="I3268">
        <v>5</v>
      </c>
      <c r="J3268">
        <v>18</v>
      </c>
      <c r="K3268">
        <v>0.27777777777777779</v>
      </c>
      <c r="L3268">
        <v>0</v>
      </c>
      <c r="M3268" t="e">
        <v>#DIV/0!</v>
      </c>
      <c r="N3268">
        <v>5</v>
      </c>
      <c r="P3268">
        <v>0</v>
      </c>
      <c r="Q3268">
        <v>0</v>
      </c>
      <c r="R3268" t="e">
        <v>#DIV/0!</v>
      </c>
      <c r="S3268">
        <v>0</v>
      </c>
      <c r="T3268">
        <v>0.92</v>
      </c>
    </row>
    <row r="3269" spans="1:20" x14ac:dyDescent="0.25">
      <c r="A3269" s="177" t="s">
        <v>9202</v>
      </c>
      <c r="B3269" t="s">
        <v>9203</v>
      </c>
      <c r="C3269" t="s">
        <v>207</v>
      </c>
      <c r="D3269" s="20" t="s">
        <v>1028</v>
      </c>
      <c r="E3269" s="26">
        <v>42736</v>
      </c>
      <c r="F3269">
        <v>9</v>
      </c>
      <c r="G3269">
        <v>9</v>
      </c>
      <c r="H3269">
        <v>1</v>
      </c>
      <c r="I3269">
        <v>58</v>
      </c>
      <c r="J3269">
        <v>65</v>
      </c>
      <c r="K3269">
        <v>0.89230769230769236</v>
      </c>
      <c r="L3269">
        <v>80</v>
      </c>
      <c r="M3269">
        <v>0.8125</v>
      </c>
      <c r="N3269">
        <v>40</v>
      </c>
      <c r="P3269">
        <v>2</v>
      </c>
      <c r="Q3269">
        <v>11</v>
      </c>
      <c r="R3269">
        <v>0.18181818181818182</v>
      </c>
      <c r="S3269">
        <v>18</v>
      </c>
      <c r="T3269">
        <v>0.77499999999999991</v>
      </c>
    </row>
    <row r="3270" spans="1:20" x14ac:dyDescent="0.25">
      <c r="A3270" s="177" t="s">
        <v>8363</v>
      </c>
      <c r="B3270" t="s">
        <v>8364</v>
      </c>
      <c r="C3270" t="s">
        <v>212</v>
      </c>
      <c r="D3270" s="20" t="s">
        <v>1028</v>
      </c>
      <c r="E3270" s="26">
        <v>42736</v>
      </c>
      <c r="F3270">
        <v>2</v>
      </c>
      <c r="G3270">
        <v>3</v>
      </c>
      <c r="H3270">
        <v>0.66666666666666663</v>
      </c>
      <c r="I3270">
        <v>17</v>
      </c>
      <c r="J3270">
        <v>18</v>
      </c>
      <c r="K3270">
        <v>0.94444444444444442</v>
      </c>
      <c r="L3270">
        <v>30</v>
      </c>
      <c r="M3270">
        <v>0.6</v>
      </c>
      <c r="N3270">
        <v>12</v>
      </c>
      <c r="P3270">
        <v>4</v>
      </c>
      <c r="Q3270">
        <v>5</v>
      </c>
      <c r="R3270">
        <v>0.8</v>
      </c>
      <c r="S3270">
        <v>5</v>
      </c>
    </row>
    <row r="3271" spans="1:20" x14ac:dyDescent="0.25">
      <c r="A3271" s="177" t="s">
        <v>8062</v>
      </c>
      <c r="B3271" t="s">
        <v>8063</v>
      </c>
      <c r="C3271" t="s">
        <v>225</v>
      </c>
      <c r="D3271" s="20" t="s">
        <v>1028</v>
      </c>
      <c r="E3271" s="26">
        <v>42736</v>
      </c>
      <c r="F3271">
        <v>4</v>
      </c>
      <c r="G3271">
        <v>7</v>
      </c>
      <c r="H3271">
        <v>0.5714285714285714</v>
      </c>
      <c r="I3271">
        <v>45</v>
      </c>
      <c r="J3271">
        <v>40</v>
      </c>
      <c r="K3271">
        <v>1.125</v>
      </c>
      <c r="L3271">
        <v>105</v>
      </c>
      <c r="M3271">
        <v>0.38095238095238093</v>
      </c>
      <c r="N3271">
        <v>45</v>
      </c>
      <c r="P3271">
        <v>0</v>
      </c>
      <c r="Q3271">
        <v>0</v>
      </c>
      <c r="R3271" t="e">
        <v>#DIV/0!</v>
      </c>
      <c r="S3271">
        <v>0</v>
      </c>
      <c r="T3271">
        <v>0.19</v>
      </c>
    </row>
    <row r="3272" spans="1:20" x14ac:dyDescent="0.25">
      <c r="A3272" s="177" t="s">
        <v>7674</v>
      </c>
      <c r="B3272" t="s">
        <v>7675</v>
      </c>
      <c r="C3272" s="20" t="s">
        <v>901</v>
      </c>
      <c r="D3272" s="20" t="s">
        <v>1026</v>
      </c>
      <c r="E3272" s="26">
        <v>42736</v>
      </c>
      <c r="F3272">
        <v>5</v>
      </c>
      <c r="G3272">
        <v>5</v>
      </c>
      <c r="H3272">
        <v>1</v>
      </c>
      <c r="I3272">
        <v>22</v>
      </c>
      <c r="J3272">
        <v>24</v>
      </c>
      <c r="K3272">
        <v>0.91666666666666663</v>
      </c>
      <c r="L3272">
        <v>34</v>
      </c>
      <c r="M3272">
        <v>0.70588235294117652</v>
      </c>
      <c r="N3272">
        <v>18</v>
      </c>
      <c r="P3272">
        <v>2</v>
      </c>
      <c r="Q3272">
        <v>3</v>
      </c>
      <c r="R3272">
        <v>0.66666666666666663</v>
      </c>
      <c r="S3272">
        <v>4</v>
      </c>
      <c r="T3272">
        <v>1.0533333333333335</v>
      </c>
    </row>
    <row r="3273" spans="1:20" x14ac:dyDescent="0.25">
      <c r="A3273" s="177" t="s">
        <v>7122</v>
      </c>
      <c r="B3273" t="s">
        <v>7123</v>
      </c>
      <c r="C3273" t="s">
        <v>232</v>
      </c>
      <c r="D3273" s="20" t="s">
        <v>1028</v>
      </c>
      <c r="E3273" s="26">
        <v>42736</v>
      </c>
      <c r="F3273">
        <v>10</v>
      </c>
      <c r="G3273">
        <v>15</v>
      </c>
      <c r="H3273">
        <v>0.66666666666666663</v>
      </c>
      <c r="I3273">
        <v>114</v>
      </c>
      <c r="J3273">
        <v>108</v>
      </c>
      <c r="K3273">
        <v>1.0555555555555556</v>
      </c>
      <c r="L3273">
        <v>180</v>
      </c>
      <c r="M3273">
        <v>0.6</v>
      </c>
      <c r="N3273">
        <v>101</v>
      </c>
      <c r="P3273">
        <v>3</v>
      </c>
      <c r="Q3273">
        <v>15</v>
      </c>
      <c r="R3273">
        <v>0.2</v>
      </c>
      <c r="S3273">
        <v>13</v>
      </c>
    </row>
    <row r="3274" spans="1:20" x14ac:dyDescent="0.25">
      <c r="A3274" s="177" t="s">
        <v>6756</v>
      </c>
      <c r="B3274" t="s">
        <v>6757</v>
      </c>
      <c r="C3274" t="s">
        <v>317</v>
      </c>
      <c r="D3274" s="20" t="s">
        <v>1028</v>
      </c>
      <c r="E3274" s="26">
        <v>42736</v>
      </c>
      <c r="F3274">
        <v>8</v>
      </c>
      <c r="G3274">
        <v>12</v>
      </c>
      <c r="H3274">
        <v>0.66666666666666663</v>
      </c>
      <c r="I3274">
        <v>19</v>
      </c>
      <c r="J3274">
        <v>24</v>
      </c>
      <c r="K3274">
        <v>0.79166666666666663</v>
      </c>
      <c r="L3274">
        <v>26</v>
      </c>
      <c r="M3274">
        <v>0.92307692307692313</v>
      </c>
      <c r="N3274">
        <v>17</v>
      </c>
      <c r="P3274">
        <v>0</v>
      </c>
      <c r="Q3274">
        <v>0</v>
      </c>
      <c r="R3274" t="e">
        <v>#DIV/0!</v>
      </c>
      <c r="S3274">
        <v>2</v>
      </c>
      <c r="T3274">
        <v>0.82</v>
      </c>
    </row>
    <row r="3275" spans="1:20" x14ac:dyDescent="0.25">
      <c r="A3275" s="177" t="s">
        <v>6332</v>
      </c>
      <c r="B3275" t="s">
        <v>6333</v>
      </c>
      <c r="C3275" t="s">
        <v>214</v>
      </c>
      <c r="D3275" s="20" t="s">
        <v>1028</v>
      </c>
      <c r="E3275" s="26">
        <v>42736</v>
      </c>
      <c r="F3275">
        <v>16</v>
      </c>
      <c r="G3275">
        <v>13</v>
      </c>
      <c r="H3275">
        <v>1.2307692307692308</v>
      </c>
      <c r="I3275">
        <v>90</v>
      </c>
      <c r="J3275">
        <v>138</v>
      </c>
      <c r="K3275">
        <v>0.65217391304347827</v>
      </c>
      <c r="L3275">
        <v>92</v>
      </c>
      <c r="M3275">
        <v>1.5</v>
      </c>
      <c r="N3275">
        <v>77</v>
      </c>
      <c r="P3275">
        <v>4</v>
      </c>
      <c r="Q3275">
        <v>8</v>
      </c>
      <c r="R3275">
        <v>0.5</v>
      </c>
      <c r="S3275">
        <v>13</v>
      </c>
      <c r="T3275">
        <v>0.8899999999999999</v>
      </c>
    </row>
    <row r="3276" spans="1:20" x14ac:dyDescent="0.25">
      <c r="A3276" s="177" t="s">
        <v>5554</v>
      </c>
      <c r="B3276" t="s">
        <v>5555</v>
      </c>
      <c r="C3276" s="20" t="s">
        <v>903</v>
      </c>
      <c r="D3276" s="20" t="s">
        <v>1026</v>
      </c>
      <c r="E3276" s="26">
        <v>42736</v>
      </c>
      <c r="F3276">
        <v>12</v>
      </c>
      <c r="G3276">
        <v>13</v>
      </c>
      <c r="H3276">
        <v>0.92307692307692313</v>
      </c>
      <c r="I3276">
        <v>38</v>
      </c>
      <c r="J3276">
        <v>60</v>
      </c>
      <c r="K3276">
        <v>0.6333333333333333</v>
      </c>
      <c r="L3276">
        <v>44</v>
      </c>
      <c r="M3276">
        <v>1.3636363636363635</v>
      </c>
      <c r="N3276">
        <v>36</v>
      </c>
      <c r="P3276">
        <v>0</v>
      </c>
      <c r="Q3276">
        <v>0</v>
      </c>
      <c r="R3276" t="e">
        <v>#DIV/0!</v>
      </c>
      <c r="S3276">
        <v>2</v>
      </c>
      <c r="T3276">
        <v>0.4366666666666667</v>
      </c>
    </row>
    <row r="3277" spans="1:20" x14ac:dyDescent="0.25">
      <c r="A3277" s="177" t="s">
        <v>4939</v>
      </c>
      <c r="B3277" t="s">
        <v>4940</v>
      </c>
      <c r="C3277" t="s">
        <v>230</v>
      </c>
      <c r="D3277" s="20" t="s">
        <v>1028</v>
      </c>
      <c r="E3277" s="26">
        <v>42736</v>
      </c>
      <c r="F3277">
        <v>1</v>
      </c>
      <c r="G3277">
        <v>1</v>
      </c>
      <c r="H3277">
        <v>1</v>
      </c>
      <c r="I3277">
        <v>6</v>
      </c>
      <c r="J3277">
        <v>5</v>
      </c>
      <c r="K3277">
        <v>1.2</v>
      </c>
      <c r="L3277">
        <v>10</v>
      </c>
      <c r="M3277">
        <v>0.5</v>
      </c>
      <c r="N3277">
        <v>6</v>
      </c>
      <c r="P3277">
        <v>0</v>
      </c>
      <c r="Q3277">
        <v>2</v>
      </c>
      <c r="R3277">
        <v>0</v>
      </c>
      <c r="S3277">
        <v>0</v>
      </c>
      <c r="T3277">
        <v>0.49192546583850927</v>
      </c>
    </row>
    <row r="3278" spans="1:20" x14ac:dyDescent="0.25">
      <c r="A3278" s="177" t="s">
        <v>4764</v>
      </c>
      <c r="B3278" t="s">
        <v>4765</v>
      </c>
      <c r="C3278" t="s">
        <v>234</v>
      </c>
      <c r="D3278" s="20" t="s">
        <v>1028</v>
      </c>
      <c r="E3278" s="26">
        <v>42736</v>
      </c>
      <c r="F3278">
        <v>4</v>
      </c>
      <c r="G3278">
        <v>6</v>
      </c>
      <c r="H3278">
        <v>0.66666666666666663</v>
      </c>
      <c r="I3278">
        <v>78</v>
      </c>
      <c r="J3278">
        <v>40</v>
      </c>
      <c r="K3278">
        <v>1.95</v>
      </c>
      <c r="L3278">
        <v>50</v>
      </c>
      <c r="M3278">
        <v>0.8</v>
      </c>
      <c r="N3278">
        <v>74</v>
      </c>
      <c r="P3278">
        <v>0</v>
      </c>
      <c r="Q3278">
        <v>0</v>
      </c>
      <c r="R3278" t="e">
        <v>#DIV/0!</v>
      </c>
      <c r="S3278">
        <v>4</v>
      </c>
      <c r="T3278">
        <v>0.74999999999999989</v>
      </c>
    </row>
    <row r="3279" spans="1:20" x14ac:dyDescent="0.25">
      <c r="A3279" s="177" t="s">
        <v>4414</v>
      </c>
      <c r="B3279" t="s">
        <v>4415</v>
      </c>
      <c r="C3279" t="s">
        <v>217</v>
      </c>
      <c r="D3279" s="20" t="s">
        <v>1028</v>
      </c>
      <c r="E3279" s="26">
        <v>42736</v>
      </c>
      <c r="F3279">
        <v>0</v>
      </c>
      <c r="G3279">
        <v>0</v>
      </c>
      <c r="H3279" t="e">
        <v>#DIV/0!</v>
      </c>
      <c r="I3279">
        <v>0</v>
      </c>
      <c r="J3279">
        <v>0</v>
      </c>
      <c r="K3279" t="e">
        <v>#DIV/0!</v>
      </c>
      <c r="L3279">
        <v>0</v>
      </c>
      <c r="M3279" t="e">
        <v>#DIV/0!</v>
      </c>
      <c r="N3279">
        <v>0</v>
      </c>
      <c r="P3279">
        <v>0</v>
      </c>
      <c r="Q3279">
        <v>0</v>
      </c>
      <c r="R3279" t="e">
        <v>#DIV/0!</v>
      </c>
      <c r="S3279">
        <v>0</v>
      </c>
      <c r="T3279">
        <v>0.66170363797692988</v>
      </c>
    </row>
    <row r="3280" spans="1:20" x14ac:dyDescent="0.25">
      <c r="A3280" s="177" t="s">
        <v>3824</v>
      </c>
      <c r="B3280" t="s">
        <v>3825</v>
      </c>
      <c r="C3280" t="s">
        <v>342</v>
      </c>
      <c r="D3280" s="20" t="s">
        <v>1028</v>
      </c>
      <c r="E3280" s="26">
        <v>42736</v>
      </c>
      <c r="F3280">
        <v>4</v>
      </c>
      <c r="G3280">
        <v>4</v>
      </c>
      <c r="H3280">
        <v>1</v>
      </c>
      <c r="I3280">
        <v>20</v>
      </c>
      <c r="J3280">
        <v>40</v>
      </c>
      <c r="K3280">
        <v>0.5</v>
      </c>
      <c r="L3280">
        <v>40</v>
      </c>
      <c r="M3280">
        <v>1</v>
      </c>
      <c r="N3280">
        <v>19</v>
      </c>
      <c r="P3280">
        <v>4</v>
      </c>
      <c r="Q3280">
        <v>4</v>
      </c>
      <c r="R3280">
        <v>1</v>
      </c>
      <c r="S3280">
        <v>1</v>
      </c>
    </row>
    <row r="3281" spans="1:20" x14ac:dyDescent="0.25">
      <c r="A3281" s="177" t="s">
        <v>3632</v>
      </c>
      <c r="B3281" t="s">
        <v>3633</v>
      </c>
      <c r="C3281" t="s">
        <v>220</v>
      </c>
      <c r="D3281" s="20" t="s">
        <v>1028</v>
      </c>
      <c r="E3281" s="26">
        <v>42736</v>
      </c>
      <c r="F3281">
        <v>8</v>
      </c>
      <c r="G3281">
        <v>16</v>
      </c>
      <c r="H3281">
        <v>0.5</v>
      </c>
      <c r="I3281">
        <v>23</v>
      </c>
      <c r="J3281">
        <v>24</v>
      </c>
      <c r="K3281">
        <v>0.95833333333333337</v>
      </c>
      <c r="L3281">
        <v>48</v>
      </c>
      <c r="M3281">
        <v>0.5</v>
      </c>
      <c r="N3281">
        <v>13</v>
      </c>
      <c r="P3281">
        <v>1</v>
      </c>
      <c r="Q3281">
        <v>2</v>
      </c>
      <c r="R3281">
        <v>0.5</v>
      </c>
      <c r="S3281">
        <v>10</v>
      </c>
    </row>
    <row r="3282" spans="1:20" x14ac:dyDescent="0.25">
      <c r="A3282" s="177" t="s">
        <v>3107</v>
      </c>
      <c r="B3282" t="s">
        <v>3108</v>
      </c>
      <c r="C3282" t="s">
        <v>242</v>
      </c>
      <c r="D3282" s="20" t="s">
        <v>1026</v>
      </c>
      <c r="E3282" s="26">
        <v>42736</v>
      </c>
      <c r="F3282">
        <v>5.5</v>
      </c>
      <c r="G3282">
        <v>6.5</v>
      </c>
      <c r="H3282">
        <v>0.84615384615384615</v>
      </c>
      <c r="I3282">
        <v>57</v>
      </c>
      <c r="J3282">
        <v>58</v>
      </c>
      <c r="K3282">
        <v>0.98275862068965514</v>
      </c>
      <c r="L3282">
        <v>75</v>
      </c>
      <c r="M3282">
        <v>0.77333333333333332</v>
      </c>
      <c r="N3282">
        <v>40</v>
      </c>
      <c r="P3282">
        <v>5</v>
      </c>
      <c r="Q3282">
        <v>18</v>
      </c>
      <c r="R3282">
        <v>0.27777777777777779</v>
      </c>
      <c r="S3282">
        <v>17</v>
      </c>
    </row>
    <row r="3283" spans="1:20" x14ac:dyDescent="0.25">
      <c r="A3283" s="177" t="s">
        <v>2932</v>
      </c>
      <c r="B3283" t="s">
        <v>2933</v>
      </c>
      <c r="C3283" s="20" t="s">
        <v>2754</v>
      </c>
      <c r="D3283" s="20" t="s">
        <v>1026</v>
      </c>
      <c r="E3283" s="26">
        <v>42736</v>
      </c>
      <c r="F3283">
        <v>7</v>
      </c>
      <c r="G3283">
        <v>8</v>
      </c>
      <c r="H3283">
        <v>0.875</v>
      </c>
      <c r="I3283">
        <v>24</v>
      </c>
      <c r="J3283">
        <v>35</v>
      </c>
      <c r="K3283">
        <v>0.68571428571428572</v>
      </c>
      <c r="L3283">
        <v>32</v>
      </c>
      <c r="M3283">
        <v>1.09375</v>
      </c>
      <c r="N3283">
        <v>24</v>
      </c>
      <c r="P3283">
        <v>1</v>
      </c>
      <c r="Q3283">
        <v>1</v>
      </c>
      <c r="R3283">
        <v>1</v>
      </c>
      <c r="S3283">
        <v>0</v>
      </c>
    </row>
    <row r="3284" spans="1:20" x14ac:dyDescent="0.25">
      <c r="A3284" s="177" t="s">
        <v>2687</v>
      </c>
      <c r="B3284" t="s">
        <v>2688</v>
      </c>
      <c r="C3284" t="s">
        <v>237</v>
      </c>
      <c r="D3284" s="20" t="s">
        <v>1026</v>
      </c>
      <c r="E3284" s="26">
        <v>42736</v>
      </c>
      <c r="F3284">
        <v>10</v>
      </c>
      <c r="G3284">
        <v>13</v>
      </c>
      <c r="H3284">
        <v>0.76923076923076927</v>
      </c>
      <c r="I3284">
        <v>54</v>
      </c>
      <c r="J3284">
        <v>62</v>
      </c>
      <c r="K3284">
        <v>0.87096774193548387</v>
      </c>
      <c r="L3284">
        <v>97</v>
      </c>
      <c r="M3284">
        <v>0.63917525773195871</v>
      </c>
      <c r="N3284">
        <v>40</v>
      </c>
      <c r="O3284">
        <v>1.0533333333333335</v>
      </c>
      <c r="P3284">
        <v>4</v>
      </c>
      <c r="Q3284">
        <v>9</v>
      </c>
      <c r="R3284">
        <v>0.44444444444444442</v>
      </c>
      <c r="S3284">
        <v>14</v>
      </c>
    </row>
    <row r="3285" spans="1:20" x14ac:dyDescent="0.25">
      <c r="A3285" s="177" t="s">
        <v>2512</v>
      </c>
      <c r="B3285" t="s">
        <v>2513</v>
      </c>
      <c r="C3285" t="s">
        <v>238</v>
      </c>
      <c r="D3285" s="20" t="s">
        <v>1026</v>
      </c>
      <c r="E3285" s="26">
        <v>42736</v>
      </c>
      <c r="F3285">
        <v>6</v>
      </c>
      <c r="G3285">
        <v>12</v>
      </c>
      <c r="H3285">
        <v>0.5</v>
      </c>
      <c r="I3285">
        <v>19</v>
      </c>
      <c r="J3285">
        <v>20</v>
      </c>
      <c r="K3285">
        <v>0.95</v>
      </c>
      <c r="L3285">
        <v>40</v>
      </c>
      <c r="M3285">
        <v>0.5</v>
      </c>
      <c r="N3285">
        <v>10</v>
      </c>
      <c r="P3285">
        <v>1</v>
      </c>
      <c r="Q3285">
        <v>2</v>
      </c>
      <c r="R3285">
        <v>0.5</v>
      </c>
      <c r="S3285">
        <v>9</v>
      </c>
      <c r="T3285">
        <v>0.38</v>
      </c>
    </row>
    <row r="3286" spans="1:20" x14ac:dyDescent="0.25">
      <c r="A3286" s="177" t="s">
        <v>2339</v>
      </c>
      <c r="B3286" t="s">
        <v>2340</v>
      </c>
      <c r="C3286" t="s">
        <v>239</v>
      </c>
      <c r="D3286" s="20" t="s">
        <v>1026</v>
      </c>
      <c r="E3286" s="26">
        <v>42736</v>
      </c>
      <c r="F3286">
        <v>2</v>
      </c>
      <c r="G3286">
        <v>4</v>
      </c>
      <c r="H3286">
        <v>0.5</v>
      </c>
      <c r="I3286">
        <v>4</v>
      </c>
      <c r="J3286">
        <v>4</v>
      </c>
      <c r="K3286">
        <v>1</v>
      </c>
      <c r="L3286">
        <v>8</v>
      </c>
      <c r="M3286">
        <v>0.5</v>
      </c>
      <c r="N3286">
        <v>3</v>
      </c>
      <c r="O3286">
        <v>0.82</v>
      </c>
      <c r="P3286">
        <v>0</v>
      </c>
      <c r="Q3286">
        <v>0</v>
      </c>
      <c r="R3286" t="e">
        <v>#DIV/0!</v>
      </c>
      <c r="S3286">
        <v>1</v>
      </c>
      <c r="T3286">
        <v>0.87</v>
      </c>
    </row>
    <row r="3287" spans="1:20" x14ac:dyDescent="0.25">
      <c r="A3287" s="177" t="s">
        <v>2164</v>
      </c>
      <c r="B3287" t="s">
        <v>2165</v>
      </c>
      <c r="C3287" s="20" t="s">
        <v>2018</v>
      </c>
      <c r="D3287" s="20" t="s">
        <v>1026</v>
      </c>
      <c r="E3287" s="26">
        <v>42736</v>
      </c>
      <c r="F3287">
        <v>10</v>
      </c>
      <c r="G3287">
        <v>10</v>
      </c>
      <c r="H3287">
        <v>1</v>
      </c>
      <c r="I3287">
        <v>36</v>
      </c>
      <c r="J3287">
        <v>49</v>
      </c>
      <c r="K3287">
        <v>0.73469387755102045</v>
      </c>
      <c r="L3287">
        <v>46</v>
      </c>
      <c r="M3287">
        <v>1.0652173913043479</v>
      </c>
      <c r="N3287">
        <v>30</v>
      </c>
      <c r="P3287">
        <v>2</v>
      </c>
      <c r="Q3287">
        <v>3</v>
      </c>
      <c r="R3287">
        <v>0.66666666666666663</v>
      </c>
      <c r="S3287">
        <v>6</v>
      </c>
      <c r="T3287">
        <v>1</v>
      </c>
    </row>
    <row r="3288" spans="1:20" x14ac:dyDescent="0.25">
      <c r="A3288" s="177" t="s">
        <v>1916</v>
      </c>
      <c r="B3288" t="s">
        <v>1917</v>
      </c>
      <c r="C3288" t="s">
        <v>240</v>
      </c>
      <c r="D3288" s="20" t="s">
        <v>1026</v>
      </c>
      <c r="E3288" s="26">
        <v>42736</v>
      </c>
      <c r="F3288">
        <v>20</v>
      </c>
      <c r="G3288">
        <v>17</v>
      </c>
      <c r="H3288">
        <v>1.1764705882352942</v>
      </c>
      <c r="I3288">
        <v>30</v>
      </c>
      <c r="J3288">
        <v>90</v>
      </c>
      <c r="K3288">
        <v>0.33333333333333331</v>
      </c>
      <c r="L3288">
        <v>48</v>
      </c>
      <c r="M3288">
        <v>1.875</v>
      </c>
      <c r="N3288">
        <v>22</v>
      </c>
      <c r="P3288">
        <v>2</v>
      </c>
      <c r="Q3288">
        <v>2</v>
      </c>
      <c r="R3288">
        <v>1</v>
      </c>
      <c r="S3288">
        <v>8</v>
      </c>
      <c r="T3288">
        <v>1.1200000000000001</v>
      </c>
    </row>
    <row r="3289" spans="1:20" x14ac:dyDescent="0.25">
      <c r="A3289" s="177" t="s">
        <v>1741</v>
      </c>
      <c r="B3289" t="s">
        <v>1742</v>
      </c>
      <c r="C3289" t="s">
        <v>241</v>
      </c>
      <c r="D3289" s="20" t="s">
        <v>1026</v>
      </c>
      <c r="E3289" s="26">
        <v>42736</v>
      </c>
      <c r="F3289">
        <v>56</v>
      </c>
      <c r="G3289">
        <v>63</v>
      </c>
      <c r="H3289">
        <v>0.88888888888888884</v>
      </c>
      <c r="I3289">
        <v>539</v>
      </c>
      <c r="J3289">
        <v>584</v>
      </c>
      <c r="K3289">
        <v>0.92294520547945202</v>
      </c>
      <c r="L3289">
        <v>635</v>
      </c>
      <c r="M3289">
        <v>0.91968503937007873</v>
      </c>
      <c r="N3289">
        <v>512</v>
      </c>
      <c r="P3289">
        <v>8</v>
      </c>
      <c r="Q3289">
        <v>21</v>
      </c>
      <c r="R3289">
        <v>0.38095238095238093</v>
      </c>
      <c r="S3289">
        <v>27</v>
      </c>
      <c r="T3289">
        <v>0.73</v>
      </c>
    </row>
    <row r="3290" spans="1:20" x14ac:dyDescent="0.25">
      <c r="A3290" s="177" t="s">
        <v>1566</v>
      </c>
      <c r="B3290" t="s">
        <v>1567</v>
      </c>
      <c r="C3290" t="s">
        <v>318</v>
      </c>
      <c r="D3290" s="20" t="s">
        <v>1026</v>
      </c>
      <c r="E3290" s="26">
        <v>42736</v>
      </c>
      <c r="F3290">
        <v>20</v>
      </c>
      <c r="G3290">
        <v>18</v>
      </c>
      <c r="H3290">
        <v>1.1111111111111112</v>
      </c>
      <c r="I3290">
        <v>52</v>
      </c>
      <c r="J3290">
        <v>60</v>
      </c>
      <c r="K3290">
        <v>0.8666666666666667</v>
      </c>
      <c r="L3290">
        <v>67</v>
      </c>
      <c r="M3290">
        <v>0.89552238805970152</v>
      </c>
      <c r="N3290">
        <v>48</v>
      </c>
      <c r="P3290">
        <v>0</v>
      </c>
      <c r="Q3290">
        <v>0</v>
      </c>
      <c r="R3290" t="e">
        <v>#DIV/0!</v>
      </c>
      <c r="S3290">
        <v>4</v>
      </c>
      <c r="T3290">
        <v>0.82</v>
      </c>
    </row>
    <row r="3291" spans="1:20" x14ac:dyDescent="0.25">
      <c r="A3291" s="177" t="s">
        <v>1144</v>
      </c>
      <c r="B3291" t="s">
        <v>1232</v>
      </c>
      <c r="C3291" t="s">
        <v>235</v>
      </c>
      <c r="D3291" s="20" t="s">
        <v>1028</v>
      </c>
      <c r="E3291" s="26">
        <v>42736</v>
      </c>
      <c r="F3291">
        <v>136.5</v>
      </c>
      <c r="G3291">
        <v>151.5</v>
      </c>
      <c r="H3291">
        <v>0.90099009900990101</v>
      </c>
      <c r="I3291">
        <v>815</v>
      </c>
      <c r="J3291">
        <v>962</v>
      </c>
      <c r="K3291">
        <v>0.84719334719334716</v>
      </c>
      <c r="L3291">
        <v>1048</v>
      </c>
      <c r="M3291">
        <v>0.91793893129770987</v>
      </c>
      <c r="N3291">
        <v>729</v>
      </c>
      <c r="P3291">
        <v>23</v>
      </c>
      <c r="Q3291">
        <v>56</v>
      </c>
      <c r="R3291">
        <v>0.4107142857142857</v>
      </c>
      <c r="S3291">
        <v>86</v>
      </c>
      <c r="T3291">
        <v>0.83</v>
      </c>
    </row>
    <row r="3292" spans="1:20" x14ac:dyDescent="0.25">
      <c r="A3292" s="177" t="s">
        <v>11126</v>
      </c>
      <c r="B3292" t="s">
        <v>11127</v>
      </c>
      <c r="C3292" t="s">
        <v>228</v>
      </c>
      <c r="D3292" s="20" t="s">
        <v>1026</v>
      </c>
      <c r="E3292" s="26">
        <v>42767</v>
      </c>
      <c r="F3292">
        <v>1</v>
      </c>
      <c r="G3292">
        <v>1</v>
      </c>
      <c r="H3292">
        <v>1</v>
      </c>
      <c r="I3292">
        <v>8</v>
      </c>
      <c r="J3292">
        <v>5</v>
      </c>
      <c r="K3292">
        <v>1.6</v>
      </c>
      <c r="L3292">
        <v>5</v>
      </c>
      <c r="M3292">
        <v>1</v>
      </c>
      <c r="N3292">
        <v>6</v>
      </c>
      <c r="P3292">
        <v>0</v>
      </c>
      <c r="Q3292">
        <v>3</v>
      </c>
      <c r="R3292">
        <v>0</v>
      </c>
      <c r="S3292">
        <v>2</v>
      </c>
      <c r="T3292">
        <v>0.95</v>
      </c>
    </row>
    <row r="3293" spans="1:20" x14ac:dyDescent="0.25">
      <c r="A3293" s="177" t="s">
        <v>9379</v>
      </c>
      <c r="B3293" t="s">
        <v>9380</v>
      </c>
      <c r="C3293" t="s">
        <v>211</v>
      </c>
      <c r="D3293" s="20" t="s">
        <v>1026</v>
      </c>
      <c r="E3293" s="26">
        <v>42767</v>
      </c>
      <c r="F3293">
        <v>2</v>
      </c>
      <c r="G3293">
        <v>2</v>
      </c>
      <c r="H3293">
        <v>1</v>
      </c>
      <c r="I3293">
        <v>30</v>
      </c>
      <c r="J3293">
        <v>30</v>
      </c>
      <c r="K3293">
        <v>1</v>
      </c>
      <c r="L3293">
        <v>30</v>
      </c>
      <c r="M3293">
        <v>1</v>
      </c>
      <c r="N3293">
        <v>18</v>
      </c>
      <c r="P3293">
        <v>0</v>
      </c>
      <c r="Q3293">
        <v>6</v>
      </c>
      <c r="R3293">
        <v>0</v>
      </c>
      <c r="S3293">
        <v>12</v>
      </c>
      <c r="T3293">
        <v>0.78</v>
      </c>
    </row>
    <row r="3294" spans="1:20" x14ac:dyDescent="0.25">
      <c r="A3294" s="177" t="s">
        <v>8540</v>
      </c>
      <c r="B3294" t="s">
        <v>8541</v>
      </c>
      <c r="C3294" t="s">
        <v>213</v>
      </c>
      <c r="D3294" s="20" t="s">
        <v>1026</v>
      </c>
      <c r="E3294" s="26">
        <v>42767</v>
      </c>
      <c r="F3294">
        <v>2</v>
      </c>
      <c r="G3294">
        <v>3</v>
      </c>
      <c r="H3294">
        <v>0.66666666666666663</v>
      </c>
      <c r="I3294">
        <v>17</v>
      </c>
      <c r="J3294">
        <v>18</v>
      </c>
      <c r="K3294">
        <v>0.94444444444444442</v>
      </c>
      <c r="L3294">
        <v>30</v>
      </c>
      <c r="M3294">
        <v>0.6</v>
      </c>
      <c r="N3294">
        <v>15</v>
      </c>
      <c r="P3294">
        <v>1</v>
      </c>
      <c r="Q3294">
        <v>2</v>
      </c>
      <c r="R3294">
        <v>0.5</v>
      </c>
      <c r="S3294">
        <v>2</v>
      </c>
      <c r="T3294">
        <v>0.9</v>
      </c>
    </row>
    <row r="3295" spans="1:20" x14ac:dyDescent="0.25">
      <c r="A3295" s="177" t="s">
        <v>5116</v>
      </c>
      <c r="B3295" t="s">
        <v>5117</v>
      </c>
      <c r="C3295" t="s">
        <v>229</v>
      </c>
      <c r="D3295" s="20" t="s">
        <v>1026</v>
      </c>
      <c r="E3295" s="26">
        <v>42767</v>
      </c>
      <c r="F3295">
        <v>1</v>
      </c>
      <c r="G3295">
        <v>1</v>
      </c>
      <c r="H3295">
        <v>1</v>
      </c>
      <c r="I3295">
        <v>4</v>
      </c>
      <c r="J3295">
        <v>5</v>
      </c>
      <c r="K3295">
        <v>0.8</v>
      </c>
      <c r="L3295">
        <v>10</v>
      </c>
      <c r="M3295">
        <v>0.5</v>
      </c>
      <c r="N3295">
        <v>4</v>
      </c>
      <c r="P3295">
        <v>0</v>
      </c>
      <c r="Q3295">
        <v>2</v>
      </c>
      <c r="R3295">
        <v>0</v>
      </c>
      <c r="S3295">
        <v>0</v>
      </c>
      <c r="T3295">
        <v>0.33</v>
      </c>
    </row>
    <row r="3296" spans="1:20" x14ac:dyDescent="0.25">
      <c r="A3296" s="177" t="s">
        <v>12118</v>
      </c>
      <c r="B3296" t="s">
        <v>12119</v>
      </c>
      <c r="C3296" s="20" t="s">
        <v>1077</v>
      </c>
      <c r="D3296" s="20" t="s">
        <v>1028</v>
      </c>
      <c r="E3296" s="26">
        <v>42767</v>
      </c>
      <c r="F3296">
        <v>0</v>
      </c>
      <c r="G3296">
        <v>0</v>
      </c>
      <c r="H3296" t="e">
        <v>#DIV/0!</v>
      </c>
      <c r="I3296">
        <v>0</v>
      </c>
      <c r="J3296">
        <v>0</v>
      </c>
      <c r="K3296" t="e">
        <v>#DIV/0!</v>
      </c>
      <c r="L3296">
        <v>0</v>
      </c>
      <c r="M3296" t="e">
        <v>#DIV/0!</v>
      </c>
      <c r="N3296">
        <v>0</v>
      </c>
      <c r="P3296">
        <v>0</v>
      </c>
      <c r="Q3296">
        <v>0</v>
      </c>
      <c r="R3296" t="e">
        <v>#DIV/0!</v>
      </c>
      <c r="S3296">
        <v>0</v>
      </c>
      <c r="T3296">
        <v>0.5</v>
      </c>
    </row>
    <row r="3297" spans="1:20" x14ac:dyDescent="0.25">
      <c r="A3297" s="177" t="s">
        <v>5740</v>
      </c>
      <c r="B3297" t="s">
        <v>5741</v>
      </c>
      <c r="C3297" s="20" t="s">
        <v>1073</v>
      </c>
      <c r="D3297" s="20" t="s">
        <v>1026</v>
      </c>
      <c r="E3297" s="26">
        <v>42767</v>
      </c>
      <c r="F3297">
        <v>6</v>
      </c>
      <c r="G3297">
        <v>6</v>
      </c>
      <c r="H3297">
        <v>1</v>
      </c>
      <c r="I3297">
        <v>25</v>
      </c>
      <c r="J3297">
        <v>30</v>
      </c>
      <c r="K3297">
        <v>0.83333333333333337</v>
      </c>
      <c r="L3297">
        <v>32</v>
      </c>
      <c r="M3297">
        <v>0.9375</v>
      </c>
      <c r="N3297">
        <v>23</v>
      </c>
      <c r="P3297">
        <v>0</v>
      </c>
      <c r="Q3297">
        <v>0</v>
      </c>
      <c r="R3297" t="e">
        <v>#DIV/0!</v>
      </c>
      <c r="S3297">
        <v>2</v>
      </c>
    </row>
    <row r="3298" spans="1:20" x14ac:dyDescent="0.25">
      <c r="A3298" s="177" t="s">
        <v>10617</v>
      </c>
      <c r="B3298" t="s">
        <v>10618</v>
      </c>
      <c r="C3298" t="s">
        <v>205</v>
      </c>
      <c r="D3298" s="20" t="s">
        <v>1026</v>
      </c>
      <c r="E3298" s="26">
        <v>42767</v>
      </c>
      <c r="F3298">
        <v>2</v>
      </c>
      <c r="G3298">
        <v>3</v>
      </c>
      <c r="H3298">
        <v>0.66666666666666663</v>
      </c>
      <c r="I3298">
        <v>9</v>
      </c>
      <c r="J3298">
        <v>14</v>
      </c>
      <c r="K3298">
        <v>0.6428571428571429</v>
      </c>
      <c r="L3298">
        <v>20</v>
      </c>
      <c r="M3298">
        <v>0.7</v>
      </c>
      <c r="N3298">
        <v>7</v>
      </c>
      <c r="O3298">
        <v>0.87</v>
      </c>
      <c r="P3298">
        <v>0</v>
      </c>
      <c r="Q3298">
        <v>1</v>
      </c>
      <c r="R3298">
        <v>0</v>
      </c>
      <c r="S3298">
        <v>2</v>
      </c>
      <c r="T3298">
        <v>0.52</v>
      </c>
    </row>
    <row r="3299" spans="1:20" x14ac:dyDescent="0.25">
      <c r="A3299" s="177" t="s">
        <v>8964</v>
      </c>
      <c r="B3299" t="s">
        <v>8965</v>
      </c>
      <c r="C3299" t="s">
        <v>210</v>
      </c>
      <c r="D3299" s="20" t="s">
        <v>1026</v>
      </c>
      <c r="E3299" s="26">
        <v>42767</v>
      </c>
      <c r="F3299">
        <v>3</v>
      </c>
      <c r="G3299">
        <v>3</v>
      </c>
      <c r="H3299">
        <v>1</v>
      </c>
      <c r="I3299">
        <v>16</v>
      </c>
      <c r="J3299">
        <v>21</v>
      </c>
      <c r="K3299">
        <v>0.76190476190476186</v>
      </c>
      <c r="L3299">
        <v>30</v>
      </c>
      <c r="M3299">
        <v>0.7</v>
      </c>
      <c r="N3299">
        <v>12</v>
      </c>
      <c r="O3299">
        <v>1</v>
      </c>
      <c r="P3299">
        <v>3</v>
      </c>
      <c r="Q3299">
        <v>3</v>
      </c>
      <c r="R3299">
        <v>1</v>
      </c>
      <c r="S3299">
        <v>4</v>
      </c>
      <c r="T3299">
        <v>7.0000000000000007E-2</v>
      </c>
    </row>
    <row r="3300" spans="1:20" x14ac:dyDescent="0.25">
      <c r="A3300" s="177" t="s">
        <v>6159</v>
      </c>
      <c r="B3300" t="s">
        <v>6160</v>
      </c>
      <c r="C3300" t="s">
        <v>215</v>
      </c>
      <c r="D3300" s="20" t="s">
        <v>1026</v>
      </c>
      <c r="E3300" s="26">
        <v>42767</v>
      </c>
      <c r="F3300">
        <v>6</v>
      </c>
      <c r="G3300">
        <v>7</v>
      </c>
      <c r="H3300">
        <v>0.8571428571428571</v>
      </c>
      <c r="I3300">
        <v>35</v>
      </c>
      <c r="J3300">
        <v>38</v>
      </c>
      <c r="K3300">
        <v>0.92105263157894735</v>
      </c>
      <c r="L3300">
        <v>47</v>
      </c>
      <c r="M3300">
        <v>0.80851063829787229</v>
      </c>
      <c r="N3300">
        <v>28</v>
      </c>
      <c r="O3300">
        <v>1.1200000000000001</v>
      </c>
      <c r="P3300">
        <v>4</v>
      </c>
      <c r="Q3300">
        <v>6</v>
      </c>
      <c r="R3300">
        <v>0.66666666666666663</v>
      </c>
      <c r="S3300">
        <v>7</v>
      </c>
      <c r="T3300">
        <v>0.12</v>
      </c>
    </row>
    <row r="3301" spans="1:20" x14ac:dyDescent="0.25">
      <c r="A3301" s="177" t="s">
        <v>3459</v>
      </c>
      <c r="B3301" t="s">
        <v>3460</v>
      </c>
      <c r="C3301" t="s">
        <v>221</v>
      </c>
      <c r="D3301" s="20" t="s">
        <v>1026</v>
      </c>
      <c r="E3301" s="26">
        <v>42767</v>
      </c>
      <c r="F3301">
        <v>6</v>
      </c>
      <c r="G3301">
        <v>12</v>
      </c>
      <c r="H3301">
        <v>0.5</v>
      </c>
      <c r="I3301">
        <v>21</v>
      </c>
      <c r="J3301">
        <v>18</v>
      </c>
      <c r="K3301">
        <v>1.1666666666666667</v>
      </c>
      <c r="L3301">
        <v>40</v>
      </c>
      <c r="M3301">
        <v>0.45</v>
      </c>
      <c r="N3301">
        <v>18</v>
      </c>
      <c r="O3301">
        <v>0.73</v>
      </c>
      <c r="P3301">
        <v>2</v>
      </c>
      <c r="Q3301">
        <v>6</v>
      </c>
      <c r="R3301">
        <v>0.33333333333333331</v>
      </c>
      <c r="S3301">
        <v>3</v>
      </c>
    </row>
    <row r="3302" spans="1:20" x14ac:dyDescent="0.25">
      <c r="A3302" s="177" t="s">
        <v>3284</v>
      </c>
      <c r="B3302" t="s">
        <v>3285</v>
      </c>
      <c r="C3302" t="s">
        <v>222</v>
      </c>
      <c r="D3302" s="20" t="s">
        <v>1026</v>
      </c>
      <c r="E3302" s="26">
        <v>42767</v>
      </c>
      <c r="F3302">
        <v>3</v>
      </c>
      <c r="G3302">
        <v>4</v>
      </c>
      <c r="H3302">
        <v>0.75</v>
      </c>
      <c r="I3302">
        <v>2</v>
      </c>
      <c r="J3302">
        <v>6</v>
      </c>
      <c r="K3302">
        <v>0.33333333333333331</v>
      </c>
      <c r="L3302">
        <v>8</v>
      </c>
      <c r="M3302">
        <v>0.75</v>
      </c>
      <c r="N3302">
        <v>2</v>
      </c>
      <c r="O3302">
        <v>0.82</v>
      </c>
      <c r="P3302">
        <v>0</v>
      </c>
      <c r="Q3302">
        <v>0</v>
      </c>
      <c r="R3302" t="e">
        <v>#DIV/0!</v>
      </c>
      <c r="S3302">
        <v>0</v>
      </c>
    </row>
    <row r="3303" spans="1:20" x14ac:dyDescent="0.25">
      <c r="A3303" s="177" t="s">
        <v>7329</v>
      </c>
      <c r="B3303" t="s">
        <v>7330</v>
      </c>
      <c r="C3303" s="20" t="s">
        <v>1078</v>
      </c>
      <c r="D3303" s="20" t="s">
        <v>1026</v>
      </c>
      <c r="E3303" s="26">
        <v>42767</v>
      </c>
      <c r="F3303">
        <v>5</v>
      </c>
      <c r="G3303">
        <v>5</v>
      </c>
      <c r="H3303">
        <v>1</v>
      </c>
      <c r="I3303">
        <v>20</v>
      </c>
      <c r="J3303">
        <v>24</v>
      </c>
      <c r="K3303">
        <v>0.83333333333333337</v>
      </c>
      <c r="L3303">
        <v>34</v>
      </c>
      <c r="M3303">
        <v>0.70588235294117652</v>
      </c>
      <c r="N3303">
        <v>17</v>
      </c>
      <c r="P3303">
        <v>1</v>
      </c>
      <c r="Q3303">
        <v>4</v>
      </c>
      <c r="R3303">
        <v>0.25</v>
      </c>
      <c r="S3303">
        <v>3</v>
      </c>
      <c r="T3303">
        <v>0.42</v>
      </c>
    </row>
    <row r="3304" spans="1:20" x14ac:dyDescent="0.25">
      <c r="A3304" s="177" t="s">
        <v>5321</v>
      </c>
      <c r="B3304" t="s">
        <v>5322</v>
      </c>
      <c r="C3304" s="20" t="s">
        <v>1079</v>
      </c>
      <c r="D3304" s="20" t="s">
        <v>1026</v>
      </c>
      <c r="E3304" s="26">
        <v>42767</v>
      </c>
      <c r="F3304">
        <v>5</v>
      </c>
      <c r="G3304">
        <v>5</v>
      </c>
      <c r="H3304">
        <v>1</v>
      </c>
      <c r="I3304">
        <v>15</v>
      </c>
      <c r="J3304">
        <v>25</v>
      </c>
      <c r="K3304">
        <v>0.6</v>
      </c>
      <c r="L3304">
        <v>12</v>
      </c>
      <c r="M3304">
        <v>2.0833333333333335</v>
      </c>
      <c r="N3304">
        <v>13</v>
      </c>
      <c r="P3304">
        <v>0</v>
      </c>
      <c r="Q3304">
        <v>0</v>
      </c>
      <c r="R3304" t="e">
        <v>#DIV/0!</v>
      </c>
      <c r="S3304">
        <v>2</v>
      </c>
      <c r="T3304">
        <v>0.63</v>
      </c>
    </row>
    <row r="3305" spans="1:20" x14ac:dyDescent="0.25">
      <c r="A3305" s="177" t="s">
        <v>12320</v>
      </c>
      <c r="B3305" t="s">
        <v>12321</v>
      </c>
      <c r="C3305" t="s">
        <v>200</v>
      </c>
      <c r="D3305" s="20" t="s">
        <v>1026</v>
      </c>
      <c r="E3305" s="26">
        <v>42767</v>
      </c>
      <c r="F3305">
        <v>4</v>
      </c>
      <c r="G3305">
        <v>5</v>
      </c>
      <c r="H3305">
        <v>0.8</v>
      </c>
      <c r="I3305">
        <v>9</v>
      </c>
      <c r="J3305">
        <v>20</v>
      </c>
      <c r="K3305">
        <v>0.45</v>
      </c>
      <c r="L3305">
        <v>12</v>
      </c>
      <c r="M3305">
        <v>1.6666666666666667</v>
      </c>
      <c r="N3305">
        <v>8</v>
      </c>
      <c r="P3305">
        <v>0</v>
      </c>
      <c r="Q3305">
        <v>0</v>
      </c>
      <c r="R3305" t="e">
        <v>#DIV/0!</v>
      </c>
      <c r="S3305">
        <v>1</v>
      </c>
    </row>
    <row r="3306" spans="1:20" x14ac:dyDescent="0.25">
      <c r="A3306" s="177" t="s">
        <v>10441</v>
      </c>
      <c r="B3306" t="s">
        <v>10442</v>
      </c>
      <c r="C3306" t="s">
        <v>204</v>
      </c>
      <c r="D3306" s="20" t="s">
        <v>1026</v>
      </c>
      <c r="E3306" s="26">
        <v>42767</v>
      </c>
      <c r="F3306">
        <v>10</v>
      </c>
      <c r="G3306">
        <v>4</v>
      </c>
      <c r="H3306">
        <v>2.5</v>
      </c>
      <c r="I3306">
        <v>9</v>
      </c>
      <c r="J3306">
        <v>50</v>
      </c>
      <c r="K3306">
        <v>0.18</v>
      </c>
      <c r="L3306">
        <v>10</v>
      </c>
      <c r="M3306">
        <v>5</v>
      </c>
      <c r="N3306">
        <v>7</v>
      </c>
      <c r="P3306">
        <v>0</v>
      </c>
      <c r="Q3306">
        <v>1</v>
      </c>
      <c r="R3306">
        <v>0</v>
      </c>
      <c r="S3306">
        <v>2</v>
      </c>
    </row>
    <row r="3307" spans="1:20" x14ac:dyDescent="0.25">
      <c r="A3307" s="177" t="s">
        <v>8789</v>
      </c>
      <c r="B3307" t="s">
        <v>8790</v>
      </c>
      <c r="C3307" t="s">
        <v>208</v>
      </c>
      <c r="D3307" s="20" t="s">
        <v>1026</v>
      </c>
      <c r="E3307" s="26">
        <v>42767</v>
      </c>
      <c r="F3307">
        <v>3</v>
      </c>
      <c r="G3307">
        <v>2</v>
      </c>
      <c r="H3307">
        <v>1.5</v>
      </c>
      <c r="I3307">
        <v>12</v>
      </c>
      <c r="J3307">
        <v>15</v>
      </c>
      <c r="K3307">
        <v>0.8</v>
      </c>
      <c r="L3307">
        <v>10</v>
      </c>
      <c r="M3307">
        <v>1.5</v>
      </c>
      <c r="N3307">
        <v>8</v>
      </c>
      <c r="P3307">
        <v>0</v>
      </c>
      <c r="Q3307">
        <v>0</v>
      </c>
      <c r="R3307" t="e">
        <v>#DIV/0!</v>
      </c>
      <c r="S3307">
        <v>4</v>
      </c>
      <c r="T3307">
        <v>0.92</v>
      </c>
    </row>
    <row r="3308" spans="1:20" x14ac:dyDescent="0.25">
      <c r="A3308" s="177" t="s">
        <v>6583</v>
      </c>
      <c r="B3308" t="s">
        <v>6584</v>
      </c>
      <c r="C3308" t="s">
        <v>316</v>
      </c>
      <c r="D3308" s="20" t="s">
        <v>1026</v>
      </c>
      <c r="E3308" s="26">
        <v>42767</v>
      </c>
      <c r="F3308">
        <v>5</v>
      </c>
      <c r="G3308">
        <v>6</v>
      </c>
      <c r="H3308">
        <v>0.83333333333333337</v>
      </c>
      <c r="I3308">
        <v>8</v>
      </c>
      <c r="J3308">
        <v>15</v>
      </c>
      <c r="K3308">
        <v>0.53333333333333333</v>
      </c>
      <c r="L3308">
        <v>16</v>
      </c>
      <c r="M3308">
        <v>0.9375</v>
      </c>
      <c r="N3308">
        <v>6</v>
      </c>
      <c r="P3308">
        <v>0</v>
      </c>
      <c r="Q3308">
        <v>0</v>
      </c>
      <c r="R3308" t="e">
        <v>#DIV/0!</v>
      </c>
      <c r="S3308">
        <v>2</v>
      </c>
    </row>
    <row r="3309" spans="1:20" x14ac:dyDescent="0.25">
      <c r="A3309" s="177" t="s">
        <v>4176</v>
      </c>
      <c r="B3309" t="s">
        <v>4177</v>
      </c>
      <c r="C3309" t="s">
        <v>218</v>
      </c>
      <c r="D3309" s="20" t="s">
        <v>1026</v>
      </c>
      <c r="E3309" s="26">
        <v>42767</v>
      </c>
      <c r="F3309">
        <v>0</v>
      </c>
      <c r="G3309">
        <v>0</v>
      </c>
      <c r="H3309" t="e">
        <v>#DIV/0!</v>
      </c>
      <c r="I3309">
        <v>0</v>
      </c>
      <c r="J3309">
        <v>0</v>
      </c>
      <c r="K3309" t="e">
        <v>#DIV/0!</v>
      </c>
      <c r="L3309">
        <v>0</v>
      </c>
      <c r="M3309" t="e">
        <v>#DIV/0!</v>
      </c>
      <c r="N3309">
        <v>0</v>
      </c>
      <c r="P3309">
        <v>0</v>
      </c>
      <c r="Q3309">
        <v>0</v>
      </c>
      <c r="R3309" t="e">
        <v>#DIV/0!</v>
      </c>
      <c r="S3309">
        <v>0</v>
      </c>
      <c r="T3309">
        <v>0.6</v>
      </c>
    </row>
    <row r="3310" spans="1:20" x14ac:dyDescent="0.25">
      <c r="A3310" s="177" t="s">
        <v>12605</v>
      </c>
      <c r="B3310" t="s">
        <v>12606</v>
      </c>
      <c r="C3310" t="s">
        <v>202</v>
      </c>
      <c r="D3310" s="20" t="s">
        <v>1026</v>
      </c>
      <c r="E3310" s="26">
        <v>42767</v>
      </c>
      <c r="F3310">
        <v>9</v>
      </c>
      <c r="G3310">
        <v>9</v>
      </c>
      <c r="H3310">
        <v>1</v>
      </c>
      <c r="I3310">
        <v>134</v>
      </c>
      <c r="J3310">
        <v>90</v>
      </c>
      <c r="K3310">
        <v>1.4888888888888889</v>
      </c>
      <c r="L3310">
        <v>100</v>
      </c>
      <c r="M3310">
        <v>0.9</v>
      </c>
      <c r="N3310">
        <v>132</v>
      </c>
      <c r="P3310">
        <v>0</v>
      </c>
      <c r="Q3310">
        <v>0</v>
      </c>
      <c r="R3310" t="e">
        <v>#DIV/0!</v>
      </c>
      <c r="S3310">
        <v>2</v>
      </c>
    </row>
    <row r="3311" spans="1:20" x14ac:dyDescent="0.25">
      <c r="A3311" s="177" t="s">
        <v>12430</v>
      </c>
      <c r="B3311" t="s">
        <v>12431</v>
      </c>
      <c r="C3311" t="s">
        <v>347</v>
      </c>
      <c r="D3311" s="20" t="s">
        <v>1026</v>
      </c>
      <c r="E3311" s="26">
        <v>42767</v>
      </c>
      <c r="F3311">
        <v>2</v>
      </c>
      <c r="G3311">
        <v>5</v>
      </c>
      <c r="H3311">
        <v>0.4</v>
      </c>
      <c r="I3311">
        <v>5</v>
      </c>
      <c r="J3311">
        <v>8</v>
      </c>
      <c r="K3311">
        <v>0.625</v>
      </c>
      <c r="L3311">
        <v>25</v>
      </c>
      <c r="M3311">
        <v>0.32</v>
      </c>
      <c r="N3311">
        <v>5</v>
      </c>
      <c r="P3311">
        <v>0</v>
      </c>
      <c r="Q3311">
        <v>2</v>
      </c>
      <c r="R3311">
        <v>0</v>
      </c>
      <c r="S3311">
        <v>0</v>
      </c>
      <c r="T3311">
        <v>0.75</v>
      </c>
    </row>
    <row r="3312" spans="1:20" x14ac:dyDescent="0.25">
      <c r="A3312" s="177" t="s">
        <v>9770</v>
      </c>
      <c r="B3312" t="s">
        <v>9771</v>
      </c>
      <c r="C3312" t="s">
        <v>224</v>
      </c>
      <c r="D3312" s="20" t="s">
        <v>1026</v>
      </c>
      <c r="E3312" s="26">
        <v>42767</v>
      </c>
      <c r="F3312">
        <v>7</v>
      </c>
      <c r="G3312">
        <v>6</v>
      </c>
      <c r="H3312">
        <v>1.1666666666666667</v>
      </c>
      <c r="I3312">
        <v>71</v>
      </c>
      <c r="J3312">
        <v>105</v>
      </c>
      <c r="K3312">
        <v>0.67619047619047623</v>
      </c>
      <c r="L3312">
        <v>90</v>
      </c>
      <c r="M3312">
        <v>1.1666666666666667</v>
      </c>
      <c r="N3312">
        <v>70</v>
      </c>
      <c r="P3312">
        <v>0</v>
      </c>
      <c r="Q3312">
        <v>0</v>
      </c>
      <c r="R3312" t="e">
        <v>#DIV/0!</v>
      </c>
      <c r="S3312">
        <v>1</v>
      </c>
      <c r="T3312">
        <v>0.73</v>
      </c>
    </row>
    <row r="3313" spans="1:20" x14ac:dyDescent="0.25">
      <c r="A3313" s="177" t="s">
        <v>9471</v>
      </c>
      <c r="B3313" t="s">
        <v>9472</v>
      </c>
      <c r="C3313" t="s">
        <v>345</v>
      </c>
      <c r="D3313" s="20" t="s">
        <v>1026</v>
      </c>
      <c r="E3313" s="26">
        <v>42767</v>
      </c>
      <c r="F3313">
        <v>0</v>
      </c>
      <c r="G3313">
        <v>0</v>
      </c>
      <c r="H3313" t="e">
        <v>#DIV/0!</v>
      </c>
      <c r="I3313">
        <v>0</v>
      </c>
      <c r="J3313">
        <v>0</v>
      </c>
      <c r="K3313" t="e">
        <v>#DIV/0!</v>
      </c>
      <c r="L3313">
        <v>0</v>
      </c>
      <c r="M3313" t="e">
        <v>#DIV/0!</v>
      </c>
      <c r="N3313">
        <v>0</v>
      </c>
      <c r="P3313">
        <v>0</v>
      </c>
      <c r="Q3313">
        <v>0</v>
      </c>
      <c r="R3313" t="e">
        <v>#DIV/0!</v>
      </c>
      <c r="S3313">
        <v>0</v>
      </c>
      <c r="T3313">
        <v>0.38</v>
      </c>
    </row>
    <row r="3314" spans="1:20" x14ac:dyDescent="0.25">
      <c r="A3314" s="177" t="s">
        <v>7863</v>
      </c>
      <c r="B3314" t="s">
        <v>7864</v>
      </c>
      <c r="C3314" t="s">
        <v>226</v>
      </c>
      <c r="D3314" s="20" t="s">
        <v>1026</v>
      </c>
      <c r="E3314" s="26">
        <v>42767</v>
      </c>
      <c r="F3314">
        <v>4</v>
      </c>
      <c r="G3314">
        <v>7</v>
      </c>
      <c r="H3314">
        <v>0.5714285714285714</v>
      </c>
      <c r="I3314">
        <v>45</v>
      </c>
      <c r="J3314">
        <v>40</v>
      </c>
      <c r="K3314">
        <v>1.125</v>
      </c>
      <c r="L3314">
        <v>105</v>
      </c>
      <c r="M3314">
        <v>0.38095238095238093</v>
      </c>
      <c r="N3314">
        <v>45</v>
      </c>
      <c r="P3314">
        <v>0</v>
      </c>
      <c r="Q3314">
        <v>0</v>
      </c>
      <c r="R3314" t="e">
        <v>#DIV/0!</v>
      </c>
      <c r="S3314">
        <v>0</v>
      </c>
      <c r="T3314" t="e">
        <v>#DIV/0!</v>
      </c>
    </row>
    <row r="3315" spans="1:20" x14ac:dyDescent="0.25">
      <c r="A3315" s="177" t="s">
        <v>6933</v>
      </c>
      <c r="B3315" t="s">
        <v>6934</v>
      </c>
      <c r="C3315" t="s">
        <v>231</v>
      </c>
      <c r="D3315" s="20" t="s">
        <v>1026</v>
      </c>
      <c r="E3315" s="26">
        <v>42767</v>
      </c>
      <c r="F3315">
        <v>10</v>
      </c>
      <c r="G3315">
        <v>15</v>
      </c>
      <c r="H3315">
        <v>0.66666666666666663</v>
      </c>
      <c r="I3315">
        <v>116</v>
      </c>
      <c r="J3315">
        <v>108</v>
      </c>
      <c r="K3315">
        <v>1.0740740740740742</v>
      </c>
      <c r="L3315">
        <v>180</v>
      </c>
      <c r="M3315">
        <v>0.6</v>
      </c>
      <c r="N3315">
        <v>114</v>
      </c>
      <c r="P3315">
        <v>2</v>
      </c>
      <c r="Q3315">
        <v>5</v>
      </c>
      <c r="R3315">
        <v>0.4</v>
      </c>
      <c r="S3315">
        <v>3</v>
      </c>
      <c r="T3315">
        <v>0.65</v>
      </c>
    </row>
    <row r="3316" spans="1:20" x14ac:dyDescent="0.25">
      <c r="A3316" s="177" t="s">
        <v>5984</v>
      </c>
      <c r="B3316" t="s">
        <v>5985</v>
      </c>
      <c r="C3316" t="s">
        <v>216</v>
      </c>
      <c r="D3316" s="20" t="s">
        <v>1026</v>
      </c>
      <c r="E3316" s="26">
        <v>42767</v>
      </c>
      <c r="F3316">
        <v>11</v>
      </c>
      <c r="G3316">
        <v>6</v>
      </c>
      <c r="H3316">
        <v>1.8333333333333333</v>
      </c>
      <c r="I3316">
        <v>60</v>
      </c>
      <c r="J3316">
        <v>110</v>
      </c>
      <c r="K3316">
        <v>0.54545454545454541</v>
      </c>
      <c r="L3316">
        <v>45</v>
      </c>
      <c r="M3316">
        <v>2.4444444444444446</v>
      </c>
      <c r="N3316">
        <v>54</v>
      </c>
      <c r="P3316">
        <v>4</v>
      </c>
      <c r="Q3316">
        <v>5</v>
      </c>
      <c r="R3316">
        <v>0.8</v>
      </c>
      <c r="S3316">
        <v>6</v>
      </c>
      <c r="T3316">
        <v>7.0000000000000007E-2</v>
      </c>
    </row>
    <row r="3317" spans="1:20" x14ac:dyDescent="0.25">
      <c r="A3317" s="177" t="s">
        <v>4591</v>
      </c>
      <c r="B3317" t="s">
        <v>4592</v>
      </c>
      <c r="C3317" t="s">
        <v>233</v>
      </c>
      <c r="D3317" s="20" t="s">
        <v>1026</v>
      </c>
      <c r="E3317" s="26">
        <v>42767</v>
      </c>
      <c r="F3317">
        <v>4</v>
      </c>
      <c r="G3317">
        <v>6</v>
      </c>
      <c r="H3317">
        <v>0.66666666666666663</v>
      </c>
      <c r="I3317">
        <v>79</v>
      </c>
      <c r="J3317">
        <v>40</v>
      </c>
      <c r="K3317">
        <v>1.9750000000000001</v>
      </c>
      <c r="L3317">
        <v>50</v>
      </c>
      <c r="M3317">
        <v>0.8</v>
      </c>
      <c r="N3317">
        <v>77</v>
      </c>
      <c r="P3317">
        <v>5</v>
      </c>
      <c r="Q3317">
        <v>8</v>
      </c>
      <c r="R3317">
        <v>0.625</v>
      </c>
      <c r="S3317">
        <v>2</v>
      </c>
      <c r="T3317" t="e">
        <v>#DIV/0!</v>
      </c>
    </row>
    <row r="3318" spans="1:20" x14ac:dyDescent="0.25">
      <c r="A3318" s="177" t="s">
        <v>4001</v>
      </c>
      <c r="B3318" t="s">
        <v>4002</v>
      </c>
      <c r="C3318" t="s">
        <v>219</v>
      </c>
      <c r="D3318" s="20" t="s">
        <v>1026</v>
      </c>
      <c r="E3318" s="26">
        <v>42767</v>
      </c>
      <c r="F3318">
        <v>0</v>
      </c>
      <c r="G3318">
        <v>0</v>
      </c>
      <c r="H3318" t="e">
        <v>#DIV/0!</v>
      </c>
      <c r="I3318">
        <v>0</v>
      </c>
      <c r="J3318">
        <v>0</v>
      </c>
      <c r="K3318" t="e">
        <v>#DIV/0!</v>
      </c>
      <c r="L3318">
        <v>0</v>
      </c>
      <c r="M3318" t="e">
        <v>#DIV/0!</v>
      </c>
      <c r="N3318">
        <v>0</v>
      </c>
      <c r="P3318">
        <v>0</v>
      </c>
      <c r="Q3318">
        <v>0</v>
      </c>
      <c r="R3318" t="e">
        <v>#DIV/0!</v>
      </c>
      <c r="S3318">
        <v>0</v>
      </c>
      <c r="T3318" t="e">
        <v>#DIV/0!</v>
      </c>
    </row>
    <row r="3319" spans="1:20" x14ac:dyDescent="0.25">
      <c r="A3319" s="177" t="s">
        <v>3730</v>
      </c>
      <c r="B3319" t="s">
        <v>3731</v>
      </c>
      <c r="C3319" t="s">
        <v>340</v>
      </c>
      <c r="D3319" s="20" t="s">
        <v>1026</v>
      </c>
      <c r="E3319" s="26">
        <v>42767</v>
      </c>
      <c r="F3319">
        <v>4</v>
      </c>
      <c r="G3319">
        <v>4</v>
      </c>
      <c r="H3319">
        <v>1</v>
      </c>
      <c r="I3319">
        <v>20</v>
      </c>
      <c r="J3319">
        <v>40</v>
      </c>
      <c r="K3319">
        <v>0.5</v>
      </c>
      <c r="L3319">
        <v>40</v>
      </c>
      <c r="M3319">
        <v>1</v>
      </c>
      <c r="N3319">
        <v>19</v>
      </c>
      <c r="P3319">
        <v>3</v>
      </c>
      <c r="Q3319">
        <v>3</v>
      </c>
      <c r="R3319">
        <v>1</v>
      </c>
      <c r="S3319">
        <v>1</v>
      </c>
      <c r="T3319">
        <v>0.88500000000000001</v>
      </c>
    </row>
    <row r="3320" spans="1:20" x14ac:dyDescent="0.25">
      <c r="A3320" s="177" t="s">
        <v>11288</v>
      </c>
      <c r="B3320" t="s">
        <v>11289</v>
      </c>
      <c r="C3320" t="s">
        <v>350</v>
      </c>
      <c r="D3320" s="20" t="s">
        <v>1026</v>
      </c>
      <c r="E3320" s="26">
        <v>42767</v>
      </c>
      <c r="F3320">
        <v>0</v>
      </c>
      <c r="G3320">
        <v>0</v>
      </c>
      <c r="H3320" t="e">
        <v>#DIV/0!</v>
      </c>
      <c r="I3320">
        <v>0</v>
      </c>
      <c r="J3320">
        <v>0</v>
      </c>
      <c r="K3320" t="e">
        <v>#DIV/0!</v>
      </c>
      <c r="L3320">
        <v>5</v>
      </c>
      <c r="M3320">
        <v>0</v>
      </c>
      <c r="N3320">
        <v>0</v>
      </c>
      <c r="P3320">
        <v>0</v>
      </c>
      <c r="Q3320">
        <v>0</v>
      </c>
      <c r="R3320" t="e">
        <v>#DIV/0!</v>
      </c>
      <c r="S3320">
        <v>0</v>
      </c>
      <c r="T3320">
        <v>0.12</v>
      </c>
    </row>
    <row r="3321" spans="1:20" x14ac:dyDescent="0.25">
      <c r="A3321" s="177" t="s">
        <v>11290</v>
      </c>
      <c r="B3321" t="s">
        <v>11291</v>
      </c>
      <c r="C3321" t="s">
        <v>351</v>
      </c>
      <c r="D3321" s="20" t="s">
        <v>1026</v>
      </c>
      <c r="E3321" s="26">
        <v>42767</v>
      </c>
      <c r="F3321">
        <v>10</v>
      </c>
      <c r="G3321">
        <v>5</v>
      </c>
      <c r="H3321">
        <v>2</v>
      </c>
      <c r="I3321">
        <v>15</v>
      </c>
      <c r="J3321">
        <v>30</v>
      </c>
      <c r="K3321">
        <v>0.5</v>
      </c>
      <c r="L3321">
        <v>25</v>
      </c>
      <c r="M3321">
        <v>1.2</v>
      </c>
      <c r="N3321">
        <v>15</v>
      </c>
      <c r="P3321">
        <v>0</v>
      </c>
      <c r="Q3321">
        <v>0</v>
      </c>
      <c r="R3321" t="e">
        <v>#DIV/0!</v>
      </c>
      <c r="S3321">
        <v>0</v>
      </c>
      <c r="T3321" t="e">
        <v>#DIV/0!</v>
      </c>
    </row>
    <row r="3322" spans="1:20" x14ac:dyDescent="0.25">
      <c r="A3322" s="177" t="s">
        <v>11200</v>
      </c>
      <c r="B3322" t="s">
        <v>11201</v>
      </c>
      <c r="C3322" t="s">
        <v>352</v>
      </c>
      <c r="D3322" s="20" t="s">
        <v>1026</v>
      </c>
      <c r="E3322" s="26">
        <v>42767</v>
      </c>
      <c r="F3322">
        <v>1</v>
      </c>
      <c r="G3322">
        <v>1</v>
      </c>
      <c r="H3322">
        <v>1</v>
      </c>
      <c r="I3322">
        <v>0</v>
      </c>
      <c r="J3322">
        <v>3</v>
      </c>
      <c r="K3322">
        <v>0</v>
      </c>
      <c r="L3322">
        <v>2</v>
      </c>
      <c r="M3322">
        <v>1.5</v>
      </c>
      <c r="N3322">
        <v>0</v>
      </c>
      <c r="P3322">
        <v>0</v>
      </c>
      <c r="Q3322">
        <v>0</v>
      </c>
      <c r="R3322" t="e">
        <v>#DIV/0!</v>
      </c>
      <c r="S3322">
        <v>0</v>
      </c>
      <c r="T3322">
        <v>0.66500000000000004</v>
      </c>
    </row>
    <row r="3323" spans="1:20" x14ac:dyDescent="0.25">
      <c r="A3323" s="177" t="s">
        <v>10201</v>
      </c>
      <c r="B3323" t="s">
        <v>10202</v>
      </c>
      <c r="C3323" t="s">
        <v>353</v>
      </c>
      <c r="D3323" s="20" t="s">
        <v>1026</v>
      </c>
      <c r="E3323" s="26">
        <v>42767</v>
      </c>
      <c r="F3323">
        <v>6</v>
      </c>
      <c r="G3323">
        <v>3</v>
      </c>
      <c r="H3323">
        <v>2</v>
      </c>
      <c r="I3323">
        <v>12</v>
      </c>
      <c r="J3323">
        <v>18</v>
      </c>
      <c r="K3323">
        <v>0.66666666666666663</v>
      </c>
      <c r="L3323">
        <v>15</v>
      </c>
      <c r="M3323">
        <v>1.2</v>
      </c>
      <c r="N3323">
        <v>10</v>
      </c>
      <c r="P3323">
        <v>0</v>
      </c>
      <c r="Q3323">
        <v>0</v>
      </c>
      <c r="R3323" t="e">
        <v>#DIV/0!</v>
      </c>
      <c r="S3323">
        <v>2</v>
      </c>
      <c r="T3323" t="e">
        <v>#DIV/0!</v>
      </c>
    </row>
    <row r="3324" spans="1:20" x14ac:dyDescent="0.25">
      <c r="A3324" s="177" t="s">
        <v>8614</v>
      </c>
      <c r="B3324" t="s">
        <v>8615</v>
      </c>
      <c r="C3324" t="s">
        <v>354</v>
      </c>
      <c r="D3324" s="20" t="s">
        <v>1026</v>
      </c>
      <c r="E3324" s="26">
        <v>42767</v>
      </c>
      <c r="F3324">
        <v>2</v>
      </c>
      <c r="G3324">
        <v>2</v>
      </c>
      <c r="H3324">
        <v>1</v>
      </c>
      <c r="I3324">
        <v>11</v>
      </c>
      <c r="J3324">
        <v>6</v>
      </c>
      <c r="K3324">
        <v>1.8333333333333333</v>
      </c>
      <c r="L3324">
        <v>10</v>
      </c>
      <c r="M3324">
        <v>0.6</v>
      </c>
      <c r="N3324">
        <v>11</v>
      </c>
      <c r="P3324">
        <v>0</v>
      </c>
      <c r="Q3324">
        <v>0</v>
      </c>
      <c r="R3324" t="e">
        <v>#DIV/0!</v>
      </c>
      <c r="S3324">
        <v>0</v>
      </c>
      <c r="T3324" t="e">
        <v>#DIV/0!</v>
      </c>
    </row>
    <row r="3325" spans="1:20" x14ac:dyDescent="0.25">
      <c r="A3325" s="177" t="s">
        <v>6408</v>
      </c>
      <c r="B3325" t="s">
        <v>6409</v>
      </c>
      <c r="C3325" t="s">
        <v>355</v>
      </c>
      <c r="D3325" s="20" t="s">
        <v>1026</v>
      </c>
      <c r="E3325" s="26">
        <v>42767</v>
      </c>
      <c r="F3325">
        <v>3</v>
      </c>
      <c r="G3325">
        <v>6</v>
      </c>
      <c r="H3325">
        <v>0.5</v>
      </c>
      <c r="I3325">
        <v>12</v>
      </c>
      <c r="J3325">
        <v>9</v>
      </c>
      <c r="K3325">
        <v>1.3333333333333333</v>
      </c>
      <c r="L3325">
        <v>10</v>
      </c>
      <c r="M3325">
        <v>0.9</v>
      </c>
      <c r="N3325">
        <v>12</v>
      </c>
      <c r="P3325">
        <v>1</v>
      </c>
      <c r="Q3325">
        <v>1</v>
      </c>
      <c r="R3325">
        <v>1</v>
      </c>
      <c r="S3325">
        <v>0</v>
      </c>
      <c r="T3325">
        <v>0.83</v>
      </c>
    </row>
    <row r="3326" spans="1:20" x14ac:dyDescent="0.25">
      <c r="A3326" s="177" t="s">
        <v>11747</v>
      </c>
      <c r="B3326" t="s">
        <v>11748</v>
      </c>
      <c r="C3326" t="s">
        <v>198</v>
      </c>
      <c r="D3326" s="20" t="s">
        <v>1028</v>
      </c>
      <c r="E3326" s="26">
        <v>42767</v>
      </c>
      <c r="F3326">
        <v>0</v>
      </c>
      <c r="G3326">
        <v>0</v>
      </c>
      <c r="H3326" t="e">
        <v>#DIV/0!</v>
      </c>
      <c r="I3326">
        <v>0</v>
      </c>
      <c r="J3326">
        <v>0</v>
      </c>
      <c r="K3326" t="e">
        <v>#DIV/0!</v>
      </c>
      <c r="L3326">
        <v>5</v>
      </c>
      <c r="M3326">
        <v>0</v>
      </c>
      <c r="N3326">
        <v>0</v>
      </c>
      <c r="P3326">
        <v>0</v>
      </c>
      <c r="Q3326">
        <v>0</v>
      </c>
      <c r="R3326" t="e">
        <v>#DIV/0!</v>
      </c>
      <c r="S3326">
        <v>0</v>
      </c>
      <c r="T3326">
        <v>0.42</v>
      </c>
    </row>
    <row r="3327" spans="1:20" x14ac:dyDescent="0.25">
      <c r="A3327" s="177" t="s">
        <v>11749</v>
      </c>
      <c r="B3327" t="s">
        <v>11750</v>
      </c>
      <c r="C3327" t="s">
        <v>199</v>
      </c>
      <c r="D3327" s="20" t="s">
        <v>1028</v>
      </c>
      <c r="E3327" s="26">
        <v>42767</v>
      </c>
      <c r="F3327">
        <v>13</v>
      </c>
      <c r="G3327">
        <v>14</v>
      </c>
      <c r="H3327">
        <v>0.9285714285714286</v>
      </c>
      <c r="I3327">
        <v>143</v>
      </c>
      <c r="J3327">
        <v>110</v>
      </c>
      <c r="K3327">
        <v>1.3</v>
      </c>
      <c r="L3327">
        <v>112</v>
      </c>
      <c r="M3327">
        <v>0.9821428571428571</v>
      </c>
      <c r="N3327">
        <v>140</v>
      </c>
      <c r="P3327">
        <v>0</v>
      </c>
      <c r="Q3327">
        <v>0</v>
      </c>
      <c r="R3327" t="e">
        <v>#DIV/0!</v>
      </c>
      <c r="S3327">
        <v>3</v>
      </c>
      <c r="T3327">
        <v>0.5</v>
      </c>
    </row>
    <row r="3328" spans="1:20" x14ac:dyDescent="0.25">
      <c r="A3328" s="177" t="s">
        <v>11751</v>
      </c>
      <c r="B3328" t="s">
        <v>11752</v>
      </c>
      <c r="C3328" t="s">
        <v>348</v>
      </c>
      <c r="D3328" s="20" t="s">
        <v>1028</v>
      </c>
      <c r="E3328" s="26">
        <v>42767</v>
      </c>
      <c r="F3328">
        <v>12</v>
      </c>
      <c r="G3328">
        <v>10</v>
      </c>
      <c r="H3328">
        <v>1.2</v>
      </c>
      <c r="I3328">
        <v>20</v>
      </c>
      <c r="J3328">
        <v>38</v>
      </c>
      <c r="K3328">
        <v>0.52631578947368418</v>
      </c>
      <c r="L3328">
        <v>50</v>
      </c>
      <c r="M3328">
        <v>0.76</v>
      </c>
      <c r="N3328">
        <v>20</v>
      </c>
      <c r="P3328">
        <v>0</v>
      </c>
      <c r="Q3328">
        <v>2</v>
      </c>
      <c r="R3328">
        <v>0</v>
      </c>
      <c r="S3328">
        <v>0</v>
      </c>
      <c r="T3328">
        <v>0.875</v>
      </c>
    </row>
    <row r="3329" spans="1:20" x14ac:dyDescent="0.25">
      <c r="A3329" s="177" t="s">
        <v>11753</v>
      </c>
      <c r="B3329" t="s">
        <v>11754</v>
      </c>
      <c r="C3329" t="s">
        <v>357</v>
      </c>
      <c r="D3329" s="20" t="s">
        <v>1028</v>
      </c>
      <c r="E3329" s="26">
        <v>42767</v>
      </c>
      <c r="F3329">
        <v>1</v>
      </c>
      <c r="G3329">
        <v>1</v>
      </c>
      <c r="H3329">
        <v>1</v>
      </c>
      <c r="I3329">
        <v>0</v>
      </c>
      <c r="J3329">
        <v>3</v>
      </c>
      <c r="K3329">
        <v>0</v>
      </c>
      <c r="L3329">
        <v>2</v>
      </c>
      <c r="M3329">
        <v>1.5</v>
      </c>
      <c r="N3329">
        <v>0</v>
      </c>
      <c r="P3329">
        <v>0</v>
      </c>
      <c r="Q3329">
        <v>0</v>
      </c>
      <c r="R3329" t="e">
        <v>#DIV/0!</v>
      </c>
      <c r="S3329">
        <v>0</v>
      </c>
      <c r="T3329">
        <v>0.66500000000000004</v>
      </c>
    </row>
    <row r="3330" spans="1:20" x14ac:dyDescent="0.25">
      <c r="A3330" s="177" t="s">
        <v>10967</v>
      </c>
      <c r="B3330" t="s">
        <v>10968</v>
      </c>
      <c r="C3330" t="s">
        <v>227</v>
      </c>
      <c r="D3330" s="20" t="s">
        <v>1028</v>
      </c>
      <c r="E3330" s="26">
        <v>42767</v>
      </c>
      <c r="F3330">
        <v>1</v>
      </c>
      <c r="G3330">
        <v>1</v>
      </c>
      <c r="H3330">
        <v>1</v>
      </c>
      <c r="I3330">
        <v>8</v>
      </c>
      <c r="J3330">
        <v>5</v>
      </c>
      <c r="K3330">
        <v>1.6</v>
      </c>
      <c r="L3330">
        <v>5</v>
      </c>
      <c r="M3330">
        <v>1</v>
      </c>
      <c r="N3330">
        <v>6</v>
      </c>
      <c r="P3330">
        <v>0</v>
      </c>
      <c r="Q3330">
        <v>3</v>
      </c>
      <c r="R3330">
        <v>0</v>
      </c>
      <c r="S3330">
        <v>2</v>
      </c>
      <c r="T3330" t="e">
        <v>#DIV/0!</v>
      </c>
    </row>
    <row r="3331" spans="1:20" x14ac:dyDescent="0.25">
      <c r="A3331" s="177" t="s">
        <v>10792</v>
      </c>
      <c r="B3331" t="s">
        <v>10793</v>
      </c>
      <c r="C3331" t="s">
        <v>203</v>
      </c>
      <c r="D3331" s="20" t="s">
        <v>1028</v>
      </c>
      <c r="E3331" s="26">
        <v>42767</v>
      </c>
      <c r="F3331">
        <v>18</v>
      </c>
      <c r="G3331">
        <v>10</v>
      </c>
      <c r="H3331">
        <v>1.8</v>
      </c>
      <c r="I3331">
        <v>30</v>
      </c>
      <c r="J3331">
        <v>82</v>
      </c>
      <c r="K3331">
        <v>0.36585365853658536</v>
      </c>
      <c r="L3331">
        <v>45</v>
      </c>
      <c r="M3331">
        <v>1.8222222222222222</v>
      </c>
      <c r="N3331">
        <v>24</v>
      </c>
      <c r="P3331">
        <v>0</v>
      </c>
      <c r="Q3331">
        <v>2</v>
      </c>
      <c r="R3331">
        <v>0</v>
      </c>
      <c r="S3331">
        <v>6</v>
      </c>
      <c r="T3331" t="e">
        <v>#DIV/0!</v>
      </c>
    </row>
    <row r="3332" spans="1:20" x14ac:dyDescent="0.25">
      <c r="A3332" s="177" t="s">
        <v>9945</v>
      </c>
      <c r="B3332" t="s">
        <v>9946</v>
      </c>
      <c r="C3332" t="s">
        <v>223</v>
      </c>
      <c r="D3332" s="20" t="s">
        <v>1028</v>
      </c>
      <c r="E3332" s="26">
        <v>42767</v>
      </c>
      <c r="F3332">
        <v>7</v>
      </c>
      <c r="G3332">
        <v>6</v>
      </c>
      <c r="H3332">
        <v>1.1666666666666667</v>
      </c>
      <c r="I3332">
        <v>71</v>
      </c>
      <c r="J3332">
        <v>105</v>
      </c>
      <c r="K3332">
        <v>0.67619047619047623</v>
      </c>
      <c r="L3332">
        <v>90</v>
      </c>
      <c r="M3332">
        <v>1.1666666666666667</v>
      </c>
      <c r="N3332">
        <v>70</v>
      </c>
      <c r="P3332">
        <v>0</v>
      </c>
      <c r="Q3332">
        <v>0</v>
      </c>
      <c r="R3332" t="e">
        <v>#DIV/0!</v>
      </c>
      <c r="S3332">
        <v>1</v>
      </c>
      <c r="T3332" t="e">
        <v>#DIV/0!</v>
      </c>
    </row>
    <row r="3333" spans="1:20" x14ac:dyDescent="0.25">
      <c r="A3333" s="177" t="s">
        <v>9563</v>
      </c>
      <c r="B3333" t="s">
        <v>9564</v>
      </c>
      <c r="C3333" t="s">
        <v>346</v>
      </c>
      <c r="D3333" s="20" t="s">
        <v>1028</v>
      </c>
      <c r="E3333" s="26">
        <v>42767</v>
      </c>
      <c r="F3333">
        <v>0</v>
      </c>
      <c r="G3333">
        <v>0</v>
      </c>
      <c r="H3333" t="e">
        <v>#DIV/0!</v>
      </c>
      <c r="I3333">
        <v>0</v>
      </c>
      <c r="J3333">
        <v>0</v>
      </c>
      <c r="K3333" t="e">
        <v>#DIV/0!</v>
      </c>
      <c r="L3333">
        <v>0</v>
      </c>
      <c r="M3333" t="e">
        <v>#DIV/0!</v>
      </c>
      <c r="N3333">
        <v>0</v>
      </c>
      <c r="P3333">
        <v>0</v>
      </c>
      <c r="Q3333">
        <v>0</v>
      </c>
      <c r="R3333" t="e">
        <v>#DIV/0!</v>
      </c>
      <c r="S3333">
        <v>0</v>
      </c>
      <c r="T3333">
        <v>0.92</v>
      </c>
    </row>
    <row r="3334" spans="1:20" x14ac:dyDescent="0.25">
      <c r="A3334" s="177" t="s">
        <v>9204</v>
      </c>
      <c r="B3334" t="s">
        <v>9205</v>
      </c>
      <c r="C3334" t="s">
        <v>207</v>
      </c>
      <c r="D3334" s="20" t="s">
        <v>1028</v>
      </c>
      <c r="E3334" s="26">
        <v>42767</v>
      </c>
      <c r="F3334">
        <v>10</v>
      </c>
      <c r="G3334">
        <v>9</v>
      </c>
      <c r="H3334">
        <v>1.1111111111111112</v>
      </c>
      <c r="I3334">
        <v>69</v>
      </c>
      <c r="J3334">
        <v>72</v>
      </c>
      <c r="K3334">
        <v>0.95833333333333337</v>
      </c>
      <c r="L3334">
        <v>80</v>
      </c>
      <c r="M3334">
        <v>0.9</v>
      </c>
      <c r="N3334">
        <v>49</v>
      </c>
      <c r="P3334">
        <v>3</v>
      </c>
      <c r="Q3334">
        <v>9</v>
      </c>
      <c r="R3334">
        <v>0.33333333333333331</v>
      </c>
      <c r="S3334">
        <v>20</v>
      </c>
      <c r="T3334">
        <v>0.77499999999999991</v>
      </c>
    </row>
    <row r="3335" spans="1:20" x14ac:dyDescent="0.25">
      <c r="A3335" s="177" t="s">
        <v>8365</v>
      </c>
      <c r="B3335" t="s">
        <v>8366</v>
      </c>
      <c r="C3335" t="s">
        <v>212</v>
      </c>
      <c r="D3335" s="20" t="s">
        <v>1028</v>
      </c>
      <c r="E3335" s="26">
        <v>42767</v>
      </c>
      <c r="F3335">
        <v>2</v>
      </c>
      <c r="G3335">
        <v>3</v>
      </c>
      <c r="H3335">
        <v>0.66666666666666663</v>
      </c>
      <c r="I3335">
        <v>17</v>
      </c>
      <c r="J3335">
        <v>18</v>
      </c>
      <c r="K3335">
        <v>0.94444444444444442</v>
      </c>
      <c r="L3335">
        <v>30</v>
      </c>
      <c r="M3335">
        <v>0.6</v>
      </c>
      <c r="N3335">
        <v>15</v>
      </c>
      <c r="P3335">
        <v>1</v>
      </c>
      <c r="Q3335">
        <v>2</v>
      </c>
      <c r="R3335">
        <v>0.5</v>
      </c>
      <c r="S3335">
        <v>2</v>
      </c>
    </row>
    <row r="3336" spans="1:20" x14ac:dyDescent="0.25">
      <c r="A3336" s="177" t="s">
        <v>8064</v>
      </c>
      <c r="B3336" t="s">
        <v>8065</v>
      </c>
      <c r="C3336" t="s">
        <v>225</v>
      </c>
      <c r="D3336" s="20" t="s">
        <v>1028</v>
      </c>
      <c r="E3336" s="26">
        <v>42767</v>
      </c>
      <c r="F3336">
        <v>4</v>
      </c>
      <c r="G3336">
        <v>7</v>
      </c>
      <c r="H3336">
        <v>0.5714285714285714</v>
      </c>
      <c r="I3336">
        <v>45</v>
      </c>
      <c r="J3336">
        <v>40</v>
      </c>
      <c r="K3336">
        <v>1.125</v>
      </c>
      <c r="L3336">
        <v>105</v>
      </c>
      <c r="M3336">
        <v>0.38095238095238093</v>
      </c>
      <c r="N3336">
        <v>45</v>
      </c>
      <c r="P3336">
        <v>0</v>
      </c>
      <c r="Q3336">
        <v>0</v>
      </c>
      <c r="R3336" t="e">
        <v>#DIV/0!</v>
      </c>
      <c r="S3336">
        <v>0</v>
      </c>
      <c r="T3336">
        <v>0.38</v>
      </c>
    </row>
    <row r="3337" spans="1:20" x14ac:dyDescent="0.25">
      <c r="A3337" s="177" t="s">
        <v>7676</v>
      </c>
      <c r="B3337" t="s">
        <v>7677</v>
      </c>
      <c r="C3337" s="20" t="s">
        <v>901</v>
      </c>
      <c r="D3337" s="20" t="s">
        <v>1026</v>
      </c>
      <c r="E3337" s="26">
        <v>42767</v>
      </c>
      <c r="F3337">
        <v>5</v>
      </c>
      <c r="G3337">
        <v>5</v>
      </c>
      <c r="H3337">
        <v>1</v>
      </c>
      <c r="I3337">
        <v>20</v>
      </c>
      <c r="J3337">
        <v>24</v>
      </c>
      <c r="K3337">
        <v>0.83333333333333337</v>
      </c>
      <c r="L3337">
        <v>34</v>
      </c>
      <c r="M3337">
        <v>0.70588235294117652</v>
      </c>
      <c r="N3337">
        <v>17</v>
      </c>
      <c r="P3337">
        <v>1</v>
      </c>
      <c r="Q3337">
        <v>4</v>
      </c>
      <c r="R3337">
        <v>0.25</v>
      </c>
      <c r="S3337">
        <v>3</v>
      </c>
      <c r="T3337">
        <v>0.9966666666666667</v>
      </c>
    </row>
    <row r="3338" spans="1:20" x14ac:dyDescent="0.25">
      <c r="A3338" s="177" t="s">
        <v>7124</v>
      </c>
      <c r="B3338" t="s">
        <v>7125</v>
      </c>
      <c r="C3338" t="s">
        <v>232</v>
      </c>
      <c r="D3338" s="20" t="s">
        <v>1028</v>
      </c>
      <c r="E3338" s="26">
        <v>42767</v>
      </c>
      <c r="F3338">
        <v>10</v>
      </c>
      <c r="G3338">
        <v>15</v>
      </c>
      <c r="H3338">
        <v>0.66666666666666663</v>
      </c>
      <c r="I3338">
        <v>116</v>
      </c>
      <c r="J3338">
        <v>108</v>
      </c>
      <c r="K3338">
        <v>1.0740740740740742</v>
      </c>
      <c r="L3338">
        <v>180</v>
      </c>
      <c r="M3338">
        <v>0.6</v>
      </c>
      <c r="N3338">
        <v>114</v>
      </c>
      <c r="P3338">
        <v>2</v>
      </c>
      <c r="Q3338">
        <v>5</v>
      </c>
      <c r="R3338">
        <v>0.4</v>
      </c>
      <c r="S3338">
        <v>2</v>
      </c>
    </row>
    <row r="3339" spans="1:20" x14ac:dyDescent="0.25">
      <c r="A3339" s="177" t="s">
        <v>6758</v>
      </c>
      <c r="B3339" t="s">
        <v>6759</v>
      </c>
      <c r="C3339" t="s">
        <v>317</v>
      </c>
      <c r="D3339" s="20" t="s">
        <v>1028</v>
      </c>
      <c r="E3339" s="26">
        <v>42767</v>
      </c>
      <c r="F3339">
        <v>8</v>
      </c>
      <c r="G3339">
        <v>12</v>
      </c>
      <c r="H3339">
        <v>0.66666666666666663</v>
      </c>
      <c r="I3339">
        <v>20</v>
      </c>
      <c r="J3339">
        <v>24</v>
      </c>
      <c r="K3339">
        <v>0.83333333333333337</v>
      </c>
      <c r="L3339">
        <v>26</v>
      </c>
      <c r="M3339">
        <v>0.92307692307692313</v>
      </c>
      <c r="N3339">
        <v>18</v>
      </c>
      <c r="P3339">
        <v>1</v>
      </c>
      <c r="Q3339">
        <v>1</v>
      </c>
      <c r="R3339">
        <v>1</v>
      </c>
      <c r="S3339">
        <v>2</v>
      </c>
      <c r="T3339">
        <v>0.82</v>
      </c>
    </row>
    <row r="3340" spans="1:20" x14ac:dyDescent="0.25">
      <c r="A3340" s="177" t="s">
        <v>6334</v>
      </c>
      <c r="B3340" t="s">
        <v>6335</v>
      </c>
      <c r="C3340" t="s">
        <v>214</v>
      </c>
      <c r="D3340" s="20" t="s">
        <v>1028</v>
      </c>
      <c r="E3340" s="26">
        <v>42767</v>
      </c>
      <c r="F3340">
        <v>17</v>
      </c>
      <c r="G3340">
        <v>13</v>
      </c>
      <c r="H3340">
        <v>1.3076923076923077</v>
      </c>
      <c r="I3340">
        <v>95</v>
      </c>
      <c r="J3340">
        <v>148</v>
      </c>
      <c r="K3340">
        <v>0.64189189189189189</v>
      </c>
      <c r="L3340">
        <v>92</v>
      </c>
      <c r="M3340">
        <v>1.6086956521739131</v>
      </c>
      <c r="N3340">
        <v>82</v>
      </c>
      <c r="P3340">
        <v>8</v>
      </c>
      <c r="Q3340">
        <v>11</v>
      </c>
      <c r="R3340">
        <v>0.72727272727272729</v>
      </c>
      <c r="S3340">
        <v>13</v>
      </c>
      <c r="T3340">
        <v>0.8899999999999999</v>
      </c>
    </row>
    <row r="3341" spans="1:20" x14ac:dyDescent="0.25">
      <c r="A3341" s="177" t="s">
        <v>5556</v>
      </c>
      <c r="B3341" t="s">
        <v>5557</v>
      </c>
      <c r="C3341" s="20" t="s">
        <v>903</v>
      </c>
      <c r="D3341" s="20" t="s">
        <v>1026</v>
      </c>
      <c r="E3341" s="26">
        <v>42767</v>
      </c>
      <c r="F3341">
        <v>11</v>
      </c>
      <c r="G3341">
        <v>11</v>
      </c>
      <c r="H3341">
        <v>1</v>
      </c>
      <c r="I3341">
        <v>40</v>
      </c>
      <c r="J3341">
        <v>55</v>
      </c>
      <c r="K3341">
        <v>0.72727272727272729</v>
      </c>
      <c r="L3341">
        <v>44</v>
      </c>
      <c r="M3341">
        <v>1.25</v>
      </c>
      <c r="N3341">
        <v>36</v>
      </c>
      <c r="P3341">
        <v>0</v>
      </c>
      <c r="Q3341">
        <v>0</v>
      </c>
      <c r="R3341" t="e">
        <v>#DIV/0!</v>
      </c>
      <c r="S3341">
        <v>4</v>
      </c>
      <c r="T3341">
        <v>0.62750000000000006</v>
      </c>
    </row>
    <row r="3342" spans="1:20" x14ac:dyDescent="0.25">
      <c r="A3342" s="177" t="s">
        <v>4941</v>
      </c>
      <c r="B3342" t="s">
        <v>4942</v>
      </c>
      <c r="C3342" t="s">
        <v>230</v>
      </c>
      <c r="D3342" s="20" t="s">
        <v>1028</v>
      </c>
      <c r="E3342" s="26">
        <v>42767</v>
      </c>
      <c r="F3342">
        <v>1</v>
      </c>
      <c r="G3342">
        <v>1</v>
      </c>
      <c r="H3342">
        <v>1</v>
      </c>
      <c r="I3342">
        <v>4</v>
      </c>
      <c r="J3342">
        <v>5</v>
      </c>
      <c r="K3342">
        <v>0.8</v>
      </c>
      <c r="L3342">
        <v>10</v>
      </c>
      <c r="M3342">
        <v>0.5</v>
      </c>
      <c r="N3342">
        <v>4</v>
      </c>
      <c r="P3342">
        <v>0</v>
      </c>
      <c r="Q3342">
        <v>2</v>
      </c>
      <c r="R3342">
        <v>0</v>
      </c>
      <c r="S3342">
        <v>0</v>
      </c>
      <c r="T3342">
        <v>0.44666666666666671</v>
      </c>
    </row>
    <row r="3343" spans="1:20" x14ac:dyDescent="0.25">
      <c r="A3343" s="177" t="s">
        <v>4766</v>
      </c>
      <c r="B3343" t="s">
        <v>4767</v>
      </c>
      <c r="C3343" t="s">
        <v>234</v>
      </c>
      <c r="D3343" s="20" t="s">
        <v>1028</v>
      </c>
      <c r="E3343" s="26">
        <v>42767</v>
      </c>
      <c r="F3343">
        <v>4</v>
      </c>
      <c r="G3343">
        <v>6</v>
      </c>
      <c r="H3343">
        <v>0.66666666666666663</v>
      </c>
      <c r="I3343">
        <v>79</v>
      </c>
      <c r="J3343">
        <v>40</v>
      </c>
      <c r="K3343">
        <v>1.9750000000000001</v>
      </c>
      <c r="L3343">
        <v>50</v>
      </c>
      <c r="M3343">
        <v>0.8</v>
      </c>
      <c r="N3343">
        <v>77</v>
      </c>
      <c r="P3343">
        <v>5</v>
      </c>
      <c r="Q3343">
        <v>8</v>
      </c>
      <c r="R3343">
        <v>0.625</v>
      </c>
      <c r="S3343">
        <v>2</v>
      </c>
      <c r="T3343">
        <v>0.61499999999999999</v>
      </c>
    </row>
    <row r="3344" spans="1:20" x14ac:dyDescent="0.25">
      <c r="A3344" s="177" t="s">
        <v>4416</v>
      </c>
      <c r="B3344" t="s">
        <v>4417</v>
      </c>
      <c r="C3344" t="s">
        <v>217</v>
      </c>
      <c r="D3344" s="20" t="s">
        <v>1028</v>
      </c>
      <c r="E3344" s="26">
        <v>42767</v>
      </c>
      <c r="F3344">
        <v>0</v>
      </c>
      <c r="G3344">
        <v>0</v>
      </c>
      <c r="H3344" t="e">
        <v>#DIV/0!</v>
      </c>
      <c r="I3344">
        <v>0</v>
      </c>
      <c r="J3344">
        <v>0</v>
      </c>
      <c r="K3344" t="e">
        <v>#DIV/0!</v>
      </c>
      <c r="L3344">
        <v>0</v>
      </c>
      <c r="M3344" t="e">
        <v>#DIV/0!</v>
      </c>
      <c r="N3344">
        <v>0</v>
      </c>
      <c r="P3344">
        <v>0</v>
      </c>
      <c r="Q3344">
        <v>0</v>
      </c>
      <c r="R3344" t="e">
        <v>#DIV/0!</v>
      </c>
      <c r="S3344">
        <v>0</v>
      </c>
      <c r="T3344">
        <v>0.68226190476190485</v>
      </c>
    </row>
    <row r="3345" spans="1:20" x14ac:dyDescent="0.25">
      <c r="A3345" s="177" t="s">
        <v>3826</v>
      </c>
      <c r="B3345" t="s">
        <v>3827</v>
      </c>
      <c r="C3345" t="s">
        <v>342</v>
      </c>
      <c r="D3345" s="20" t="s">
        <v>1028</v>
      </c>
      <c r="E3345" s="26">
        <v>42767</v>
      </c>
      <c r="F3345">
        <v>4</v>
      </c>
      <c r="G3345">
        <v>4</v>
      </c>
      <c r="H3345">
        <v>1</v>
      </c>
      <c r="I3345">
        <v>20</v>
      </c>
      <c r="J3345">
        <v>40</v>
      </c>
      <c r="K3345">
        <v>0.5</v>
      </c>
      <c r="L3345">
        <v>40</v>
      </c>
      <c r="M3345">
        <v>1</v>
      </c>
      <c r="N3345">
        <v>19</v>
      </c>
      <c r="P3345">
        <v>3</v>
      </c>
      <c r="Q3345">
        <v>3</v>
      </c>
      <c r="R3345">
        <v>1</v>
      </c>
      <c r="S3345">
        <v>1</v>
      </c>
    </row>
    <row r="3346" spans="1:20" x14ac:dyDescent="0.25">
      <c r="A3346" s="177" t="s">
        <v>3634</v>
      </c>
      <c r="B3346" t="s">
        <v>3635</v>
      </c>
      <c r="C3346" t="s">
        <v>220</v>
      </c>
      <c r="D3346" s="20" t="s">
        <v>1028</v>
      </c>
      <c r="E3346" s="26">
        <v>42767</v>
      </c>
      <c r="F3346">
        <v>9</v>
      </c>
      <c r="G3346">
        <v>16</v>
      </c>
      <c r="H3346">
        <v>0.5625</v>
      </c>
      <c r="I3346">
        <v>23</v>
      </c>
      <c r="J3346">
        <v>24</v>
      </c>
      <c r="K3346">
        <v>0.95833333333333337</v>
      </c>
      <c r="L3346">
        <v>48</v>
      </c>
      <c r="M3346">
        <v>0.5</v>
      </c>
      <c r="N3346">
        <v>20</v>
      </c>
      <c r="P3346">
        <v>2</v>
      </c>
      <c r="Q3346">
        <v>6</v>
      </c>
      <c r="R3346">
        <v>0.33333333333333331</v>
      </c>
      <c r="S3346">
        <v>3</v>
      </c>
    </row>
    <row r="3347" spans="1:20" x14ac:dyDescent="0.25">
      <c r="A3347" s="177" t="s">
        <v>3109</v>
      </c>
      <c r="B3347" t="s">
        <v>3110</v>
      </c>
      <c r="C3347" t="s">
        <v>242</v>
      </c>
      <c r="D3347" s="20" t="s">
        <v>1026</v>
      </c>
      <c r="E3347" s="26">
        <v>42767</v>
      </c>
      <c r="F3347">
        <v>6</v>
      </c>
      <c r="G3347">
        <v>7</v>
      </c>
      <c r="H3347">
        <v>0.8571428571428571</v>
      </c>
      <c r="I3347">
        <v>59</v>
      </c>
      <c r="J3347">
        <v>58</v>
      </c>
      <c r="K3347">
        <v>1.0172413793103448</v>
      </c>
      <c r="L3347">
        <v>75</v>
      </c>
      <c r="M3347">
        <v>0.77333333333333332</v>
      </c>
      <c r="N3347">
        <v>43</v>
      </c>
      <c r="P3347">
        <v>1</v>
      </c>
      <c r="Q3347">
        <v>13</v>
      </c>
      <c r="R3347">
        <v>7.6923076923076927E-2</v>
      </c>
      <c r="S3347">
        <v>16</v>
      </c>
    </row>
    <row r="3348" spans="1:20" x14ac:dyDescent="0.25">
      <c r="A3348" s="177" t="s">
        <v>2934</v>
      </c>
      <c r="B3348" t="s">
        <v>2935</v>
      </c>
      <c r="C3348" s="20" t="s">
        <v>2754</v>
      </c>
      <c r="D3348" s="20" t="s">
        <v>1026</v>
      </c>
      <c r="E3348" s="26">
        <v>42767</v>
      </c>
      <c r="F3348">
        <v>6</v>
      </c>
      <c r="G3348">
        <v>6</v>
      </c>
      <c r="H3348">
        <v>1</v>
      </c>
      <c r="I3348">
        <v>25</v>
      </c>
      <c r="J3348">
        <v>30</v>
      </c>
      <c r="K3348">
        <v>0.83333333333333337</v>
      </c>
      <c r="L3348">
        <v>32</v>
      </c>
      <c r="M3348">
        <v>0.9375</v>
      </c>
      <c r="N3348">
        <v>23</v>
      </c>
      <c r="P3348">
        <v>0</v>
      </c>
      <c r="Q3348">
        <v>0</v>
      </c>
      <c r="R3348" t="e">
        <v>#DIV/0!</v>
      </c>
      <c r="S3348">
        <v>2</v>
      </c>
    </row>
    <row r="3349" spans="1:20" x14ac:dyDescent="0.25">
      <c r="A3349" s="177" t="s">
        <v>2689</v>
      </c>
      <c r="B3349" t="s">
        <v>2690</v>
      </c>
      <c r="C3349" t="s">
        <v>237</v>
      </c>
      <c r="D3349" s="20" t="s">
        <v>1026</v>
      </c>
      <c r="E3349" s="26">
        <v>42767</v>
      </c>
      <c r="F3349">
        <v>11</v>
      </c>
      <c r="G3349">
        <v>13</v>
      </c>
      <c r="H3349">
        <v>0.84615384615384615</v>
      </c>
      <c r="I3349">
        <v>60</v>
      </c>
      <c r="J3349">
        <v>73</v>
      </c>
      <c r="K3349">
        <v>0.82191780821917804</v>
      </c>
      <c r="L3349">
        <v>97</v>
      </c>
      <c r="M3349">
        <v>0.75257731958762886</v>
      </c>
      <c r="N3349">
        <v>47</v>
      </c>
      <c r="O3349">
        <v>0.9966666666666667</v>
      </c>
      <c r="P3349">
        <v>7</v>
      </c>
      <c r="Q3349">
        <v>10</v>
      </c>
      <c r="R3349">
        <v>0.7</v>
      </c>
      <c r="S3349">
        <v>13</v>
      </c>
    </row>
    <row r="3350" spans="1:20" x14ac:dyDescent="0.25">
      <c r="A3350" s="177" t="s">
        <v>2514</v>
      </c>
      <c r="B3350" t="s">
        <v>2515</v>
      </c>
      <c r="C3350" t="s">
        <v>238</v>
      </c>
      <c r="D3350" s="20" t="s">
        <v>1026</v>
      </c>
      <c r="E3350" s="26">
        <v>42767</v>
      </c>
      <c r="F3350">
        <v>6</v>
      </c>
      <c r="G3350">
        <v>12</v>
      </c>
      <c r="H3350">
        <v>0.5</v>
      </c>
      <c r="I3350">
        <v>21</v>
      </c>
      <c r="J3350">
        <v>18</v>
      </c>
      <c r="K3350">
        <v>1.1666666666666667</v>
      </c>
      <c r="L3350">
        <v>40</v>
      </c>
      <c r="M3350">
        <v>0.45</v>
      </c>
      <c r="N3350">
        <v>18</v>
      </c>
      <c r="P3350">
        <v>2</v>
      </c>
      <c r="Q3350">
        <v>6</v>
      </c>
      <c r="R3350">
        <v>0.33333333333333331</v>
      </c>
      <c r="S3350">
        <v>3</v>
      </c>
      <c r="T3350">
        <v>0.46</v>
      </c>
    </row>
    <row r="3351" spans="1:20" x14ac:dyDescent="0.25">
      <c r="A3351" s="177" t="s">
        <v>2341</v>
      </c>
      <c r="B3351" t="s">
        <v>2342</v>
      </c>
      <c r="C3351" t="s">
        <v>239</v>
      </c>
      <c r="D3351" s="20" t="s">
        <v>1026</v>
      </c>
      <c r="E3351" s="26">
        <v>42767</v>
      </c>
      <c r="F3351">
        <v>3</v>
      </c>
      <c r="G3351">
        <v>4</v>
      </c>
      <c r="H3351">
        <v>0.75</v>
      </c>
      <c r="I3351">
        <v>2</v>
      </c>
      <c r="J3351">
        <v>6</v>
      </c>
      <c r="K3351">
        <v>0.33333333333333331</v>
      </c>
      <c r="L3351">
        <v>8</v>
      </c>
      <c r="M3351">
        <v>0.75</v>
      </c>
      <c r="N3351">
        <v>2</v>
      </c>
      <c r="O3351">
        <v>0.82</v>
      </c>
      <c r="P3351">
        <v>0</v>
      </c>
      <c r="Q3351">
        <v>0</v>
      </c>
      <c r="R3351" t="e">
        <v>#DIV/0!</v>
      </c>
      <c r="S3351">
        <v>0</v>
      </c>
      <c r="T3351">
        <v>0.95</v>
      </c>
    </row>
    <row r="3352" spans="1:20" x14ac:dyDescent="0.25">
      <c r="A3352" s="177" t="s">
        <v>2166</v>
      </c>
      <c r="B3352" t="s">
        <v>2167</v>
      </c>
      <c r="C3352" s="20" t="s">
        <v>2018</v>
      </c>
      <c r="D3352" s="20" t="s">
        <v>1026</v>
      </c>
      <c r="E3352" s="26">
        <v>42767</v>
      </c>
      <c r="F3352">
        <v>10</v>
      </c>
      <c r="G3352">
        <v>10</v>
      </c>
      <c r="H3352">
        <v>1</v>
      </c>
      <c r="I3352">
        <v>35</v>
      </c>
      <c r="J3352">
        <v>49</v>
      </c>
      <c r="K3352">
        <v>0.7142857142857143</v>
      </c>
      <c r="L3352">
        <v>46</v>
      </c>
      <c r="M3352">
        <v>1.0652173913043479</v>
      </c>
      <c r="N3352">
        <v>30</v>
      </c>
      <c r="P3352">
        <v>1</v>
      </c>
      <c r="Q3352">
        <v>4</v>
      </c>
      <c r="R3352">
        <v>0.25</v>
      </c>
      <c r="S3352">
        <v>5</v>
      </c>
      <c r="T3352">
        <v>0.98</v>
      </c>
    </row>
    <row r="3353" spans="1:20" x14ac:dyDescent="0.25">
      <c r="A3353" s="177" t="s">
        <v>1918</v>
      </c>
      <c r="B3353" t="s">
        <v>1919</v>
      </c>
      <c r="C3353" t="s">
        <v>240</v>
      </c>
      <c r="D3353" s="20" t="s">
        <v>1026</v>
      </c>
      <c r="E3353" s="26">
        <v>42767</v>
      </c>
      <c r="F3353">
        <v>22</v>
      </c>
      <c r="G3353">
        <v>17</v>
      </c>
      <c r="H3353">
        <v>1.2941176470588236</v>
      </c>
      <c r="I3353">
        <v>38</v>
      </c>
      <c r="J3353">
        <v>100</v>
      </c>
      <c r="K3353">
        <v>0.38</v>
      </c>
      <c r="L3353">
        <v>48</v>
      </c>
      <c r="M3353">
        <v>2.0833333333333335</v>
      </c>
      <c r="N3353">
        <v>29</v>
      </c>
      <c r="P3353">
        <v>0</v>
      </c>
      <c r="Q3353">
        <v>1</v>
      </c>
      <c r="R3353">
        <v>0</v>
      </c>
      <c r="S3353">
        <v>9</v>
      </c>
      <c r="T3353">
        <v>1.1200000000000001</v>
      </c>
    </row>
    <row r="3354" spans="1:20" x14ac:dyDescent="0.25">
      <c r="A3354" s="177" t="s">
        <v>1743</v>
      </c>
      <c r="B3354" t="s">
        <v>1744</v>
      </c>
      <c r="C3354" t="s">
        <v>241</v>
      </c>
      <c r="D3354" s="20" t="s">
        <v>1026</v>
      </c>
      <c r="E3354" s="26">
        <v>42767</v>
      </c>
      <c r="F3354">
        <v>51</v>
      </c>
      <c r="G3354">
        <v>58</v>
      </c>
      <c r="H3354">
        <v>0.87931034482758619</v>
      </c>
      <c r="I3354">
        <v>530</v>
      </c>
      <c r="J3354">
        <v>541</v>
      </c>
      <c r="K3354">
        <v>0.97966728280961179</v>
      </c>
      <c r="L3354">
        <v>635</v>
      </c>
      <c r="M3354">
        <v>0.85196850393700785</v>
      </c>
      <c r="N3354">
        <v>516</v>
      </c>
      <c r="P3354">
        <v>14</v>
      </c>
      <c r="Q3354">
        <v>23</v>
      </c>
      <c r="R3354">
        <v>0.60869565217391308</v>
      </c>
      <c r="S3354">
        <v>14</v>
      </c>
      <c r="T3354">
        <v>0.73</v>
      </c>
    </row>
    <row r="3355" spans="1:20" x14ac:dyDescent="0.25">
      <c r="A3355" s="177" t="s">
        <v>1568</v>
      </c>
      <c r="B3355" t="s">
        <v>1569</v>
      </c>
      <c r="C3355" t="s">
        <v>318</v>
      </c>
      <c r="D3355" s="20" t="s">
        <v>1026</v>
      </c>
      <c r="E3355" s="26">
        <v>42767</v>
      </c>
      <c r="F3355">
        <v>22</v>
      </c>
      <c r="G3355">
        <v>17</v>
      </c>
      <c r="H3355">
        <v>1.2941176470588236</v>
      </c>
      <c r="I3355">
        <v>50</v>
      </c>
      <c r="J3355">
        <v>66</v>
      </c>
      <c r="K3355">
        <v>0.75757575757575757</v>
      </c>
      <c r="L3355">
        <v>67</v>
      </c>
      <c r="M3355">
        <v>0.9850746268656716</v>
      </c>
      <c r="N3355">
        <v>48</v>
      </c>
      <c r="P3355">
        <v>1</v>
      </c>
      <c r="Q3355">
        <v>1</v>
      </c>
      <c r="R3355">
        <v>1</v>
      </c>
      <c r="S3355">
        <v>2</v>
      </c>
      <c r="T3355">
        <v>0.85</v>
      </c>
    </row>
    <row r="3356" spans="1:20" x14ac:dyDescent="0.25">
      <c r="A3356" s="177" t="s">
        <v>1145</v>
      </c>
      <c r="B3356" t="s">
        <v>1233</v>
      </c>
      <c r="C3356" t="s">
        <v>235</v>
      </c>
      <c r="D3356" s="20" t="s">
        <v>1028</v>
      </c>
      <c r="E3356" s="26">
        <v>42767</v>
      </c>
      <c r="F3356">
        <v>137</v>
      </c>
      <c r="G3356">
        <v>144</v>
      </c>
      <c r="H3356">
        <v>0.95138888888888884</v>
      </c>
      <c r="I3356">
        <v>820</v>
      </c>
      <c r="J3356">
        <v>941</v>
      </c>
      <c r="K3356">
        <v>0.87141339001062701</v>
      </c>
      <c r="L3356">
        <v>1048</v>
      </c>
      <c r="M3356">
        <v>0.89790076335877866</v>
      </c>
      <c r="N3356">
        <v>756</v>
      </c>
      <c r="P3356">
        <v>26</v>
      </c>
      <c r="Q3356">
        <v>58</v>
      </c>
      <c r="R3356">
        <v>0.44827586206896552</v>
      </c>
      <c r="S3356">
        <v>64</v>
      </c>
      <c r="T3356">
        <v>0.83</v>
      </c>
    </row>
    <row r="3357" spans="1:20" x14ac:dyDescent="0.25">
      <c r="A3357" s="177" t="s">
        <v>11128</v>
      </c>
      <c r="B3357" t="s">
        <v>11129</v>
      </c>
      <c r="C3357" t="s">
        <v>228</v>
      </c>
      <c r="D3357" s="20" t="s">
        <v>1026</v>
      </c>
      <c r="E3357" s="26">
        <v>42795</v>
      </c>
      <c r="F3357">
        <v>1</v>
      </c>
      <c r="G3357">
        <v>1</v>
      </c>
      <c r="H3357">
        <v>1</v>
      </c>
      <c r="I3357">
        <v>7</v>
      </c>
      <c r="J3357">
        <v>5</v>
      </c>
      <c r="K3357">
        <v>1.4</v>
      </c>
      <c r="L3357">
        <v>5</v>
      </c>
      <c r="M3357">
        <v>1</v>
      </c>
      <c r="N3357">
        <v>4</v>
      </c>
      <c r="P3357">
        <v>3</v>
      </c>
      <c r="Q3357">
        <v>4</v>
      </c>
      <c r="R3357">
        <v>0.75</v>
      </c>
      <c r="S3357">
        <v>3</v>
      </c>
      <c r="T3357">
        <v>0.95</v>
      </c>
    </row>
    <row r="3358" spans="1:20" x14ac:dyDescent="0.25">
      <c r="A3358" s="177" t="s">
        <v>9381</v>
      </c>
      <c r="B3358" t="s">
        <v>9382</v>
      </c>
      <c r="C3358" t="s">
        <v>211</v>
      </c>
      <c r="D3358" s="20" t="s">
        <v>1026</v>
      </c>
      <c r="E3358" s="26">
        <v>42795</v>
      </c>
      <c r="F3358">
        <v>2</v>
      </c>
      <c r="G3358">
        <v>2</v>
      </c>
      <c r="H3358">
        <v>1</v>
      </c>
      <c r="I3358">
        <v>37</v>
      </c>
      <c r="J3358">
        <v>30</v>
      </c>
      <c r="K3358">
        <v>1.2333333333333334</v>
      </c>
      <c r="L3358">
        <v>30</v>
      </c>
      <c r="M3358">
        <v>1</v>
      </c>
      <c r="N3358">
        <v>29</v>
      </c>
      <c r="P3358">
        <v>0</v>
      </c>
      <c r="Q3358">
        <v>1</v>
      </c>
      <c r="R3358">
        <v>0</v>
      </c>
      <c r="S3358">
        <v>8</v>
      </c>
      <c r="T3358">
        <v>0.69</v>
      </c>
    </row>
    <row r="3359" spans="1:20" x14ac:dyDescent="0.25">
      <c r="A3359" s="177" t="s">
        <v>8542</v>
      </c>
      <c r="B3359" t="s">
        <v>8543</v>
      </c>
      <c r="C3359" t="s">
        <v>213</v>
      </c>
      <c r="D3359" s="20" t="s">
        <v>1026</v>
      </c>
      <c r="E3359" s="26">
        <v>42795</v>
      </c>
      <c r="F3359">
        <v>2</v>
      </c>
      <c r="G3359">
        <v>3</v>
      </c>
      <c r="H3359">
        <v>0.66666666666666663</v>
      </c>
      <c r="I3359">
        <v>17</v>
      </c>
      <c r="J3359">
        <v>18</v>
      </c>
      <c r="K3359">
        <v>0.94444444444444442</v>
      </c>
      <c r="L3359">
        <v>30</v>
      </c>
      <c r="M3359">
        <v>0.6</v>
      </c>
      <c r="N3359">
        <v>16</v>
      </c>
      <c r="P3359">
        <v>0</v>
      </c>
      <c r="Q3359">
        <v>0</v>
      </c>
      <c r="R3359" t="e">
        <v>#DIV/0!</v>
      </c>
      <c r="S3359">
        <v>1</v>
      </c>
      <c r="T3359">
        <v>0.9</v>
      </c>
    </row>
    <row r="3360" spans="1:20" x14ac:dyDescent="0.25">
      <c r="A3360" s="177" t="s">
        <v>5118</v>
      </c>
      <c r="B3360" t="s">
        <v>5119</v>
      </c>
      <c r="C3360" t="s">
        <v>229</v>
      </c>
      <c r="D3360" s="20" t="s">
        <v>1026</v>
      </c>
      <c r="E3360" s="26">
        <v>42795</v>
      </c>
      <c r="F3360">
        <v>1</v>
      </c>
      <c r="G3360">
        <v>1</v>
      </c>
      <c r="H3360">
        <v>1</v>
      </c>
      <c r="I3360">
        <v>6</v>
      </c>
      <c r="J3360">
        <v>5</v>
      </c>
      <c r="K3360">
        <v>1.2</v>
      </c>
      <c r="L3360">
        <v>10</v>
      </c>
      <c r="M3360">
        <v>0.5</v>
      </c>
      <c r="N3360">
        <v>4</v>
      </c>
      <c r="P3360">
        <v>0</v>
      </c>
      <c r="Q3360">
        <v>0</v>
      </c>
      <c r="R3360" t="e">
        <v>#DIV/0!</v>
      </c>
      <c r="S3360">
        <v>2</v>
      </c>
      <c r="T3360">
        <v>0.33</v>
      </c>
    </row>
    <row r="3361" spans="1:20" x14ac:dyDescent="0.25">
      <c r="A3361" s="177" t="s">
        <v>12120</v>
      </c>
      <c r="B3361" t="s">
        <v>12121</v>
      </c>
      <c r="C3361" s="20" t="s">
        <v>1077</v>
      </c>
      <c r="D3361" s="20" t="s">
        <v>1028</v>
      </c>
      <c r="E3361" s="26">
        <v>42795</v>
      </c>
      <c r="F3361">
        <v>0</v>
      </c>
      <c r="G3361">
        <v>0</v>
      </c>
      <c r="H3361" t="e">
        <v>#DIV/0!</v>
      </c>
      <c r="I3361">
        <v>0</v>
      </c>
      <c r="J3361">
        <v>0</v>
      </c>
      <c r="K3361" t="e">
        <v>#DIV/0!</v>
      </c>
      <c r="L3361">
        <v>0</v>
      </c>
      <c r="M3361" t="e">
        <v>#DIV/0!</v>
      </c>
      <c r="N3361">
        <v>0</v>
      </c>
      <c r="P3361">
        <v>0</v>
      </c>
      <c r="Q3361">
        <v>0</v>
      </c>
      <c r="R3361" t="e">
        <v>#DIV/0!</v>
      </c>
      <c r="S3361">
        <v>0</v>
      </c>
      <c r="T3361">
        <v>0.65</v>
      </c>
    </row>
    <row r="3362" spans="1:20" x14ac:dyDescent="0.25">
      <c r="A3362" s="177" t="s">
        <v>5742</v>
      </c>
      <c r="B3362" t="s">
        <v>5743</v>
      </c>
      <c r="C3362" s="20" t="s">
        <v>1073</v>
      </c>
      <c r="D3362" s="20" t="s">
        <v>1026</v>
      </c>
      <c r="E3362" s="26">
        <v>42795</v>
      </c>
      <c r="F3362">
        <v>6</v>
      </c>
      <c r="G3362">
        <v>6</v>
      </c>
      <c r="H3362">
        <v>1</v>
      </c>
      <c r="I3362">
        <v>26</v>
      </c>
      <c r="J3362">
        <v>30</v>
      </c>
      <c r="K3362">
        <v>0.8666666666666667</v>
      </c>
      <c r="L3362">
        <v>32</v>
      </c>
      <c r="M3362">
        <v>0.9375</v>
      </c>
      <c r="N3362">
        <v>24</v>
      </c>
      <c r="P3362">
        <v>0</v>
      </c>
      <c r="Q3362">
        <v>1</v>
      </c>
      <c r="R3362">
        <v>0</v>
      </c>
      <c r="S3362">
        <v>2</v>
      </c>
    </row>
    <row r="3363" spans="1:20" x14ac:dyDescent="0.25">
      <c r="A3363" s="177" t="s">
        <v>10619</v>
      </c>
      <c r="B3363" t="s">
        <v>10620</v>
      </c>
      <c r="C3363" t="s">
        <v>205</v>
      </c>
      <c r="D3363" s="20" t="s">
        <v>1026</v>
      </c>
      <c r="E3363" s="26">
        <v>42795</v>
      </c>
      <c r="F3363">
        <v>3</v>
      </c>
      <c r="G3363">
        <v>3</v>
      </c>
      <c r="H3363">
        <v>1</v>
      </c>
      <c r="I3363">
        <v>10</v>
      </c>
      <c r="J3363">
        <v>17</v>
      </c>
      <c r="K3363">
        <v>0.58823529411764708</v>
      </c>
      <c r="L3363">
        <v>20</v>
      </c>
      <c r="M3363">
        <v>0.85</v>
      </c>
      <c r="N3363">
        <v>6</v>
      </c>
      <c r="O3363">
        <v>0.95</v>
      </c>
      <c r="P3363">
        <v>2</v>
      </c>
      <c r="Q3363">
        <v>2</v>
      </c>
      <c r="R3363">
        <v>1</v>
      </c>
      <c r="S3363">
        <v>4</v>
      </c>
      <c r="T3363">
        <v>0.44</v>
      </c>
    </row>
    <row r="3364" spans="1:20" x14ac:dyDescent="0.25">
      <c r="A3364" s="177" t="s">
        <v>8966</v>
      </c>
      <c r="B3364" t="s">
        <v>8967</v>
      </c>
      <c r="C3364" t="s">
        <v>210</v>
      </c>
      <c r="D3364" s="20" t="s">
        <v>1026</v>
      </c>
      <c r="E3364" s="26">
        <v>42795</v>
      </c>
      <c r="F3364">
        <v>3</v>
      </c>
      <c r="G3364">
        <v>3</v>
      </c>
      <c r="H3364">
        <v>1</v>
      </c>
      <c r="I3364">
        <v>17</v>
      </c>
      <c r="J3364">
        <v>21</v>
      </c>
      <c r="K3364">
        <v>0.80952380952380953</v>
      </c>
      <c r="L3364">
        <v>30</v>
      </c>
      <c r="M3364">
        <v>0.7</v>
      </c>
      <c r="N3364">
        <v>12</v>
      </c>
      <c r="O3364">
        <v>0.98</v>
      </c>
      <c r="P3364">
        <v>1</v>
      </c>
      <c r="Q3364">
        <v>3</v>
      </c>
      <c r="R3364">
        <v>0.33333333333333331</v>
      </c>
      <c r="S3364">
        <v>5</v>
      </c>
      <c r="T3364">
        <v>0.18</v>
      </c>
    </row>
    <row r="3365" spans="1:20" x14ac:dyDescent="0.25">
      <c r="A3365" s="177" t="s">
        <v>6161</v>
      </c>
      <c r="B3365" t="s">
        <v>6162</v>
      </c>
      <c r="C3365" t="s">
        <v>215</v>
      </c>
      <c r="D3365" s="20" t="s">
        <v>1026</v>
      </c>
      <c r="E3365" s="26">
        <v>42795</v>
      </c>
      <c r="F3365">
        <v>5</v>
      </c>
      <c r="G3365">
        <v>7</v>
      </c>
      <c r="H3365">
        <v>0.7142857142857143</v>
      </c>
      <c r="I3365">
        <v>38</v>
      </c>
      <c r="J3365">
        <v>32</v>
      </c>
      <c r="K3365">
        <v>1.1875</v>
      </c>
      <c r="L3365">
        <v>47</v>
      </c>
      <c r="M3365">
        <v>0.68085106382978722</v>
      </c>
      <c r="N3365">
        <v>31</v>
      </c>
      <c r="O3365">
        <v>1.1200000000000001</v>
      </c>
      <c r="P3365">
        <v>3</v>
      </c>
      <c r="Q3365">
        <v>5</v>
      </c>
      <c r="R3365">
        <v>0.6</v>
      </c>
      <c r="S3365">
        <v>7</v>
      </c>
      <c r="T3365">
        <v>0.11</v>
      </c>
    </row>
    <row r="3366" spans="1:20" x14ac:dyDescent="0.25">
      <c r="A3366" s="177" t="s">
        <v>3461</v>
      </c>
      <c r="B3366" t="s">
        <v>3462</v>
      </c>
      <c r="C3366" t="s">
        <v>221</v>
      </c>
      <c r="D3366" s="20" t="s">
        <v>1026</v>
      </c>
      <c r="E3366" s="26">
        <v>42795</v>
      </c>
      <c r="F3366">
        <v>6</v>
      </c>
      <c r="G3366">
        <v>12</v>
      </c>
      <c r="H3366">
        <v>0.5</v>
      </c>
      <c r="I3366">
        <v>20</v>
      </c>
      <c r="J3366">
        <v>32</v>
      </c>
      <c r="K3366">
        <v>0.625</v>
      </c>
      <c r="L3366">
        <v>40</v>
      </c>
      <c r="M3366">
        <v>0.8</v>
      </c>
      <c r="N3366">
        <v>19</v>
      </c>
      <c r="O3366">
        <v>0.73</v>
      </c>
      <c r="P3366">
        <v>0</v>
      </c>
      <c r="Q3366">
        <v>4</v>
      </c>
      <c r="R3366">
        <v>0</v>
      </c>
      <c r="S3366">
        <v>1</v>
      </c>
    </row>
    <row r="3367" spans="1:20" x14ac:dyDescent="0.25">
      <c r="A3367" s="177" t="s">
        <v>3286</v>
      </c>
      <c r="B3367" t="s">
        <v>3287</v>
      </c>
      <c r="C3367" t="s">
        <v>222</v>
      </c>
      <c r="D3367" s="20" t="s">
        <v>1026</v>
      </c>
      <c r="E3367" s="26">
        <v>42795</v>
      </c>
      <c r="F3367">
        <v>4</v>
      </c>
      <c r="G3367">
        <v>4</v>
      </c>
      <c r="H3367">
        <v>1</v>
      </c>
      <c r="I3367">
        <v>3</v>
      </c>
      <c r="J3367">
        <v>8</v>
      </c>
      <c r="K3367">
        <v>0.375</v>
      </c>
      <c r="L3367">
        <v>8</v>
      </c>
      <c r="M3367">
        <v>1</v>
      </c>
      <c r="N3367">
        <v>3</v>
      </c>
      <c r="O3367">
        <v>0.85</v>
      </c>
      <c r="P3367">
        <v>0</v>
      </c>
      <c r="Q3367">
        <v>0</v>
      </c>
      <c r="R3367" t="e">
        <v>#DIV/0!</v>
      </c>
      <c r="S3367">
        <v>0</v>
      </c>
      <c r="T3367">
        <v>0.46</v>
      </c>
    </row>
    <row r="3368" spans="1:20" x14ac:dyDescent="0.25">
      <c r="A3368" s="177" t="s">
        <v>7331</v>
      </c>
      <c r="B3368" t="s">
        <v>7332</v>
      </c>
      <c r="C3368" s="20" t="s">
        <v>1078</v>
      </c>
      <c r="D3368" s="20" t="s">
        <v>1026</v>
      </c>
      <c r="E3368" s="26">
        <v>42795</v>
      </c>
      <c r="F3368">
        <v>5</v>
      </c>
      <c r="G3368">
        <v>5</v>
      </c>
      <c r="H3368">
        <v>1</v>
      </c>
      <c r="I3368">
        <v>32</v>
      </c>
      <c r="J3368">
        <v>24</v>
      </c>
      <c r="K3368">
        <v>1.3333333333333333</v>
      </c>
      <c r="L3368">
        <v>34</v>
      </c>
      <c r="M3368">
        <v>0.70588235294117652</v>
      </c>
      <c r="N3368">
        <v>24</v>
      </c>
      <c r="P3368">
        <v>1</v>
      </c>
      <c r="Q3368">
        <v>4</v>
      </c>
      <c r="R3368">
        <v>0.25</v>
      </c>
      <c r="S3368">
        <v>8</v>
      </c>
      <c r="T3368">
        <v>0.66</v>
      </c>
    </row>
    <row r="3369" spans="1:20" x14ac:dyDescent="0.25">
      <c r="A3369" s="177" t="s">
        <v>5323</v>
      </c>
      <c r="B3369" t="s">
        <v>5324</v>
      </c>
      <c r="C3369" s="20" t="s">
        <v>1079</v>
      </c>
      <c r="D3369" s="20" t="s">
        <v>1026</v>
      </c>
      <c r="E3369" s="26">
        <v>42795</v>
      </c>
      <c r="F3369">
        <v>5</v>
      </c>
      <c r="G3369">
        <v>5</v>
      </c>
      <c r="H3369">
        <v>1</v>
      </c>
      <c r="I3369">
        <v>19</v>
      </c>
      <c r="J3369">
        <v>25</v>
      </c>
      <c r="K3369">
        <v>0.76</v>
      </c>
      <c r="L3369">
        <v>12</v>
      </c>
      <c r="M3369">
        <v>2.0833333333333335</v>
      </c>
      <c r="N3369">
        <v>16</v>
      </c>
      <c r="P3369">
        <v>1</v>
      </c>
      <c r="Q3369">
        <v>4</v>
      </c>
      <c r="R3369">
        <v>0.25</v>
      </c>
      <c r="S3369">
        <v>3</v>
      </c>
      <c r="T3369">
        <v>0.56999999999999995</v>
      </c>
    </row>
    <row r="3370" spans="1:20" x14ac:dyDescent="0.25">
      <c r="A3370" s="177" t="s">
        <v>12322</v>
      </c>
      <c r="B3370" t="s">
        <v>12323</v>
      </c>
      <c r="C3370" t="s">
        <v>200</v>
      </c>
      <c r="D3370" s="20" t="s">
        <v>1026</v>
      </c>
      <c r="E3370" s="26">
        <v>42795</v>
      </c>
      <c r="F3370">
        <v>4</v>
      </c>
      <c r="G3370">
        <v>5</v>
      </c>
      <c r="H3370">
        <v>0.8</v>
      </c>
      <c r="I3370">
        <v>11</v>
      </c>
      <c r="J3370">
        <v>20</v>
      </c>
      <c r="K3370">
        <v>0.55000000000000004</v>
      </c>
      <c r="L3370">
        <v>12</v>
      </c>
      <c r="M3370">
        <v>1.6666666666666667</v>
      </c>
      <c r="N3370">
        <v>5</v>
      </c>
      <c r="P3370">
        <v>4</v>
      </c>
      <c r="Q3370">
        <v>4</v>
      </c>
      <c r="R3370">
        <v>1</v>
      </c>
      <c r="S3370">
        <v>6</v>
      </c>
    </row>
    <row r="3371" spans="1:20" x14ac:dyDescent="0.25">
      <c r="A3371" s="177" t="s">
        <v>10443</v>
      </c>
      <c r="B3371" t="s">
        <v>10444</v>
      </c>
      <c r="C3371" t="s">
        <v>204</v>
      </c>
      <c r="D3371" s="20" t="s">
        <v>1026</v>
      </c>
      <c r="E3371" s="26">
        <v>42795</v>
      </c>
      <c r="F3371">
        <v>10</v>
      </c>
      <c r="G3371">
        <v>4</v>
      </c>
      <c r="H3371">
        <v>2.5</v>
      </c>
      <c r="I3371">
        <v>9</v>
      </c>
      <c r="J3371">
        <v>50</v>
      </c>
      <c r="K3371">
        <v>0.18</v>
      </c>
      <c r="L3371">
        <v>10</v>
      </c>
      <c r="M3371">
        <v>5</v>
      </c>
      <c r="N3371">
        <v>8</v>
      </c>
      <c r="P3371">
        <v>0</v>
      </c>
      <c r="Q3371">
        <v>1</v>
      </c>
      <c r="R3371">
        <v>0</v>
      </c>
      <c r="S3371">
        <v>1</v>
      </c>
    </row>
    <row r="3372" spans="1:20" x14ac:dyDescent="0.25">
      <c r="A3372" s="177" t="s">
        <v>8791</v>
      </c>
      <c r="B3372" t="s">
        <v>8792</v>
      </c>
      <c r="C3372" t="s">
        <v>208</v>
      </c>
      <c r="D3372" s="20" t="s">
        <v>1026</v>
      </c>
      <c r="E3372" s="26">
        <v>42795</v>
      </c>
      <c r="F3372">
        <v>2</v>
      </c>
      <c r="G3372">
        <v>2</v>
      </c>
      <c r="H3372">
        <v>1</v>
      </c>
      <c r="I3372">
        <v>11</v>
      </c>
      <c r="J3372">
        <v>10</v>
      </c>
      <c r="K3372">
        <v>1.1000000000000001</v>
      </c>
      <c r="L3372">
        <v>10</v>
      </c>
      <c r="M3372">
        <v>1</v>
      </c>
      <c r="N3372">
        <v>11</v>
      </c>
      <c r="P3372">
        <v>1</v>
      </c>
      <c r="Q3372">
        <v>1</v>
      </c>
      <c r="R3372">
        <v>1</v>
      </c>
      <c r="S3372">
        <v>0</v>
      </c>
      <c r="T3372">
        <v>1</v>
      </c>
    </row>
    <row r="3373" spans="1:20" x14ac:dyDescent="0.25">
      <c r="A3373" s="177" t="s">
        <v>6585</v>
      </c>
      <c r="B3373" t="s">
        <v>6586</v>
      </c>
      <c r="C3373" t="s">
        <v>316</v>
      </c>
      <c r="D3373" s="20" t="s">
        <v>1026</v>
      </c>
      <c r="E3373" s="26">
        <v>42795</v>
      </c>
      <c r="F3373">
        <v>7</v>
      </c>
      <c r="G3373">
        <v>6</v>
      </c>
      <c r="H3373">
        <v>1.1666666666666667</v>
      </c>
      <c r="I3373">
        <v>13</v>
      </c>
      <c r="J3373">
        <v>21</v>
      </c>
      <c r="K3373">
        <v>0.61904761904761907</v>
      </c>
      <c r="L3373">
        <v>16</v>
      </c>
      <c r="M3373">
        <v>1.3125</v>
      </c>
      <c r="N3373">
        <v>8</v>
      </c>
      <c r="P3373">
        <v>4</v>
      </c>
      <c r="Q3373">
        <v>4</v>
      </c>
      <c r="R3373">
        <v>1</v>
      </c>
      <c r="S3373">
        <v>5</v>
      </c>
    </row>
    <row r="3374" spans="1:20" x14ac:dyDescent="0.25">
      <c r="A3374" s="177" t="s">
        <v>4178</v>
      </c>
      <c r="B3374" t="s">
        <v>4179</v>
      </c>
      <c r="C3374" t="s">
        <v>218</v>
      </c>
      <c r="D3374" s="20" t="s">
        <v>1026</v>
      </c>
      <c r="E3374" s="26">
        <v>42795</v>
      </c>
      <c r="F3374">
        <v>0</v>
      </c>
      <c r="G3374">
        <v>0</v>
      </c>
      <c r="H3374" t="e">
        <v>#DIV/0!</v>
      </c>
      <c r="I3374">
        <v>0</v>
      </c>
      <c r="J3374">
        <v>0</v>
      </c>
      <c r="K3374" t="e">
        <v>#DIV/0!</v>
      </c>
      <c r="L3374">
        <v>0</v>
      </c>
      <c r="M3374" t="e">
        <v>#DIV/0!</v>
      </c>
      <c r="N3374">
        <v>0</v>
      </c>
      <c r="P3374">
        <v>0</v>
      </c>
      <c r="Q3374">
        <v>0</v>
      </c>
      <c r="R3374" t="e">
        <v>#DIV/0!</v>
      </c>
      <c r="S3374">
        <v>0</v>
      </c>
      <c r="T3374">
        <v>0.6</v>
      </c>
    </row>
    <row r="3375" spans="1:20" x14ac:dyDescent="0.25">
      <c r="A3375" s="177" t="s">
        <v>12607</v>
      </c>
      <c r="B3375" t="s">
        <v>12608</v>
      </c>
      <c r="C3375" t="s">
        <v>202</v>
      </c>
      <c r="D3375" s="20" t="s">
        <v>1026</v>
      </c>
      <c r="E3375" s="26">
        <v>42795</v>
      </c>
      <c r="F3375">
        <v>9</v>
      </c>
      <c r="G3375">
        <v>9</v>
      </c>
      <c r="H3375">
        <v>1</v>
      </c>
      <c r="I3375">
        <v>137</v>
      </c>
      <c r="J3375">
        <v>90</v>
      </c>
      <c r="K3375">
        <v>1.5222222222222221</v>
      </c>
      <c r="L3375">
        <v>100</v>
      </c>
      <c r="M3375">
        <v>0.9</v>
      </c>
      <c r="N3375">
        <v>134</v>
      </c>
      <c r="P3375">
        <v>0</v>
      </c>
      <c r="Q3375">
        <v>0</v>
      </c>
      <c r="R3375" t="e">
        <v>#DIV/0!</v>
      </c>
      <c r="S3375">
        <v>3</v>
      </c>
      <c r="T3375">
        <v>0.5</v>
      </c>
    </row>
    <row r="3376" spans="1:20" x14ac:dyDescent="0.25">
      <c r="A3376" s="177" t="s">
        <v>12432</v>
      </c>
      <c r="B3376" t="s">
        <v>12433</v>
      </c>
      <c r="C3376" t="s">
        <v>347</v>
      </c>
      <c r="D3376" s="20" t="s">
        <v>1026</v>
      </c>
      <c r="E3376" s="26">
        <v>42795</v>
      </c>
      <c r="F3376">
        <v>2</v>
      </c>
      <c r="G3376">
        <v>5</v>
      </c>
      <c r="H3376">
        <v>0.4</v>
      </c>
      <c r="I3376">
        <v>5</v>
      </c>
      <c r="J3376">
        <v>8</v>
      </c>
      <c r="K3376">
        <v>0.625</v>
      </c>
      <c r="L3376">
        <v>25</v>
      </c>
      <c r="M3376">
        <v>0.32</v>
      </c>
      <c r="N3376">
        <v>4</v>
      </c>
      <c r="P3376">
        <v>0</v>
      </c>
      <c r="Q3376">
        <v>1</v>
      </c>
      <c r="R3376">
        <v>0</v>
      </c>
      <c r="S3376">
        <v>1</v>
      </c>
      <c r="T3376">
        <v>0.67</v>
      </c>
    </row>
    <row r="3377" spans="1:20" x14ac:dyDescent="0.25">
      <c r="A3377" s="177" t="s">
        <v>9772</v>
      </c>
      <c r="B3377" t="s">
        <v>9773</v>
      </c>
      <c r="C3377" t="s">
        <v>224</v>
      </c>
      <c r="D3377" s="20" t="s">
        <v>1026</v>
      </c>
      <c r="E3377" s="26">
        <v>42795</v>
      </c>
      <c r="F3377">
        <v>7</v>
      </c>
      <c r="G3377">
        <v>6</v>
      </c>
      <c r="H3377">
        <v>1.1666666666666667</v>
      </c>
      <c r="I3377">
        <v>72</v>
      </c>
      <c r="J3377">
        <v>105</v>
      </c>
      <c r="K3377">
        <v>0.68571428571428572</v>
      </c>
      <c r="L3377">
        <v>90</v>
      </c>
      <c r="M3377">
        <v>1.1666666666666667</v>
      </c>
      <c r="N3377">
        <v>71</v>
      </c>
      <c r="P3377">
        <v>0</v>
      </c>
      <c r="Q3377">
        <v>0</v>
      </c>
      <c r="R3377" t="e">
        <v>#DIV/0!</v>
      </c>
      <c r="S3377">
        <v>1</v>
      </c>
      <c r="T3377">
        <v>0.73</v>
      </c>
    </row>
    <row r="3378" spans="1:20" x14ac:dyDescent="0.25">
      <c r="A3378" s="177" t="s">
        <v>9473</v>
      </c>
      <c r="B3378" t="s">
        <v>9474</v>
      </c>
      <c r="C3378" t="s">
        <v>345</v>
      </c>
      <c r="D3378" s="20" t="s">
        <v>1026</v>
      </c>
      <c r="E3378" s="26">
        <v>42795</v>
      </c>
      <c r="F3378">
        <v>0</v>
      </c>
      <c r="G3378">
        <v>0</v>
      </c>
      <c r="H3378" t="e">
        <v>#DIV/0!</v>
      </c>
      <c r="I3378">
        <v>0</v>
      </c>
      <c r="J3378">
        <v>0</v>
      </c>
      <c r="K3378" t="e">
        <v>#DIV/0!</v>
      </c>
      <c r="L3378">
        <v>0</v>
      </c>
      <c r="M3378" t="e">
        <v>#DIV/0!</v>
      </c>
      <c r="N3378">
        <v>0</v>
      </c>
      <c r="P3378">
        <v>0</v>
      </c>
      <c r="Q3378">
        <v>0</v>
      </c>
      <c r="R3378" t="e">
        <v>#DIV/0!</v>
      </c>
      <c r="S3378">
        <v>0</v>
      </c>
      <c r="T3378">
        <v>0.36</v>
      </c>
    </row>
    <row r="3379" spans="1:20" x14ac:dyDescent="0.25">
      <c r="A3379" s="177" t="s">
        <v>7865</v>
      </c>
      <c r="B3379" t="s">
        <v>7866</v>
      </c>
      <c r="C3379" t="s">
        <v>226</v>
      </c>
      <c r="D3379" s="20" t="s">
        <v>1026</v>
      </c>
      <c r="E3379" s="26">
        <v>42795</v>
      </c>
      <c r="F3379">
        <v>7</v>
      </c>
      <c r="G3379">
        <v>7</v>
      </c>
      <c r="H3379">
        <v>1</v>
      </c>
      <c r="I3379">
        <v>39</v>
      </c>
      <c r="J3379">
        <v>50</v>
      </c>
      <c r="K3379">
        <v>0.78</v>
      </c>
      <c r="L3379">
        <v>105</v>
      </c>
      <c r="M3379">
        <v>0.47619047619047616</v>
      </c>
      <c r="N3379">
        <v>32</v>
      </c>
      <c r="P3379">
        <v>1</v>
      </c>
      <c r="Q3379">
        <v>1</v>
      </c>
      <c r="R3379">
        <v>1</v>
      </c>
      <c r="S3379">
        <v>7</v>
      </c>
      <c r="T3379" t="e">
        <v>#DIV/0!</v>
      </c>
    </row>
    <row r="3380" spans="1:20" x14ac:dyDescent="0.25">
      <c r="A3380" s="177" t="s">
        <v>6935</v>
      </c>
      <c r="B3380" t="s">
        <v>6936</v>
      </c>
      <c r="C3380" t="s">
        <v>231</v>
      </c>
      <c r="D3380" s="20" t="s">
        <v>1026</v>
      </c>
      <c r="E3380" s="26">
        <v>42795</v>
      </c>
      <c r="F3380">
        <v>10</v>
      </c>
      <c r="G3380">
        <v>15</v>
      </c>
      <c r="H3380">
        <v>0.66666666666666663</v>
      </c>
      <c r="I3380">
        <v>117</v>
      </c>
      <c r="J3380">
        <v>112</v>
      </c>
      <c r="K3380">
        <v>1.0446428571428572</v>
      </c>
      <c r="L3380">
        <v>180</v>
      </c>
      <c r="M3380">
        <v>0.62222222222222223</v>
      </c>
      <c r="N3380">
        <v>109</v>
      </c>
      <c r="P3380">
        <v>0</v>
      </c>
      <c r="Q3380">
        <v>0</v>
      </c>
      <c r="R3380" t="e">
        <v>#DIV/0!</v>
      </c>
      <c r="S3380">
        <v>8</v>
      </c>
      <c r="T3380">
        <v>0.56499999999999995</v>
      </c>
    </row>
    <row r="3381" spans="1:20" x14ac:dyDescent="0.25">
      <c r="A3381" s="177" t="s">
        <v>5986</v>
      </c>
      <c r="B3381" t="s">
        <v>5987</v>
      </c>
      <c r="C3381" t="s">
        <v>216</v>
      </c>
      <c r="D3381" s="20" t="s">
        <v>1026</v>
      </c>
      <c r="E3381" s="26">
        <v>42795</v>
      </c>
      <c r="F3381">
        <v>11</v>
      </c>
      <c r="G3381">
        <v>6</v>
      </c>
      <c r="H3381">
        <v>1.8333333333333333</v>
      </c>
      <c r="I3381">
        <v>60</v>
      </c>
      <c r="J3381">
        <v>110</v>
      </c>
      <c r="K3381">
        <v>0.54545454545454541</v>
      </c>
      <c r="L3381">
        <v>45</v>
      </c>
      <c r="M3381">
        <v>2.4444444444444446</v>
      </c>
      <c r="N3381">
        <v>50</v>
      </c>
      <c r="P3381">
        <v>7</v>
      </c>
      <c r="Q3381">
        <v>11</v>
      </c>
      <c r="R3381">
        <v>0.63636363636363635</v>
      </c>
      <c r="S3381">
        <v>10</v>
      </c>
      <c r="T3381">
        <v>0.18</v>
      </c>
    </row>
    <row r="3382" spans="1:20" x14ac:dyDescent="0.25">
      <c r="A3382" s="177" t="s">
        <v>4593</v>
      </c>
      <c r="B3382" t="s">
        <v>4594</v>
      </c>
      <c r="C3382" t="s">
        <v>233</v>
      </c>
      <c r="D3382" s="20" t="s">
        <v>1026</v>
      </c>
      <c r="E3382" s="26">
        <v>42795</v>
      </c>
      <c r="F3382">
        <v>3</v>
      </c>
      <c r="G3382">
        <v>6</v>
      </c>
      <c r="H3382">
        <v>0.5</v>
      </c>
      <c r="I3382">
        <v>71</v>
      </c>
      <c r="J3382">
        <v>30</v>
      </c>
      <c r="K3382">
        <v>2.3666666666666667</v>
      </c>
      <c r="L3382">
        <v>50</v>
      </c>
      <c r="M3382">
        <v>0.6</v>
      </c>
      <c r="N3382">
        <v>71</v>
      </c>
      <c r="P3382">
        <v>0</v>
      </c>
      <c r="Q3382">
        <v>2</v>
      </c>
      <c r="R3382">
        <v>0</v>
      </c>
      <c r="S3382">
        <v>0</v>
      </c>
      <c r="T3382" t="e">
        <v>#DIV/0!</v>
      </c>
    </row>
    <row r="3383" spans="1:20" x14ac:dyDescent="0.25">
      <c r="A3383" s="177" t="s">
        <v>4003</v>
      </c>
      <c r="B3383" t="s">
        <v>4004</v>
      </c>
      <c r="C3383" t="s">
        <v>219</v>
      </c>
      <c r="D3383" s="20" t="s">
        <v>1026</v>
      </c>
      <c r="E3383" s="26">
        <v>42795</v>
      </c>
      <c r="F3383">
        <v>0</v>
      </c>
      <c r="G3383">
        <v>0</v>
      </c>
      <c r="H3383" t="e">
        <v>#DIV/0!</v>
      </c>
      <c r="I3383">
        <v>0</v>
      </c>
      <c r="J3383">
        <v>0</v>
      </c>
      <c r="K3383" t="e">
        <v>#DIV/0!</v>
      </c>
      <c r="L3383">
        <v>0</v>
      </c>
      <c r="M3383" t="e">
        <v>#DIV/0!</v>
      </c>
      <c r="N3383">
        <v>0</v>
      </c>
      <c r="P3383">
        <v>0</v>
      </c>
      <c r="Q3383">
        <v>0</v>
      </c>
      <c r="R3383" t="e">
        <v>#DIV/0!</v>
      </c>
      <c r="S3383">
        <v>0</v>
      </c>
      <c r="T3383" t="e">
        <v>#DIV/0!</v>
      </c>
    </row>
    <row r="3384" spans="1:20" x14ac:dyDescent="0.25">
      <c r="A3384" s="177" t="s">
        <v>3732</v>
      </c>
      <c r="B3384" t="s">
        <v>3733</v>
      </c>
      <c r="C3384" t="s">
        <v>340</v>
      </c>
      <c r="D3384" s="20" t="s">
        <v>1026</v>
      </c>
      <c r="E3384" s="26">
        <v>42795</v>
      </c>
      <c r="F3384">
        <v>4</v>
      </c>
      <c r="G3384">
        <v>4</v>
      </c>
      <c r="H3384">
        <v>1</v>
      </c>
      <c r="I3384">
        <v>18</v>
      </c>
      <c r="J3384">
        <v>40</v>
      </c>
      <c r="K3384">
        <v>0.45</v>
      </c>
      <c r="L3384">
        <v>40</v>
      </c>
      <c r="M3384">
        <v>1</v>
      </c>
      <c r="N3384">
        <v>12</v>
      </c>
      <c r="P3384">
        <v>2</v>
      </c>
      <c r="Q3384">
        <v>2</v>
      </c>
      <c r="R3384">
        <v>1</v>
      </c>
      <c r="S3384">
        <v>6</v>
      </c>
      <c r="T3384">
        <v>0.92500000000000004</v>
      </c>
    </row>
    <row r="3385" spans="1:20" x14ac:dyDescent="0.25">
      <c r="A3385" s="177" t="s">
        <v>11292</v>
      </c>
      <c r="B3385" t="s">
        <v>11293</v>
      </c>
      <c r="C3385" t="s">
        <v>350</v>
      </c>
      <c r="D3385" s="20" t="s">
        <v>1026</v>
      </c>
      <c r="E3385" s="26">
        <v>42795</v>
      </c>
      <c r="F3385">
        <v>0</v>
      </c>
      <c r="G3385">
        <v>0</v>
      </c>
      <c r="H3385" t="e">
        <v>#DIV/0!</v>
      </c>
      <c r="I3385">
        <v>0</v>
      </c>
      <c r="J3385">
        <v>0</v>
      </c>
      <c r="K3385" t="e">
        <v>#DIV/0!</v>
      </c>
      <c r="L3385">
        <v>5</v>
      </c>
      <c r="M3385">
        <v>0</v>
      </c>
      <c r="N3385">
        <v>0</v>
      </c>
      <c r="P3385">
        <v>0</v>
      </c>
      <c r="Q3385">
        <v>0</v>
      </c>
      <c r="R3385" t="e">
        <v>#DIV/0!</v>
      </c>
      <c r="S3385">
        <v>0</v>
      </c>
      <c r="T3385">
        <v>0.11</v>
      </c>
    </row>
    <row r="3386" spans="1:20" x14ac:dyDescent="0.25">
      <c r="A3386" s="177" t="s">
        <v>11294</v>
      </c>
      <c r="B3386" t="s">
        <v>11295</v>
      </c>
      <c r="C3386" t="s">
        <v>351</v>
      </c>
      <c r="D3386" s="20" t="s">
        <v>1026</v>
      </c>
      <c r="E3386" s="26">
        <v>42795</v>
      </c>
      <c r="F3386">
        <v>10</v>
      </c>
      <c r="G3386">
        <v>5</v>
      </c>
      <c r="H3386">
        <v>2</v>
      </c>
      <c r="I3386">
        <v>15</v>
      </c>
      <c r="J3386">
        <v>30</v>
      </c>
      <c r="K3386">
        <v>0.5</v>
      </c>
      <c r="L3386">
        <v>25</v>
      </c>
      <c r="M3386">
        <v>1.2</v>
      </c>
      <c r="N3386">
        <v>15</v>
      </c>
      <c r="P3386">
        <v>0</v>
      </c>
      <c r="Q3386">
        <v>0</v>
      </c>
      <c r="R3386" t="e">
        <v>#DIV/0!</v>
      </c>
      <c r="S3386">
        <v>0</v>
      </c>
      <c r="T3386" t="e">
        <v>#DIV/0!</v>
      </c>
    </row>
    <row r="3387" spans="1:20" x14ac:dyDescent="0.25">
      <c r="A3387" s="177" t="s">
        <v>11202</v>
      </c>
      <c r="B3387" t="s">
        <v>11203</v>
      </c>
      <c r="C3387" t="s">
        <v>352</v>
      </c>
      <c r="D3387" s="20" t="s">
        <v>1026</v>
      </c>
      <c r="E3387" s="26">
        <v>42795</v>
      </c>
      <c r="F3387">
        <v>1</v>
      </c>
      <c r="G3387">
        <v>1</v>
      </c>
      <c r="H3387">
        <v>1</v>
      </c>
      <c r="I3387">
        <v>1</v>
      </c>
      <c r="J3387">
        <v>3</v>
      </c>
      <c r="K3387">
        <v>0.33333333333333331</v>
      </c>
      <c r="L3387">
        <v>2</v>
      </c>
      <c r="M3387">
        <v>1.5</v>
      </c>
      <c r="N3387">
        <v>1</v>
      </c>
      <c r="P3387">
        <v>1</v>
      </c>
      <c r="Q3387">
        <v>1</v>
      </c>
      <c r="R3387">
        <v>1</v>
      </c>
      <c r="S3387">
        <v>0</v>
      </c>
      <c r="T3387">
        <v>0.65500000000000003</v>
      </c>
    </row>
    <row r="3388" spans="1:20" x14ac:dyDescent="0.25">
      <c r="A3388" s="177" t="s">
        <v>10203</v>
      </c>
      <c r="B3388" t="s">
        <v>10204</v>
      </c>
      <c r="C3388" t="s">
        <v>353</v>
      </c>
      <c r="D3388" s="20" t="s">
        <v>1026</v>
      </c>
      <c r="E3388" s="26">
        <v>42795</v>
      </c>
      <c r="F3388">
        <v>6</v>
      </c>
      <c r="G3388">
        <v>3</v>
      </c>
      <c r="H3388">
        <v>2</v>
      </c>
      <c r="I3388">
        <v>10</v>
      </c>
      <c r="J3388">
        <v>18</v>
      </c>
      <c r="K3388">
        <v>0.55555555555555558</v>
      </c>
      <c r="L3388">
        <v>15</v>
      </c>
      <c r="M3388">
        <v>1.2</v>
      </c>
      <c r="N3388">
        <v>10</v>
      </c>
      <c r="P3388">
        <v>1</v>
      </c>
      <c r="Q3388">
        <v>1</v>
      </c>
      <c r="R3388">
        <v>1</v>
      </c>
      <c r="S3388">
        <v>0</v>
      </c>
      <c r="T3388" t="e">
        <v>#DIV/0!</v>
      </c>
    </row>
    <row r="3389" spans="1:20" x14ac:dyDescent="0.25">
      <c r="A3389" s="177" t="s">
        <v>8616</v>
      </c>
      <c r="B3389" t="s">
        <v>8617</v>
      </c>
      <c r="C3389" t="s">
        <v>354</v>
      </c>
      <c r="D3389" s="20" t="s">
        <v>1026</v>
      </c>
      <c r="E3389" s="26">
        <v>42795</v>
      </c>
      <c r="F3389">
        <v>2</v>
      </c>
      <c r="G3389">
        <v>2</v>
      </c>
      <c r="H3389">
        <v>1</v>
      </c>
      <c r="I3389">
        <v>11</v>
      </c>
      <c r="J3389">
        <v>6</v>
      </c>
      <c r="K3389">
        <v>1.8333333333333333</v>
      </c>
      <c r="L3389">
        <v>10</v>
      </c>
      <c r="M3389">
        <v>0.6</v>
      </c>
      <c r="N3389">
        <v>11</v>
      </c>
      <c r="P3389">
        <v>0</v>
      </c>
      <c r="Q3389">
        <v>0</v>
      </c>
      <c r="R3389" t="e">
        <v>#DIV/0!</v>
      </c>
      <c r="S3389">
        <v>0</v>
      </c>
      <c r="T3389">
        <v>0.46</v>
      </c>
    </row>
    <row r="3390" spans="1:20" x14ac:dyDescent="0.25">
      <c r="A3390" s="177" t="s">
        <v>6410</v>
      </c>
      <c r="B3390" t="s">
        <v>6411</v>
      </c>
      <c r="C3390" t="s">
        <v>355</v>
      </c>
      <c r="D3390" s="20" t="s">
        <v>1026</v>
      </c>
      <c r="E3390" s="26">
        <v>42795</v>
      </c>
      <c r="F3390">
        <v>3</v>
      </c>
      <c r="G3390">
        <v>6</v>
      </c>
      <c r="H3390">
        <v>0.5</v>
      </c>
      <c r="I3390">
        <v>12</v>
      </c>
      <c r="J3390">
        <v>9</v>
      </c>
      <c r="K3390">
        <v>1.3333333333333333</v>
      </c>
      <c r="L3390">
        <v>10</v>
      </c>
      <c r="M3390">
        <v>0.9</v>
      </c>
      <c r="N3390">
        <v>10</v>
      </c>
      <c r="P3390">
        <v>1</v>
      </c>
      <c r="Q3390">
        <v>1</v>
      </c>
      <c r="R3390">
        <v>1</v>
      </c>
      <c r="S3390">
        <v>2</v>
      </c>
      <c r="T3390">
        <v>0.83</v>
      </c>
    </row>
    <row r="3391" spans="1:20" x14ac:dyDescent="0.25">
      <c r="A3391" s="177" t="s">
        <v>11755</v>
      </c>
      <c r="B3391" t="s">
        <v>11756</v>
      </c>
      <c r="C3391" t="s">
        <v>198</v>
      </c>
      <c r="D3391" s="20" t="s">
        <v>1028</v>
      </c>
      <c r="E3391" s="26">
        <v>42795</v>
      </c>
      <c r="F3391">
        <v>0</v>
      </c>
      <c r="G3391">
        <v>0</v>
      </c>
      <c r="H3391" t="e">
        <v>#DIV/0!</v>
      </c>
      <c r="I3391">
        <v>0</v>
      </c>
      <c r="J3391">
        <v>0</v>
      </c>
      <c r="K3391" t="e">
        <v>#DIV/0!</v>
      </c>
      <c r="L3391">
        <v>5</v>
      </c>
      <c r="M3391">
        <v>0</v>
      </c>
      <c r="N3391">
        <v>0</v>
      </c>
      <c r="P3391">
        <v>0</v>
      </c>
      <c r="Q3391">
        <v>0</v>
      </c>
      <c r="R3391" t="e">
        <v>#DIV/0!</v>
      </c>
      <c r="S3391">
        <v>0</v>
      </c>
      <c r="T3391">
        <v>0.66</v>
      </c>
    </row>
    <row r="3392" spans="1:20" x14ac:dyDescent="0.25">
      <c r="A3392" s="177" t="s">
        <v>11757</v>
      </c>
      <c r="B3392" t="s">
        <v>11758</v>
      </c>
      <c r="C3392" t="s">
        <v>199</v>
      </c>
      <c r="D3392" s="20" t="s">
        <v>1028</v>
      </c>
      <c r="E3392" s="26">
        <v>42795</v>
      </c>
      <c r="F3392">
        <v>13</v>
      </c>
      <c r="G3392">
        <v>14</v>
      </c>
      <c r="H3392">
        <v>0.9285714285714286</v>
      </c>
      <c r="I3392">
        <v>148</v>
      </c>
      <c r="J3392">
        <v>110</v>
      </c>
      <c r="K3392">
        <v>1.3454545454545455</v>
      </c>
      <c r="L3392">
        <v>112</v>
      </c>
      <c r="M3392">
        <v>0.9821428571428571</v>
      </c>
      <c r="N3392">
        <v>139</v>
      </c>
      <c r="P3392">
        <v>4</v>
      </c>
      <c r="Q3392">
        <v>4</v>
      </c>
      <c r="R3392">
        <v>1</v>
      </c>
      <c r="S3392">
        <v>9</v>
      </c>
      <c r="T3392">
        <v>0.65</v>
      </c>
    </row>
    <row r="3393" spans="1:20" x14ac:dyDescent="0.25">
      <c r="A3393" s="177" t="s">
        <v>11759</v>
      </c>
      <c r="B3393" t="s">
        <v>11760</v>
      </c>
      <c r="C3393" t="s">
        <v>348</v>
      </c>
      <c r="D3393" s="20" t="s">
        <v>1028</v>
      </c>
      <c r="E3393" s="26">
        <v>42795</v>
      </c>
      <c r="F3393">
        <v>12</v>
      </c>
      <c r="G3393">
        <v>10</v>
      </c>
      <c r="H3393">
        <v>1.2</v>
      </c>
      <c r="I3393">
        <v>20</v>
      </c>
      <c r="J3393">
        <v>38</v>
      </c>
      <c r="K3393">
        <v>0.52631578947368418</v>
      </c>
      <c r="L3393">
        <v>50</v>
      </c>
      <c r="M3393">
        <v>0.76</v>
      </c>
      <c r="N3393">
        <v>19</v>
      </c>
      <c r="P3393">
        <v>0</v>
      </c>
      <c r="Q3393">
        <v>1</v>
      </c>
      <c r="R3393">
        <v>0</v>
      </c>
      <c r="S3393">
        <v>1</v>
      </c>
      <c r="T3393">
        <v>0.84499999999999997</v>
      </c>
    </row>
    <row r="3394" spans="1:20" x14ac:dyDescent="0.25">
      <c r="A3394" s="177" t="s">
        <v>11761</v>
      </c>
      <c r="B3394" t="s">
        <v>11762</v>
      </c>
      <c r="C3394" t="s">
        <v>357</v>
      </c>
      <c r="D3394" s="20" t="s">
        <v>1028</v>
      </c>
      <c r="E3394" s="26">
        <v>42795</v>
      </c>
      <c r="F3394">
        <v>1</v>
      </c>
      <c r="G3394">
        <v>1</v>
      </c>
      <c r="H3394">
        <v>1</v>
      </c>
      <c r="I3394">
        <v>1</v>
      </c>
      <c r="J3394">
        <v>3</v>
      </c>
      <c r="K3394">
        <v>0.33333333333333331</v>
      </c>
      <c r="L3394">
        <v>2</v>
      </c>
      <c r="M3394">
        <v>1.5</v>
      </c>
      <c r="N3394">
        <v>1</v>
      </c>
      <c r="P3394">
        <v>1</v>
      </c>
      <c r="Q3394">
        <v>1</v>
      </c>
      <c r="R3394">
        <v>1</v>
      </c>
      <c r="S3394">
        <v>0</v>
      </c>
      <c r="T3394">
        <v>0.70499999999999996</v>
      </c>
    </row>
    <row r="3395" spans="1:20" x14ac:dyDescent="0.25">
      <c r="A3395" s="177" t="s">
        <v>10969</v>
      </c>
      <c r="B3395" t="s">
        <v>10970</v>
      </c>
      <c r="C3395" t="s">
        <v>227</v>
      </c>
      <c r="D3395" s="20" t="s">
        <v>1028</v>
      </c>
      <c r="E3395" s="26">
        <v>42795</v>
      </c>
      <c r="F3395">
        <v>1</v>
      </c>
      <c r="G3395">
        <v>1</v>
      </c>
      <c r="H3395">
        <v>1</v>
      </c>
      <c r="I3395">
        <v>7</v>
      </c>
      <c r="J3395">
        <v>5</v>
      </c>
      <c r="K3395">
        <v>1.4</v>
      </c>
      <c r="L3395">
        <v>5</v>
      </c>
      <c r="M3395">
        <v>1</v>
      </c>
      <c r="N3395">
        <v>4</v>
      </c>
      <c r="P3395">
        <v>3</v>
      </c>
      <c r="Q3395">
        <v>4</v>
      </c>
      <c r="R3395">
        <v>0.75</v>
      </c>
      <c r="S3395">
        <v>3</v>
      </c>
      <c r="T3395" t="e">
        <v>#DIV/0!</v>
      </c>
    </row>
    <row r="3396" spans="1:20" x14ac:dyDescent="0.25">
      <c r="A3396" s="177" t="s">
        <v>10794</v>
      </c>
      <c r="B3396" t="s">
        <v>10795</v>
      </c>
      <c r="C3396" t="s">
        <v>203</v>
      </c>
      <c r="D3396" s="20" t="s">
        <v>1028</v>
      </c>
      <c r="E3396" s="26">
        <v>42795</v>
      </c>
      <c r="F3396">
        <v>19</v>
      </c>
      <c r="G3396">
        <v>10</v>
      </c>
      <c r="H3396">
        <v>1.9</v>
      </c>
      <c r="I3396">
        <v>29</v>
      </c>
      <c r="J3396">
        <v>85</v>
      </c>
      <c r="K3396">
        <v>0.3411764705882353</v>
      </c>
      <c r="L3396">
        <v>45</v>
      </c>
      <c r="M3396">
        <v>1.8888888888888888</v>
      </c>
      <c r="N3396">
        <v>24</v>
      </c>
      <c r="P3396">
        <v>3</v>
      </c>
      <c r="Q3396">
        <v>4</v>
      </c>
      <c r="R3396">
        <v>0.75</v>
      </c>
      <c r="S3396">
        <v>5</v>
      </c>
      <c r="T3396" t="e">
        <v>#DIV/0!</v>
      </c>
    </row>
    <row r="3397" spans="1:20" x14ac:dyDescent="0.25">
      <c r="A3397" s="177" t="s">
        <v>9947</v>
      </c>
      <c r="B3397" t="s">
        <v>9948</v>
      </c>
      <c r="C3397" t="s">
        <v>223</v>
      </c>
      <c r="D3397" s="20" t="s">
        <v>1028</v>
      </c>
      <c r="E3397" s="26">
        <v>42795</v>
      </c>
      <c r="F3397">
        <v>7</v>
      </c>
      <c r="G3397">
        <v>6</v>
      </c>
      <c r="H3397">
        <v>1.1666666666666667</v>
      </c>
      <c r="I3397">
        <v>72</v>
      </c>
      <c r="J3397">
        <v>105</v>
      </c>
      <c r="K3397">
        <v>0.68571428571428572</v>
      </c>
      <c r="L3397">
        <v>90</v>
      </c>
      <c r="M3397">
        <v>1.1666666666666667</v>
      </c>
      <c r="N3397">
        <v>71</v>
      </c>
      <c r="P3397">
        <v>0</v>
      </c>
      <c r="Q3397">
        <v>0</v>
      </c>
      <c r="R3397" t="e">
        <v>#DIV/0!</v>
      </c>
      <c r="S3397">
        <v>1</v>
      </c>
      <c r="T3397" t="e">
        <v>#DIV/0!</v>
      </c>
    </row>
    <row r="3398" spans="1:20" x14ac:dyDescent="0.25">
      <c r="A3398" s="177" t="s">
        <v>9565</v>
      </c>
      <c r="B3398" t="s">
        <v>9566</v>
      </c>
      <c r="C3398" t="s">
        <v>346</v>
      </c>
      <c r="D3398" s="20" t="s">
        <v>1028</v>
      </c>
      <c r="E3398" s="26">
        <v>42795</v>
      </c>
      <c r="F3398">
        <v>0</v>
      </c>
      <c r="G3398">
        <v>0</v>
      </c>
      <c r="H3398" t="e">
        <v>#DIV/0!</v>
      </c>
      <c r="I3398">
        <v>0</v>
      </c>
      <c r="J3398">
        <v>0</v>
      </c>
      <c r="K3398" t="e">
        <v>#DIV/0!</v>
      </c>
      <c r="L3398">
        <v>0</v>
      </c>
      <c r="M3398" t="e">
        <v>#DIV/0!</v>
      </c>
      <c r="N3398">
        <v>0</v>
      </c>
      <c r="P3398">
        <v>0</v>
      </c>
      <c r="Q3398">
        <v>0</v>
      </c>
      <c r="R3398" t="e">
        <v>#DIV/0!</v>
      </c>
      <c r="S3398">
        <v>0</v>
      </c>
      <c r="T3398">
        <v>1</v>
      </c>
    </row>
    <row r="3399" spans="1:20" x14ac:dyDescent="0.25">
      <c r="A3399" s="177" t="s">
        <v>9206</v>
      </c>
      <c r="B3399" t="s">
        <v>9207</v>
      </c>
      <c r="C3399" t="s">
        <v>207</v>
      </c>
      <c r="D3399" s="20" t="s">
        <v>1028</v>
      </c>
      <c r="E3399" s="26">
        <v>42795</v>
      </c>
      <c r="F3399">
        <v>9</v>
      </c>
      <c r="G3399">
        <v>9</v>
      </c>
      <c r="H3399">
        <v>1</v>
      </c>
      <c r="I3399">
        <v>76</v>
      </c>
      <c r="J3399">
        <v>67</v>
      </c>
      <c r="K3399">
        <v>1.1343283582089552</v>
      </c>
      <c r="L3399">
        <v>80</v>
      </c>
      <c r="M3399">
        <v>0.83750000000000002</v>
      </c>
      <c r="N3399">
        <v>63</v>
      </c>
      <c r="P3399">
        <v>2</v>
      </c>
      <c r="Q3399">
        <v>5</v>
      </c>
      <c r="R3399">
        <v>0.4</v>
      </c>
      <c r="S3399">
        <v>13</v>
      </c>
      <c r="T3399">
        <v>0.79</v>
      </c>
    </row>
    <row r="3400" spans="1:20" x14ac:dyDescent="0.25">
      <c r="A3400" s="177" t="s">
        <v>8367</v>
      </c>
      <c r="B3400" t="s">
        <v>8368</v>
      </c>
      <c r="C3400" t="s">
        <v>212</v>
      </c>
      <c r="D3400" s="20" t="s">
        <v>1028</v>
      </c>
      <c r="E3400" s="26">
        <v>42795</v>
      </c>
      <c r="F3400">
        <v>2</v>
      </c>
      <c r="G3400">
        <v>3</v>
      </c>
      <c r="H3400">
        <v>0.66666666666666663</v>
      </c>
      <c r="I3400">
        <v>17</v>
      </c>
      <c r="J3400">
        <v>18</v>
      </c>
      <c r="K3400">
        <v>0.94444444444444442</v>
      </c>
      <c r="L3400">
        <v>30</v>
      </c>
      <c r="M3400">
        <v>0.6</v>
      </c>
      <c r="N3400">
        <v>16</v>
      </c>
      <c r="P3400">
        <v>0</v>
      </c>
      <c r="Q3400">
        <v>0</v>
      </c>
      <c r="R3400" t="e">
        <v>#DIV/0!</v>
      </c>
      <c r="S3400">
        <v>1</v>
      </c>
    </row>
    <row r="3401" spans="1:20" x14ac:dyDescent="0.25">
      <c r="A3401" s="177" t="s">
        <v>8066</v>
      </c>
      <c r="B3401" t="s">
        <v>8067</v>
      </c>
      <c r="C3401" t="s">
        <v>225</v>
      </c>
      <c r="D3401" s="20" t="s">
        <v>1028</v>
      </c>
      <c r="E3401" s="26">
        <v>42795</v>
      </c>
      <c r="F3401">
        <v>7</v>
      </c>
      <c r="G3401">
        <v>7</v>
      </c>
      <c r="H3401">
        <v>1</v>
      </c>
      <c r="I3401">
        <v>39</v>
      </c>
      <c r="J3401">
        <v>50</v>
      </c>
      <c r="K3401">
        <v>0.78</v>
      </c>
      <c r="L3401">
        <v>105</v>
      </c>
      <c r="M3401">
        <v>0.47619047619047616</v>
      </c>
      <c r="N3401">
        <v>32</v>
      </c>
      <c r="P3401">
        <v>1</v>
      </c>
      <c r="Q3401">
        <v>1</v>
      </c>
      <c r="R3401">
        <v>1</v>
      </c>
      <c r="S3401">
        <v>7</v>
      </c>
      <c r="T3401">
        <v>0.46</v>
      </c>
    </row>
    <row r="3402" spans="1:20" x14ac:dyDescent="0.25">
      <c r="A3402" s="177" t="s">
        <v>7678</v>
      </c>
      <c r="B3402" t="s">
        <v>7679</v>
      </c>
      <c r="C3402" s="20" t="s">
        <v>901</v>
      </c>
      <c r="D3402" s="20" t="s">
        <v>1026</v>
      </c>
      <c r="E3402" s="26">
        <v>42795</v>
      </c>
      <c r="F3402">
        <v>5</v>
      </c>
      <c r="G3402">
        <v>5</v>
      </c>
      <c r="H3402">
        <v>1</v>
      </c>
      <c r="I3402">
        <v>32</v>
      </c>
      <c r="J3402">
        <v>24</v>
      </c>
      <c r="K3402">
        <v>1.3333333333333333</v>
      </c>
      <c r="L3402">
        <v>34</v>
      </c>
      <c r="M3402">
        <v>0.70588235294117652</v>
      </c>
      <c r="N3402">
        <v>24</v>
      </c>
      <c r="P3402">
        <v>1</v>
      </c>
      <c r="Q3402">
        <v>4</v>
      </c>
      <c r="R3402">
        <v>0.25</v>
      </c>
      <c r="S3402">
        <v>8</v>
      </c>
      <c r="T3402">
        <v>1.0166666666666666</v>
      </c>
    </row>
    <row r="3403" spans="1:20" x14ac:dyDescent="0.25">
      <c r="A3403" s="177" t="s">
        <v>7126</v>
      </c>
      <c r="B3403" t="s">
        <v>7127</v>
      </c>
      <c r="C3403" t="s">
        <v>232</v>
      </c>
      <c r="D3403" s="20" t="s">
        <v>1028</v>
      </c>
      <c r="E3403" s="26">
        <v>42795</v>
      </c>
      <c r="F3403">
        <v>10</v>
      </c>
      <c r="G3403">
        <v>15</v>
      </c>
      <c r="H3403">
        <v>0.66666666666666663</v>
      </c>
      <c r="I3403">
        <v>117</v>
      </c>
      <c r="J3403">
        <v>112</v>
      </c>
      <c r="K3403">
        <v>1.0446428571428572</v>
      </c>
      <c r="L3403">
        <v>180</v>
      </c>
      <c r="M3403">
        <v>0.62222222222222223</v>
      </c>
      <c r="N3403">
        <v>109</v>
      </c>
      <c r="P3403">
        <v>0</v>
      </c>
      <c r="Q3403">
        <v>0</v>
      </c>
      <c r="R3403" t="e">
        <v>#DIV/0!</v>
      </c>
      <c r="S3403">
        <v>8</v>
      </c>
      <c r="T3403">
        <v>0.73</v>
      </c>
    </row>
    <row r="3404" spans="1:20" x14ac:dyDescent="0.25">
      <c r="A3404" s="177" t="s">
        <v>6760</v>
      </c>
      <c r="B3404" t="s">
        <v>6761</v>
      </c>
      <c r="C3404" t="s">
        <v>317</v>
      </c>
      <c r="D3404" s="20" t="s">
        <v>1028</v>
      </c>
      <c r="E3404" s="26">
        <v>42795</v>
      </c>
      <c r="F3404">
        <v>10</v>
      </c>
      <c r="G3404">
        <v>12</v>
      </c>
      <c r="H3404">
        <v>0.83333333333333337</v>
      </c>
      <c r="I3404">
        <v>25</v>
      </c>
      <c r="J3404">
        <v>30</v>
      </c>
      <c r="K3404">
        <v>0.83333333333333337</v>
      </c>
      <c r="L3404">
        <v>26</v>
      </c>
      <c r="M3404">
        <v>1.1538461538461537</v>
      </c>
      <c r="N3404">
        <v>18</v>
      </c>
      <c r="P3404">
        <v>5</v>
      </c>
      <c r="Q3404">
        <v>5</v>
      </c>
      <c r="R3404">
        <v>1</v>
      </c>
      <c r="S3404">
        <v>7</v>
      </c>
      <c r="T3404">
        <v>0.85</v>
      </c>
    </row>
    <row r="3405" spans="1:20" x14ac:dyDescent="0.25">
      <c r="A3405" s="177" t="s">
        <v>6336</v>
      </c>
      <c r="B3405" t="s">
        <v>6337</v>
      </c>
      <c r="C3405" t="s">
        <v>214</v>
      </c>
      <c r="D3405" s="20" t="s">
        <v>1028</v>
      </c>
      <c r="E3405" s="26">
        <v>42795</v>
      </c>
      <c r="F3405">
        <v>16</v>
      </c>
      <c r="G3405">
        <v>13</v>
      </c>
      <c r="H3405">
        <v>1.2307692307692308</v>
      </c>
      <c r="I3405">
        <v>98</v>
      </c>
      <c r="J3405">
        <v>142</v>
      </c>
      <c r="K3405">
        <v>0.6901408450704225</v>
      </c>
      <c r="L3405">
        <v>92</v>
      </c>
      <c r="M3405">
        <v>1.5434782608695652</v>
      </c>
      <c r="N3405">
        <v>81</v>
      </c>
      <c r="P3405">
        <v>10</v>
      </c>
      <c r="Q3405">
        <v>16</v>
      </c>
      <c r="R3405">
        <v>0.625</v>
      </c>
      <c r="S3405">
        <v>17</v>
      </c>
      <c r="T3405">
        <v>0.8899999999999999</v>
      </c>
    </row>
    <row r="3406" spans="1:20" x14ac:dyDescent="0.25">
      <c r="A3406" s="177" t="s">
        <v>5558</v>
      </c>
      <c r="B3406" t="s">
        <v>5559</v>
      </c>
      <c r="C3406" s="20" t="s">
        <v>903</v>
      </c>
      <c r="D3406" s="20" t="s">
        <v>1026</v>
      </c>
      <c r="E3406" s="26">
        <v>42795</v>
      </c>
      <c r="F3406">
        <v>11</v>
      </c>
      <c r="G3406">
        <v>11</v>
      </c>
      <c r="H3406">
        <v>1</v>
      </c>
      <c r="I3406">
        <v>45</v>
      </c>
      <c r="J3406">
        <v>55</v>
      </c>
      <c r="K3406">
        <v>0.81818181818181823</v>
      </c>
      <c r="L3406">
        <v>44</v>
      </c>
      <c r="M3406">
        <v>1.25</v>
      </c>
      <c r="N3406">
        <v>40</v>
      </c>
      <c r="P3406">
        <v>1</v>
      </c>
      <c r="Q3406">
        <v>5</v>
      </c>
      <c r="R3406">
        <v>0.2</v>
      </c>
      <c r="S3406">
        <v>5</v>
      </c>
      <c r="T3406">
        <v>0.64249999999999996</v>
      </c>
    </row>
    <row r="3407" spans="1:20" x14ac:dyDescent="0.25">
      <c r="A3407" s="177" t="s">
        <v>4943</v>
      </c>
      <c r="B3407" t="s">
        <v>4944</v>
      </c>
      <c r="C3407" t="s">
        <v>230</v>
      </c>
      <c r="D3407" s="20" t="s">
        <v>1028</v>
      </c>
      <c r="E3407" s="26">
        <v>42795</v>
      </c>
      <c r="F3407">
        <v>1</v>
      </c>
      <c r="G3407">
        <v>1</v>
      </c>
      <c r="H3407">
        <v>1</v>
      </c>
      <c r="I3407">
        <v>6</v>
      </c>
      <c r="J3407">
        <v>5</v>
      </c>
      <c r="K3407">
        <v>1.2</v>
      </c>
      <c r="L3407">
        <v>10</v>
      </c>
      <c r="M3407">
        <v>0.5</v>
      </c>
      <c r="N3407">
        <v>4</v>
      </c>
      <c r="P3407">
        <v>0</v>
      </c>
      <c r="Q3407">
        <v>0</v>
      </c>
      <c r="R3407" t="e">
        <v>#DIV/0!</v>
      </c>
      <c r="S3407">
        <v>2</v>
      </c>
      <c r="T3407">
        <v>0.48857142857142855</v>
      </c>
    </row>
    <row r="3408" spans="1:20" x14ac:dyDescent="0.25">
      <c r="A3408" s="177" t="s">
        <v>4768</v>
      </c>
      <c r="B3408" t="s">
        <v>4769</v>
      </c>
      <c r="C3408" t="s">
        <v>234</v>
      </c>
      <c r="D3408" s="20" t="s">
        <v>1028</v>
      </c>
      <c r="E3408" s="26">
        <v>42795</v>
      </c>
      <c r="F3408">
        <v>3</v>
      </c>
      <c r="G3408">
        <v>6</v>
      </c>
      <c r="H3408">
        <v>0.5</v>
      </c>
      <c r="I3408">
        <v>71</v>
      </c>
      <c r="J3408">
        <v>30</v>
      </c>
      <c r="K3408">
        <v>2.3666666666666667</v>
      </c>
      <c r="L3408">
        <v>50</v>
      </c>
      <c r="M3408">
        <v>0.6</v>
      </c>
      <c r="N3408">
        <v>71</v>
      </c>
      <c r="P3408">
        <v>0</v>
      </c>
      <c r="Q3408">
        <v>2</v>
      </c>
      <c r="R3408">
        <v>0</v>
      </c>
      <c r="S3408">
        <v>0</v>
      </c>
      <c r="T3408">
        <v>0.57199999999999995</v>
      </c>
    </row>
    <row r="3409" spans="1:20" x14ac:dyDescent="0.25">
      <c r="A3409" s="177" t="s">
        <v>4418</v>
      </c>
      <c r="B3409" t="s">
        <v>4419</v>
      </c>
      <c r="C3409" t="s">
        <v>217</v>
      </c>
      <c r="D3409" s="20" t="s">
        <v>1028</v>
      </c>
      <c r="E3409" s="26">
        <v>42795</v>
      </c>
      <c r="F3409">
        <v>0</v>
      </c>
      <c r="G3409">
        <v>0</v>
      </c>
      <c r="H3409" t="e">
        <v>#DIV/0!</v>
      </c>
      <c r="I3409">
        <v>0</v>
      </c>
      <c r="J3409">
        <v>0</v>
      </c>
      <c r="K3409" t="e">
        <v>#DIV/0!</v>
      </c>
      <c r="L3409">
        <v>0</v>
      </c>
      <c r="M3409" t="e">
        <v>#DIV/0!</v>
      </c>
      <c r="N3409">
        <v>0</v>
      </c>
      <c r="P3409">
        <v>0</v>
      </c>
      <c r="Q3409">
        <v>0</v>
      </c>
      <c r="R3409" t="e">
        <v>#DIV/0!</v>
      </c>
      <c r="S3409">
        <v>0</v>
      </c>
      <c r="T3409">
        <v>0.70621726190476186</v>
      </c>
    </row>
    <row r="3410" spans="1:20" x14ac:dyDescent="0.25">
      <c r="A3410" s="177" t="s">
        <v>3828</v>
      </c>
      <c r="B3410" t="s">
        <v>3829</v>
      </c>
      <c r="C3410" t="s">
        <v>342</v>
      </c>
      <c r="D3410" s="20" t="s">
        <v>1028</v>
      </c>
      <c r="E3410" s="26">
        <v>42795</v>
      </c>
      <c r="F3410">
        <v>4</v>
      </c>
      <c r="G3410">
        <v>4</v>
      </c>
      <c r="H3410">
        <v>1</v>
      </c>
      <c r="I3410">
        <v>18</v>
      </c>
      <c r="J3410">
        <v>40</v>
      </c>
      <c r="K3410">
        <v>0.45</v>
      </c>
      <c r="L3410">
        <v>40</v>
      </c>
      <c r="M3410">
        <v>1</v>
      </c>
      <c r="N3410">
        <v>12</v>
      </c>
      <c r="P3410">
        <v>2</v>
      </c>
      <c r="Q3410">
        <v>2</v>
      </c>
      <c r="R3410">
        <v>1</v>
      </c>
      <c r="S3410">
        <v>6</v>
      </c>
    </row>
    <row r="3411" spans="1:20" x14ac:dyDescent="0.25">
      <c r="A3411" s="177" t="s">
        <v>3636</v>
      </c>
      <c r="B3411" t="s">
        <v>3637</v>
      </c>
      <c r="C3411" t="s">
        <v>220</v>
      </c>
      <c r="D3411" s="20" t="s">
        <v>1028</v>
      </c>
      <c r="E3411" s="26">
        <v>42795</v>
      </c>
      <c r="F3411">
        <v>10</v>
      </c>
      <c r="G3411">
        <v>16</v>
      </c>
      <c r="H3411">
        <v>0.625</v>
      </c>
      <c r="I3411">
        <v>23</v>
      </c>
      <c r="J3411">
        <v>40</v>
      </c>
      <c r="K3411">
        <v>0.57499999999999996</v>
      </c>
      <c r="L3411">
        <v>48</v>
      </c>
      <c r="M3411">
        <v>0.83333333333333337</v>
      </c>
      <c r="N3411">
        <v>22</v>
      </c>
      <c r="P3411">
        <v>0</v>
      </c>
      <c r="Q3411">
        <v>4</v>
      </c>
      <c r="R3411">
        <v>0</v>
      </c>
      <c r="S3411">
        <v>1</v>
      </c>
    </row>
    <row r="3412" spans="1:20" x14ac:dyDescent="0.25">
      <c r="A3412" s="177" t="s">
        <v>3111</v>
      </c>
      <c r="B3412" t="s">
        <v>3112</v>
      </c>
      <c r="C3412" t="s">
        <v>242</v>
      </c>
      <c r="D3412" s="20" t="s">
        <v>1026</v>
      </c>
      <c r="E3412" s="26">
        <v>42795</v>
      </c>
      <c r="F3412">
        <v>6</v>
      </c>
      <c r="G3412">
        <v>7</v>
      </c>
      <c r="H3412">
        <v>0.8571428571428571</v>
      </c>
      <c r="I3412">
        <v>67</v>
      </c>
      <c r="J3412">
        <v>58</v>
      </c>
      <c r="K3412">
        <v>1.1551724137931034</v>
      </c>
      <c r="L3412">
        <v>75</v>
      </c>
      <c r="M3412">
        <v>0.77333333333333332</v>
      </c>
      <c r="N3412">
        <v>53</v>
      </c>
      <c r="P3412">
        <v>3</v>
      </c>
      <c r="Q3412">
        <v>5</v>
      </c>
      <c r="R3412">
        <v>0.6</v>
      </c>
      <c r="S3412">
        <v>14</v>
      </c>
    </row>
    <row r="3413" spans="1:20" x14ac:dyDescent="0.25">
      <c r="A3413" s="177" t="s">
        <v>2936</v>
      </c>
      <c r="B3413" t="s">
        <v>2937</v>
      </c>
      <c r="C3413" s="20" t="s">
        <v>2754</v>
      </c>
      <c r="D3413" s="20" t="s">
        <v>1026</v>
      </c>
      <c r="E3413" s="26">
        <v>42795</v>
      </c>
      <c r="F3413">
        <v>6</v>
      </c>
      <c r="G3413">
        <v>6</v>
      </c>
      <c r="H3413">
        <v>1</v>
      </c>
      <c r="I3413">
        <v>26</v>
      </c>
      <c r="J3413">
        <v>30</v>
      </c>
      <c r="K3413">
        <v>0.8666666666666667</v>
      </c>
      <c r="L3413">
        <v>32</v>
      </c>
      <c r="M3413">
        <v>0.9375</v>
      </c>
      <c r="N3413">
        <v>24</v>
      </c>
      <c r="P3413">
        <v>0</v>
      </c>
      <c r="Q3413">
        <v>1</v>
      </c>
      <c r="R3413">
        <v>0</v>
      </c>
      <c r="S3413">
        <v>2</v>
      </c>
    </row>
    <row r="3414" spans="1:20" x14ac:dyDescent="0.25">
      <c r="A3414" s="177" t="s">
        <v>2691</v>
      </c>
      <c r="B3414" t="s">
        <v>2692</v>
      </c>
      <c r="C3414" t="s">
        <v>237</v>
      </c>
      <c r="D3414" s="20" t="s">
        <v>1026</v>
      </c>
      <c r="E3414" s="26">
        <v>42795</v>
      </c>
      <c r="F3414">
        <v>11</v>
      </c>
      <c r="G3414">
        <v>13</v>
      </c>
      <c r="H3414">
        <v>0.84615384615384615</v>
      </c>
      <c r="I3414">
        <v>65</v>
      </c>
      <c r="J3414">
        <v>70</v>
      </c>
      <c r="K3414">
        <v>0.9285714285714286</v>
      </c>
      <c r="L3414">
        <v>97</v>
      </c>
      <c r="M3414">
        <v>0.72164948453608246</v>
      </c>
      <c r="N3414">
        <v>49</v>
      </c>
      <c r="O3414">
        <v>1.0166666666666666</v>
      </c>
      <c r="P3414">
        <v>6</v>
      </c>
      <c r="Q3414">
        <v>10</v>
      </c>
      <c r="R3414">
        <v>0.6</v>
      </c>
      <c r="S3414">
        <v>16</v>
      </c>
    </row>
    <row r="3415" spans="1:20" x14ac:dyDescent="0.25">
      <c r="A3415" s="177" t="s">
        <v>2516</v>
      </c>
      <c r="B3415" t="s">
        <v>2517</v>
      </c>
      <c r="C3415" t="s">
        <v>238</v>
      </c>
      <c r="D3415" s="20" t="s">
        <v>1026</v>
      </c>
      <c r="E3415" s="26">
        <v>42795</v>
      </c>
      <c r="F3415">
        <v>6</v>
      </c>
      <c r="G3415">
        <v>12</v>
      </c>
      <c r="H3415">
        <v>0.5</v>
      </c>
      <c r="I3415">
        <v>20</v>
      </c>
      <c r="J3415">
        <v>32</v>
      </c>
      <c r="K3415">
        <v>0.625</v>
      </c>
      <c r="L3415">
        <v>40</v>
      </c>
      <c r="M3415">
        <v>0.8</v>
      </c>
      <c r="N3415">
        <v>19</v>
      </c>
      <c r="O3415">
        <v>0.73</v>
      </c>
      <c r="P3415">
        <v>0</v>
      </c>
      <c r="Q3415">
        <v>4</v>
      </c>
      <c r="R3415">
        <v>0</v>
      </c>
      <c r="S3415">
        <v>1</v>
      </c>
      <c r="T3415">
        <v>0.37</v>
      </c>
    </row>
    <row r="3416" spans="1:20" x14ac:dyDescent="0.25">
      <c r="A3416" s="177" t="s">
        <v>2343</v>
      </c>
      <c r="B3416" t="s">
        <v>2344</v>
      </c>
      <c r="C3416" t="s">
        <v>239</v>
      </c>
      <c r="D3416" s="20" t="s">
        <v>1026</v>
      </c>
      <c r="E3416" s="26">
        <v>42795</v>
      </c>
      <c r="F3416">
        <v>4</v>
      </c>
      <c r="G3416">
        <v>4</v>
      </c>
      <c r="H3416">
        <v>1</v>
      </c>
      <c r="I3416">
        <v>3</v>
      </c>
      <c r="J3416">
        <v>8</v>
      </c>
      <c r="K3416">
        <v>0.375</v>
      </c>
      <c r="L3416">
        <v>8</v>
      </c>
      <c r="M3416">
        <v>1</v>
      </c>
      <c r="N3416">
        <v>3</v>
      </c>
      <c r="O3416">
        <v>0.85</v>
      </c>
      <c r="P3416">
        <v>0</v>
      </c>
      <c r="Q3416">
        <v>0</v>
      </c>
      <c r="R3416" t="e">
        <v>#DIV/0!</v>
      </c>
      <c r="S3416">
        <v>0</v>
      </c>
      <c r="T3416">
        <v>1.05</v>
      </c>
    </row>
    <row r="3417" spans="1:20" x14ac:dyDescent="0.25">
      <c r="A3417" s="177" t="s">
        <v>2168</v>
      </c>
      <c r="B3417" t="s">
        <v>2169</v>
      </c>
      <c r="C3417" s="20" t="s">
        <v>2018</v>
      </c>
      <c r="D3417" s="20" t="s">
        <v>1026</v>
      </c>
      <c r="E3417" s="26">
        <v>42795</v>
      </c>
      <c r="F3417">
        <v>10</v>
      </c>
      <c r="G3417">
        <v>10</v>
      </c>
      <c r="H3417">
        <v>1</v>
      </c>
      <c r="I3417">
        <v>51</v>
      </c>
      <c r="J3417">
        <v>49</v>
      </c>
      <c r="K3417">
        <v>1.0408163265306123</v>
      </c>
      <c r="L3417">
        <v>46</v>
      </c>
      <c r="M3417">
        <v>1.0652173913043479</v>
      </c>
      <c r="N3417">
        <v>40</v>
      </c>
      <c r="P3417">
        <v>2</v>
      </c>
      <c r="Q3417">
        <v>8</v>
      </c>
      <c r="R3417">
        <v>0.25</v>
      </c>
      <c r="S3417">
        <v>11</v>
      </c>
      <c r="T3417">
        <v>0.8</v>
      </c>
    </row>
    <row r="3418" spans="1:20" x14ac:dyDescent="0.25">
      <c r="A3418" s="177" t="s">
        <v>1920</v>
      </c>
      <c r="B3418" t="s">
        <v>1921</v>
      </c>
      <c r="C3418" t="s">
        <v>240</v>
      </c>
      <c r="D3418" s="20" t="s">
        <v>1026</v>
      </c>
      <c r="E3418" s="26">
        <v>42795</v>
      </c>
      <c r="F3418">
        <v>23</v>
      </c>
      <c r="G3418">
        <v>17</v>
      </c>
      <c r="H3418">
        <v>1.3529411764705883</v>
      </c>
      <c r="I3418">
        <v>44</v>
      </c>
      <c r="J3418">
        <v>101</v>
      </c>
      <c r="K3418">
        <v>0.43564356435643564</v>
      </c>
      <c r="L3418">
        <v>48</v>
      </c>
      <c r="M3418">
        <v>2.1041666666666665</v>
      </c>
      <c r="N3418">
        <v>32</v>
      </c>
      <c r="P3418">
        <v>9</v>
      </c>
      <c r="Q3418">
        <v>10</v>
      </c>
      <c r="R3418">
        <v>0.9</v>
      </c>
      <c r="S3418">
        <v>12</v>
      </c>
      <c r="T3418">
        <v>0.95</v>
      </c>
    </row>
    <row r="3419" spans="1:20" x14ac:dyDescent="0.25">
      <c r="A3419" s="177" t="s">
        <v>1745</v>
      </c>
      <c r="B3419" t="s">
        <v>1746</v>
      </c>
      <c r="C3419" t="s">
        <v>241</v>
      </c>
      <c r="D3419" s="20" t="s">
        <v>1026</v>
      </c>
      <c r="E3419" s="26">
        <v>42795</v>
      </c>
      <c r="F3419">
        <v>53</v>
      </c>
      <c r="G3419">
        <v>58</v>
      </c>
      <c r="H3419">
        <v>0.91379310344827591</v>
      </c>
      <c r="I3419">
        <v>519</v>
      </c>
      <c r="J3419">
        <v>545</v>
      </c>
      <c r="K3419">
        <v>0.95229357798165137</v>
      </c>
      <c r="L3419">
        <v>635</v>
      </c>
      <c r="M3419">
        <v>0.8582677165354331</v>
      </c>
      <c r="N3419">
        <v>483</v>
      </c>
      <c r="P3419">
        <v>10</v>
      </c>
      <c r="Q3419">
        <v>17</v>
      </c>
      <c r="R3419">
        <v>0.58823529411764708</v>
      </c>
      <c r="S3419">
        <v>36</v>
      </c>
      <c r="T3419">
        <v>0.84</v>
      </c>
    </row>
    <row r="3420" spans="1:20" x14ac:dyDescent="0.25">
      <c r="A3420" s="177" t="s">
        <v>1570</v>
      </c>
      <c r="B3420" t="s">
        <v>1571</v>
      </c>
      <c r="C3420" t="s">
        <v>318</v>
      </c>
      <c r="D3420" s="20" t="s">
        <v>1026</v>
      </c>
      <c r="E3420" s="26">
        <v>42795</v>
      </c>
      <c r="F3420">
        <v>22</v>
      </c>
      <c r="G3420">
        <v>17</v>
      </c>
      <c r="H3420">
        <v>1.2941176470588236</v>
      </c>
      <c r="I3420">
        <v>49</v>
      </c>
      <c r="J3420">
        <v>66</v>
      </c>
      <c r="K3420">
        <v>0.74242424242424243</v>
      </c>
      <c r="L3420">
        <v>67</v>
      </c>
      <c r="M3420">
        <v>0.9850746268656716</v>
      </c>
      <c r="N3420">
        <v>47</v>
      </c>
      <c r="P3420">
        <v>3</v>
      </c>
      <c r="Q3420">
        <v>3</v>
      </c>
      <c r="R3420">
        <v>1</v>
      </c>
      <c r="S3420">
        <v>2</v>
      </c>
      <c r="T3420">
        <v>0.76</v>
      </c>
    </row>
    <row r="3421" spans="1:20" x14ac:dyDescent="0.25">
      <c r="A3421" s="177" t="s">
        <v>1146</v>
      </c>
      <c r="B3421" t="s">
        <v>1234</v>
      </c>
      <c r="C3421" t="s">
        <v>235</v>
      </c>
      <c r="D3421" s="20" t="s">
        <v>1028</v>
      </c>
      <c r="E3421" s="26">
        <v>42795</v>
      </c>
      <c r="F3421">
        <v>141</v>
      </c>
      <c r="G3421">
        <v>144</v>
      </c>
      <c r="H3421">
        <v>0.97916666666666663</v>
      </c>
      <c r="I3421">
        <v>844</v>
      </c>
      <c r="J3421">
        <v>954</v>
      </c>
      <c r="K3421">
        <v>0.88469601677148846</v>
      </c>
      <c r="L3421">
        <v>1048</v>
      </c>
      <c r="M3421">
        <v>0.91030534351145043</v>
      </c>
      <c r="N3421">
        <v>750</v>
      </c>
      <c r="P3421">
        <v>33</v>
      </c>
      <c r="Q3421">
        <v>58</v>
      </c>
      <c r="R3421">
        <v>0.56896551724137934</v>
      </c>
      <c r="S3421">
        <v>94</v>
      </c>
      <c r="T3421">
        <v>0.83</v>
      </c>
    </row>
    <row r="3422" spans="1:20" x14ac:dyDescent="0.25">
      <c r="A3422" s="177" t="s">
        <v>11130</v>
      </c>
      <c r="B3422" t="s">
        <v>11131</v>
      </c>
      <c r="C3422" t="s">
        <v>228</v>
      </c>
      <c r="D3422" s="20" t="s">
        <v>1026</v>
      </c>
      <c r="E3422" s="26">
        <v>42826</v>
      </c>
      <c r="F3422">
        <v>1</v>
      </c>
      <c r="G3422">
        <v>1</v>
      </c>
      <c r="H3422">
        <v>1</v>
      </c>
      <c r="I3422">
        <v>5</v>
      </c>
      <c r="J3422">
        <v>5</v>
      </c>
      <c r="K3422">
        <v>1</v>
      </c>
      <c r="L3422">
        <v>5</v>
      </c>
      <c r="M3422">
        <v>1</v>
      </c>
      <c r="N3422">
        <v>3</v>
      </c>
      <c r="P3422">
        <v>2</v>
      </c>
      <c r="Q3422">
        <v>3</v>
      </c>
      <c r="R3422">
        <v>0.66666666666666663</v>
      </c>
      <c r="S3422">
        <v>2</v>
      </c>
      <c r="T3422">
        <v>0.95</v>
      </c>
    </row>
    <row r="3423" spans="1:20" x14ac:dyDescent="0.25">
      <c r="A3423" s="177" t="s">
        <v>9383</v>
      </c>
      <c r="B3423" t="s">
        <v>9384</v>
      </c>
      <c r="C3423" t="s">
        <v>211</v>
      </c>
      <c r="D3423" s="20" t="s">
        <v>1026</v>
      </c>
      <c r="E3423" s="26">
        <v>42826</v>
      </c>
      <c r="F3423">
        <v>2</v>
      </c>
      <c r="G3423">
        <v>2</v>
      </c>
      <c r="H3423">
        <v>1</v>
      </c>
      <c r="I3423">
        <v>51</v>
      </c>
      <c r="J3423">
        <v>30</v>
      </c>
      <c r="K3423">
        <v>1.7</v>
      </c>
      <c r="L3423">
        <v>30</v>
      </c>
      <c r="M3423">
        <v>1</v>
      </c>
      <c r="N3423">
        <v>33</v>
      </c>
      <c r="P3423">
        <v>0</v>
      </c>
      <c r="Q3423">
        <v>4</v>
      </c>
      <c r="R3423">
        <v>0</v>
      </c>
      <c r="S3423">
        <v>18</v>
      </c>
      <c r="T3423">
        <v>0.73</v>
      </c>
    </row>
    <row r="3424" spans="1:20" x14ac:dyDescent="0.25">
      <c r="A3424" s="177" t="s">
        <v>8544</v>
      </c>
      <c r="B3424" t="s">
        <v>8545</v>
      </c>
      <c r="C3424" t="s">
        <v>213</v>
      </c>
      <c r="D3424" s="20" t="s">
        <v>1026</v>
      </c>
      <c r="E3424" s="26">
        <v>42826</v>
      </c>
      <c r="F3424">
        <v>2</v>
      </c>
      <c r="G3424">
        <v>3</v>
      </c>
      <c r="H3424">
        <v>0.66666666666666663</v>
      </c>
      <c r="I3424">
        <v>19</v>
      </c>
      <c r="J3424">
        <v>18</v>
      </c>
      <c r="K3424">
        <v>1.0555555555555556</v>
      </c>
      <c r="L3424">
        <v>30</v>
      </c>
      <c r="M3424">
        <v>0.6</v>
      </c>
      <c r="N3424">
        <v>17</v>
      </c>
      <c r="P3424">
        <v>0</v>
      </c>
      <c r="Q3424">
        <v>0</v>
      </c>
      <c r="R3424" t="e">
        <v>#DIV/0!</v>
      </c>
      <c r="S3424">
        <v>2</v>
      </c>
      <c r="T3424">
        <v>1</v>
      </c>
    </row>
    <row r="3425" spans="1:20" x14ac:dyDescent="0.25">
      <c r="A3425" s="177" t="s">
        <v>5120</v>
      </c>
      <c r="B3425" t="s">
        <v>5121</v>
      </c>
      <c r="C3425" t="s">
        <v>229</v>
      </c>
      <c r="D3425" s="20" t="s">
        <v>1026</v>
      </c>
      <c r="E3425" s="26">
        <v>42826</v>
      </c>
      <c r="F3425">
        <v>1</v>
      </c>
      <c r="G3425">
        <v>1</v>
      </c>
      <c r="H3425">
        <v>1</v>
      </c>
      <c r="I3425">
        <v>7</v>
      </c>
      <c r="J3425">
        <v>5</v>
      </c>
      <c r="K3425">
        <v>1.4</v>
      </c>
      <c r="L3425">
        <v>10</v>
      </c>
      <c r="M3425">
        <v>0.5</v>
      </c>
      <c r="N3425">
        <v>5</v>
      </c>
      <c r="P3425">
        <v>1</v>
      </c>
      <c r="Q3425">
        <v>1</v>
      </c>
      <c r="R3425">
        <v>1</v>
      </c>
      <c r="S3425">
        <v>2</v>
      </c>
      <c r="T3425">
        <v>0.36</v>
      </c>
    </row>
    <row r="3426" spans="1:20" x14ac:dyDescent="0.25">
      <c r="A3426" s="177" t="s">
        <v>12122</v>
      </c>
      <c r="B3426" t="s">
        <v>12123</v>
      </c>
      <c r="C3426" s="20" t="s">
        <v>1077</v>
      </c>
      <c r="D3426" s="20" t="s">
        <v>1028</v>
      </c>
      <c r="E3426" s="26">
        <v>42826</v>
      </c>
      <c r="F3426">
        <v>0</v>
      </c>
      <c r="G3426">
        <v>0</v>
      </c>
      <c r="H3426" t="e">
        <v>#DIV/0!</v>
      </c>
      <c r="I3426">
        <v>0</v>
      </c>
      <c r="J3426">
        <v>0</v>
      </c>
      <c r="K3426" t="e">
        <v>#DIV/0!</v>
      </c>
      <c r="L3426">
        <v>0</v>
      </c>
      <c r="M3426" t="e">
        <v>#DIV/0!</v>
      </c>
      <c r="N3426">
        <v>0</v>
      </c>
      <c r="P3426">
        <v>0</v>
      </c>
      <c r="Q3426">
        <v>0</v>
      </c>
      <c r="R3426" t="e">
        <v>#DIV/0!</v>
      </c>
      <c r="S3426">
        <v>0</v>
      </c>
      <c r="T3426">
        <v>0.88</v>
      </c>
    </row>
    <row r="3427" spans="1:20" x14ac:dyDescent="0.25">
      <c r="A3427" s="177" t="s">
        <v>5744</v>
      </c>
      <c r="B3427" t="s">
        <v>5745</v>
      </c>
      <c r="C3427" s="20" t="s">
        <v>1073</v>
      </c>
      <c r="D3427" s="20" t="s">
        <v>1026</v>
      </c>
      <c r="E3427" s="26">
        <v>42826</v>
      </c>
      <c r="F3427">
        <v>6</v>
      </c>
      <c r="G3427">
        <v>6</v>
      </c>
      <c r="H3427">
        <v>1</v>
      </c>
      <c r="I3427">
        <v>27</v>
      </c>
      <c r="J3427">
        <v>30</v>
      </c>
      <c r="K3427">
        <v>0.9</v>
      </c>
      <c r="L3427">
        <v>32</v>
      </c>
      <c r="M3427">
        <v>0.9375</v>
      </c>
      <c r="N3427">
        <v>26</v>
      </c>
      <c r="P3427">
        <v>0</v>
      </c>
      <c r="Q3427">
        <v>0</v>
      </c>
      <c r="R3427" t="e">
        <v>#DIV/0!</v>
      </c>
      <c r="S3427">
        <v>1</v>
      </c>
    </row>
    <row r="3428" spans="1:20" x14ac:dyDescent="0.25">
      <c r="A3428" s="177" t="s">
        <v>10621</v>
      </c>
      <c r="B3428" t="s">
        <v>10622</v>
      </c>
      <c r="C3428" t="s">
        <v>205</v>
      </c>
      <c r="D3428" s="20" t="s">
        <v>1026</v>
      </c>
      <c r="E3428" s="26">
        <v>42826</v>
      </c>
      <c r="F3428">
        <v>2</v>
      </c>
      <c r="G3428">
        <v>3</v>
      </c>
      <c r="H3428">
        <v>0.66666666666666663</v>
      </c>
      <c r="I3428">
        <v>12</v>
      </c>
      <c r="J3428">
        <v>14</v>
      </c>
      <c r="K3428">
        <v>0.8571428571428571</v>
      </c>
      <c r="L3428">
        <v>20</v>
      </c>
      <c r="M3428">
        <v>0.7</v>
      </c>
      <c r="N3428">
        <v>11</v>
      </c>
      <c r="O3428">
        <v>1.05</v>
      </c>
      <c r="P3428">
        <v>1</v>
      </c>
      <c r="Q3428">
        <v>2</v>
      </c>
      <c r="R3428">
        <v>0.5</v>
      </c>
      <c r="S3428">
        <v>1</v>
      </c>
      <c r="T3428">
        <v>0.41</v>
      </c>
    </row>
    <row r="3429" spans="1:20" x14ac:dyDescent="0.25">
      <c r="A3429" s="177" t="s">
        <v>8968</v>
      </c>
      <c r="B3429" t="s">
        <v>8969</v>
      </c>
      <c r="C3429" t="s">
        <v>210</v>
      </c>
      <c r="D3429" s="20" t="s">
        <v>1026</v>
      </c>
      <c r="E3429" s="26">
        <v>42826</v>
      </c>
      <c r="F3429">
        <v>1</v>
      </c>
      <c r="G3429">
        <v>3</v>
      </c>
      <c r="H3429">
        <v>0.33333333333333331</v>
      </c>
      <c r="I3429">
        <v>16</v>
      </c>
      <c r="J3429">
        <v>17</v>
      </c>
      <c r="K3429">
        <v>0.94117647058823528</v>
      </c>
      <c r="L3429">
        <v>30</v>
      </c>
      <c r="M3429">
        <v>0.56666666666666665</v>
      </c>
      <c r="N3429">
        <v>14</v>
      </c>
      <c r="O3429">
        <v>0.8</v>
      </c>
      <c r="P3429">
        <v>2</v>
      </c>
      <c r="Q3429">
        <v>3</v>
      </c>
      <c r="R3429">
        <v>0.66666666666666663</v>
      </c>
      <c r="S3429">
        <v>2</v>
      </c>
      <c r="T3429">
        <v>0</v>
      </c>
    </row>
    <row r="3430" spans="1:20" x14ac:dyDescent="0.25">
      <c r="A3430" s="177" t="s">
        <v>6163</v>
      </c>
      <c r="B3430" t="s">
        <v>6164</v>
      </c>
      <c r="C3430" t="s">
        <v>215</v>
      </c>
      <c r="D3430" s="20" t="s">
        <v>1026</v>
      </c>
      <c r="E3430" s="26">
        <v>42826</v>
      </c>
      <c r="F3430">
        <v>5</v>
      </c>
      <c r="G3430">
        <v>7</v>
      </c>
      <c r="H3430">
        <v>0.7142857142857143</v>
      </c>
      <c r="I3430">
        <v>29</v>
      </c>
      <c r="J3430">
        <v>38</v>
      </c>
      <c r="K3430">
        <v>0.76315789473684215</v>
      </c>
      <c r="L3430">
        <v>47</v>
      </c>
      <c r="M3430">
        <v>0.80851063829787229</v>
      </c>
      <c r="N3430">
        <v>25</v>
      </c>
      <c r="O3430">
        <v>0.95</v>
      </c>
      <c r="P3430">
        <v>9</v>
      </c>
      <c r="Q3430">
        <v>11</v>
      </c>
      <c r="R3430">
        <v>0.81818181818181823</v>
      </c>
      <c r="S3430">
        <v>4</v>
      </c>
      <c r="T3430">
        <v>0.11</v>
      </c>
    </row>
    <row r="3431" spans="1:20" x14ac:dyDescent="0.25">
      <c r="A3431" s="177" t="s">
        <v>3463</v>
      </c>
      <c r="B3431" t="s">
        <v>3464</v>
      </c>
      <c r="C3431" t="s">
        <v>221</v>
      </c>
      <c r="D3431" s="20" t="s">
        <v>1026</v>
      </c>
      <c r="E3431" s="26">
        <v>42826</v>
      </c>
      <c r="F3431">
        <v>5</v>
      </c>
      <c r="G3431">
        <v>12</v>
      </c>
      <c r="H3431">
        <v>0.41666666666666669</v>
      </c>
      <c r="I3431">
        <v>9</v>
      </c>
      <c r="J3431">
        <v>18</v>
      </c>
      <c r="K3431">
        <v>0.5</v>
      </c>
      <c r="L3431">
        <v>40</v>
      </c>
      <c r="M3431">
        <v>0.45</v>
      </c>
      <c r="N3431">
        <v>8</v>
      </c>
      <c r="O3431">
        <v>0.84</v>
      </c>
      <c r="P3431">
        <v>2</v>
      </c>
      <c r="Q3431">
        <v>4</v>
      </c>
      <c r="R3431">
        <v>0.5</v>
      </c>
      <c r="S3431">
        <v>1</v>
      </c>
    </row>
    <row r="3432" spans="1:20" x14ac:dyDescent="0.25">
      <c r="A3432" s="177" t="s">
        <v>3288</v>
      </c>
      <c r="B3432" t="s">
        <v>3289</v>
      </c>
      <c r="C3432" t="s">
        <v>222</v>
      </c>
      <c r="D3432" s="20" t="s">
        <v>1026</v>
      </c>
      <c r="E3432" s="26">
        <v>42826</v>
      </c>
      <c r="F3432">
        <v>3</v>
      </c>
      <c r="G3432">
        <v>4</v>
      </c>
      <c r="H3432">
        <v>0.75</v>
      </c>
      <c r="I3432">
        <v>2</v>
      </c>
      <c r="J3432">
        <v>6</v>
      </c>
      <c r="K3432">
        <v>0.33333333333333331</v>
      </c>
      <c r="L3432">
        <v>8</v>
      </c>
      <c r="M3432">
        <v>0.75</v>
      </c>
      <c r="N3432">
        <v>2</v>
      </c>
      <c r="O3432">
        <v>0.76</v>
      </c>
      <c r="P3432">
        <v>0</v>
      </c>
      <c r="Q3432">
        <v>0</v>
      </c>
      <c r="R3432" t="e">
        <v>#DIV/0!</v>
      </c>
      <c r="S3432">
        <v>0</v>
      </c>
      <c r="T3432">
        <v>0.39</v>
      </c>
    </row>
    <row r="3433" spans="1:20" x14ac:dyDescent="0.25">
      <c r="A3433" s="177" t="s">
        <v>7333</v>
      </c>
      <c r="B3433" t="s">
        <v>7334</v>
      </c>
      <c r="C3433" s="20" t="s">
        <v>1078</v>
      </c>
      <c r="D3433" s="20" t="s">
        <v>1026</v>
      </c>
      <c r="E3433" s="26">
        <v>42826</v>
      </c>
      <c r="F3433">
        <v>5</v>
      </c>
      <c r="G3433">
        <v>5</v>
      </c>
      <c r="H3433">
        <v>1</v>
      </c>
      <c r="I3433">
        <v>41</v>
      </c>
      <c r="J3433">
        <v>24</v>
      </c>
      <c r="K3433">
        <v>1.7083333333333333</v>
      </c>
      <c r="L3433">
        <v>34</v>
      </c>
      <c r="M3433">
        <v>0.70588235294117652</v>
      </c>
      <c r="N3433">
        <v>32</v>
      </c>
      <c r="P3433">
        <v>3</v>
      </c>
      <c r="Q3433">
        <v>3</v>
      </c>
      <c r="R3433">
        <v>1</v>
      </c>
      <c r="S3433">
        <v>9</v>
      </c>
      <c r="T3433">
        <v>0.31</v>
      </c>
    </row>
    <row r="3434" spans="1:20" x14ac:dyDescent="0.25">
      <c r="A3434" s="177" t="s">
        <v>5325</v>
      </c>
      <c r="B3434" t="s">
        <v>5326</v>
      </c>
      <c r="C3434" s="20" t="s">
        <v>1079</v>
      </c>
      <c r="D3434" s="20" t="s">
        <v>1026</v>
      </c>
      <c r="E3434" s="26">
        <v>42826</v>
      </c>
      <c r="F3434">
        <v>5</v>
      </c>
      <c r="G3434">
        <v>5</v>
      </c>
      <c r="H3434">
        <v>1</v>
      </c>
      <c r="I3434">
        <v>27</v>
      </c>
      <c r="J3434">
        <v>25</v>
      </c>
      <c r="K3434">
        <v>1.08</v>
      </c>
      <c r="L3434">
        <v>12</v>
      </c>
      <c r="M3434">
        <v>2.0833333333333335</v>
      </c>
      <c r="N3434">
        <v>26</v>
      </c>
      <c r="P3434">
        <v>0</v>
      </c>
      <c r="Q3434">
        <v>0</v>
      </c>
      <c r="R3434" t="e">
        <v>#DIV/0!</v>
      </c>
      <c r="S3434">
        <v>1</v>
      </c>
      <c r="T3434">
        <v>0.64</v>
      </c>
    </row>
    <row r="3435" spans="1:20" x14ac:dyDescent="0.25">
      <c r="A3435" s="177" t="s">
        <v>12324</v>
      </c>
      <c r="B3435" t="s">
        <v>12325</v>
      </c>
      <c r="C3435" t="s">
        <v>200</v>
      </c>
      <c r="D3435" s="20" t="s">
        <v>1026</v>
      </c>
      <c r="E3435" s="26">
        <v>42826</v>
      </c>
      <c r="F3435">
        <v>8</v>
      </c>
      <c r="G3435">
        <v>5</v>
      </c>
      <c r="H3435">
        <v>1.6</v>
      </c>
      <c r="I3435">
        <v>10</v>
      </c>
      <c r="J3435">
        <v>20</v>
      </c>
      <c r="K3435">
        <v>0.5</v>
      </c>
      <c r="L3435">
        <v>12</v>
      </c>
      <c r="M3435">
        <v>1.6666666666666667</v>
      </c>
      <c r="N3435">
        <v>10</v>
      </c>
      <c r="P3435">
        <v>0</v>
      </c>
      <c r="Q3435">
        <v>1</v>
      </c>
      <c r="R3435">
        <v>0</v>
      </c>
      <c r="S3435">
        <v>0</v>
      </c>
      <c r="T3435">
        <v>0.24</v>
      </c>
    </row>
    <row r="3436" spans="1:20" x14ac:dyDescent="0.25">
      <c r="A3436" s="177" t="s">
        <v>10445</v>
      </c>
      <c r="B3436" t="s">
        <v>10446</v>
      </c>
      <c r="C3436" t="s">
        <v>204</v>
      </c>
      <c r="D3436" s="20" t="s">
        <v>1026</v>
      </c>
      <c r="E3436" s="26">
        <v>42826</v>
      </c>
      <c r="F3436">
        <v>10</v>
      </c>
      <c r="G3436">
        <v>4</v>
      </c>
      <c r="H3436">
        <v>2.5</v>
      </c>
      <c r="I3436">
        <v>9</v>
      </c>
      <c r="J3436">
        <v>50</v>
      </c>
      <c r="K3436">
        <v>0.18</v>
      </c>
      <c r="L3436">
        <v>10</v>
      </c>
      <c r="M3436">
        <v>5</v>
      </c>
      <c r="N3436">
        <v>8</v>
      </c>
      <c r="P3436">
        <v>0</v>
      </c>
      <c r="Q3436">
        <v>0</v>
      </c>
      <c r="R3436" t="e">
        <v>#DIV/0!</v>
      </c>
      <c r="S3436">
        <v>1</v>
      </c>
    </row>
    <row r="3437" spans="1:20" x14ac:dyDescent="0.25">
      <c r="A3437" s="177" t="s">
        <v>8793</v>
      </c>
      <c r="B3437" t="s">
        <v>8794</v>
      </c>
      <c r="C3437" t="s">
        <v>208</v>
      </c>
      <c r="D3437" s="20" t="s">
        <v>1026</v>
      </c>
      <c r="E3437" s="26">
        <v>42826</v>
      </c>
      <c r="F3437">
        <v>2</v>
      </c>
      <c r="G3437">
        <v>2</v>
      </c>
      <c r="H3437">
        <v>1</v>
      </c>
      <c r="I3437">
        <v>11</v>
      </c>
      <c r="J3437">
        <v>10</v>
      </c>
      <c r="K3437">
        <v>1.1000000000000001</v>
      </c>
      <c r="L3437">
        <v>10</v>
      </c>
      <c r="M3437">
        <v>1</v>
      </c>
      <c r="N3437">
        <v>11</v>
      </c>
      <c r="P3437">
        <v>0</v>
      </c>
      <c r="Q3437">
        <v>0</v>
      </c>
      <c r="R3437" t="e">
        <v>#DIV/0!</v>
      </c>
      <c r="S3437">
        <v>0</v>
      </c>
      <c r="T3437">
        <v>0.96</v>
      </c>
    </row>
    <row r="3438" spans="1:20" x14ac:dyDescent="0.25">
      <c r="A3438" s="177" t="s">
        <v>6587</v>
      </c>
      <c r="B3438" t="s">
        <v>6588</v>
      </c>
      <c r="C3438" t="s">
        <v>316</v>
      </c>
      <c r="D3438" s="20" t="s">
        <v>1026</v>
      </c>
      <c r="E3438" s="26">
        <v>42826</v>
      </c>
      <c r="F3438">
        <v>11</v>
      </c>
      <c r="G3438">
        <v>6</v>
      </c>
      <c r="H3438">
        <v>1.8333333333333333</v>
      </c>
      <c r="I3438">
        <v>15</v>
      </c>
      <c r="J3438">
        <v>15</v>
      </c>
      <c r="K3438">
        <v>1</v>
      </c>
      <c r="L3438">
        <v>16</v>
      </c>
      <c r="M3438">
        <v>0.9375</v>
      </c>
      <c r="N3438">
        <v>12</v>
      </c>
      <c r="P3438">
        <v>0</v>
      </c>
      <c r="Q3438">
        <v>0</v>
      </c>
      <c r="R3438" t="e">
        <v>#DIV/0!</v>
      </c>
      <c r="S3438">
        <v>3</v>
      </c>
      <c r="T3438">
        <v>0.67</v>
      </c>
    </row>
    <row r="3439" spans="1:20" x14ac:dyDescent="0.25">
      <c r="A3439" s="177" t="s">
        <v>4180</v>
      </c>
      <c r="B3439" t="s">
        <v>4181</v>
      </c>
      <c r="C3439" t="s">
        <v>218</v>
      </c>
      <c r="D3439" s="20" t="s">
        <v>1026</v>
      </c>
      <c r="E3439" s="26">
        <v>42826</v>
      </c>
      <c r="F3439">
        <v>0</v>
      </c>
      <c r="G3439">
        <v>0</v>
      </c>
      <c r="H3439" t="e">
        <v>#DIV/0!</v>
      </c>
      <c r="I3439">
        <v>0</v>
      </c>
      <c r="J3439">
        <v>0</v>
      </c>
      <c r="K3439" t="e">
        <v>#DIV/0!</v>
      </c>
      <c r="L3439">
        <v>0</v>
      </c>
      <c r="M3439" t="e">
        <v>#DIV/0!</v>
      </c>
      <c r="N3439">
        <v>0</v>
      </c>
      <c r="P3439">
        <v>0</v>
      </c>
      <c r="Q3439">
        <v>0</v>
      </c>
      <c r="R3439" t="e">
        <v>#DIV/0!</v>
      </c>
      <c r="S3439">
        <v>0</v>
      </c>
      <c r="T3439">
        <v>0.31</v>
      </c>
    </row>
    <row r="3440" spans="1:20" x14ac:dyDescent="0.25">
      <c r="A3440" s="177" t="s">
        <v>12609</v>
      </c>
      <c r="B3440" t="s">
        <v>12610</v>
      </c>
      <c r="C3440" t="s">
        <v>202</v>
      </c>
      <c r="D3440" s="20" t="s">
        <v>1026</v>
      </c>
      <c r="E3440" s="26">
        <v>42826</v>
      </c>
      <c r="F3440">
        <v>16</v>
      </c>
      <c r="G3440">
        <v>9</v>
      </c>
      <c r="H3440">
        <v>1.7777777777777777</v>
      </c>
      <c r="I3440">
        <v>140</v>
      </c>
      <c r="J3440">
        <v>90</v>
      </c>
      <c r="K3440">
        <v>1.5555555555555556</v>
      </c>
      <c r="L3440">
        <v>100</v>
      </c>
      <c r="M3440">
        <v>0.9</v>
      </c>
      <c r="N3440">
        <v>136</v>
      </c>
      <c r="P3440">
        <v>1</v>
      </c>
      <c r="Q3440">
        <v>1</v>
      </c>
      <c r="R3440">
        <v>1</v>
      </c>
      <c r="S3440">
        <v>4</v>
      </c>
      <c r="T3440">
        <v>1</v>
      </c>
    </row>
    <row r="3441" spans="1:20" x14ac:dyDescent="0.25">
      <c r="A3441" s="177" t="s">
        <v>12434</v>
      </c>
      <c r="B3441" t="s">
        <v>12435</v>
      </c>
      <c r="C3441" t="s">
        <v>347</v>
      </c>
      <c r="D3441" s="20" t="s">
        <v>1026</v>
      </c>
      <c r="E3441" s="26">
        <v>42826</v>
      </c>
      <c r="F3441">
        <v>3</v>
      </c>
      <c r="G3441">
        <v>5</v>
      </c>
      <c r="H3441">
        <v>0.6</v>
      </c>
      <c r="I3441">
        <v>5</v>
      </c>
      <c r="J3441">
        <v>8</v>
      </c>
      <c r="K3441">
        <v>0.625</v>
      </c>
      <c r="L3441">
        <v>25</v>
      </c>
      <c r="M3441">
        <v>0.32</v>
      </c>
      <c r="N3441">
        <v>5</v>
      </c>
      <c r="P3441">
        <v>0</v>
      </c>
      <c r="Q3441">
        <v>0</v>
      </c>
      <c r="R3441" t="e">
        <v>#DIV/0!</v>
      </c>
      <c r="S3441">
        <v>0</v>
      </c>
      <c r="T3441">
        <v>0.7</v>
      </c>
    </row>
    <row r="3442" spans="1:20" x14ac:dyDescent="0.25">
      <c r="A3442" s="177" t="s">
        <v>9774</v>
      </c>
      <c r="B3442" t="s">
        <v>9775</v>
      </c>
      <c r="C3442" t="s">
        <v>224</v>
      </c>
      <c r="D3442" s="20" t="s">
        <v>1026</v>
      </c>
      <c r="E3442" s="26">
        <v>42826</v>
      </c>
      <c r="F3442">
        <v>7</v>
      </c>
      <c r="G3442">
        <v>6</v>
      </c>
      <c r="H3442">
        <v>1.1666666666666667</v>
      </c>
      <c r="I3442">
        <v>63</v>
      </c>
      <c r="J3442">
        <v>105</v>
      </c>
      <c r="K3442">
        <v>0.6</v>
      </c>
      <c r="L3442">
        <v>90</v>
      </c>
      <c r="M3442">
        <v>1.1666666666666667</v>
      </c>
      <c r="N3442">
        <v>62</v>
      </c>
      <c r="P3442">
        <v>0</v>
      </c>
      <c r="Q3442">
        <v>0</v>
      </c>
      <c r="R3442" t="e">
        <v>#DIV/0!</v>
      </c>
      <c r="S3442">
        <v>1</v>
      </c>
      <c r="T3442">
        <v>0.73</v>
      </c>
    </row>
    <row r="3443" spans="1:20" x14ac:dyDescent="0.25">
      <c r="A3443" s="177" t="s">
        <v>9475</v>
      </c>
      <c r="B3443" t="s">
        <v>9476</v>
      </c>
      <c r="C3443" t="s">
        <v>345</v>
      </c>
      <c r="D3443" s="20" t="s">
        <v>1026</v>
      </c>
      <c r="E3443" s="26">
        <v>42826</v>
      </c>
      <c r="F3443">
        <v>0</v>
      </c>
      <c r="G3443">
        <v>0</v>
      </c>
      <c r="H3443" t="e">
        <v>#DIV/0!</v>
      </c>
      <c r="I3443">
        <v>0</v>
      </c>
      <c r="J3443">
        <v>0</v>
      </c>
      <c r="K3443" t="e">
        <v>#DIV/0!</v>
      </c>
      <c r="L3443">
        <v>0</v>
      </c>
      <c r="M3443" t="e">
        <v>#DIV/0!</v>
      </c>
      <c r="N3443">
        <v>0</v>
      </c>
      <c r="P3443">
        <v>0</v>
      </c>
      <c r="Q3443">
        <v>0</v>
      </c>
      <c r="R3443" t="e">
        <v>#DIV/0!</v>
      </c>
      <c r="S3443">
        <v>0</v>
      </c>
      <c r="T3443">
        <v>0.36</v>
      </c>
    </row>
    <row r="3444" spans="1:20" x14ac:dyDescent="0.25">
      <c r="A3444" s="177" t="s">
        <v>7867</v>
      </c>
      <c r="B3444" t="s">
        <v>7868</v>
      </c>
      <c r="C3444" t="s">
        <v>226</v>
      </c>
      <c r="D3444" s="20" t="s">
        <v>1026</v>
      </c>
      <c r="E3444" s="26">
        <v>42826</v>
      </c>
      <c r="F3444">
        <v>5</v>
      </c>
      <c r="G3444">
        <v>7</v>
      </c>
      <c r="H3444">
        <v>0.7142857142857143</v>
      </c>
      <c r="I3444">
        <v>37</v>
      </c>
      <c r="J3444">
        <v>40</v>
      </c>
      <c r="K3444">
        <v>0.92500000000000004</v>
      </c>
      <c r="L3444">
        <v>105</v>
      </c>
      <c r="M3444">
        <v>0.38095238095238093</v>
      </c>
      <c r="N3444">
        <v>32</v>
      </c>
      <c r="P3444">
        <v>0</v>
      </c>
      <c r="Q3444">
        <v>0</v>
      </c>
      <c r="R3444" t="e">
        <v>#DIV/0!</v>
      </c>
      <c r="S3444">
        <v>5</v>
      </c>
      <c r="T3444" t="e">
        <v>#DIV/0!</v>
      </c>
    </row>
    <row r="3445" spans="1:20" x14ac:dyDescent="0.25">
      <c r="A3445" s="177" t="s">
        <v>6937</v>
      </c>
      <c r="B3445" t="s">
        <v>6938</v>
      </c>
      <c r="C3445" t="s">
        <v>231</v>
      </c>
      <c r="D3445" s="20" t="s">
        <v>1026</v>
      </c>
      <c r="E3445" s="26">
        <v>42826</v>
      </c>
      <c r="F3445">
        <v>10</v>
      </c>
      <c r="G3445">
        <v>15</v>
      </c>
      <c r="H3445">
        <v>0.66666666666666663</v>
      </c>
      <c r="I3445">
        <v>126</v>
      </c>
      <c r="J3445">
        <v>108</v>
      </c>
      <c r="K3445">
        <v>1.1666666666666667</v>
      </c>
      <c r="L3445">
        <v>180</v>
      </c>
      <c r="M3445">
        <v>0.6</v>
      </c>
      <c r="N3445">
        <v>126</v>
      </c>
      <c r="P3445">
        <v>0</v>
      </c>
      <c r="Q3445">
        <v>0</v>
      </c>
      <c r="R3445" t="e">
        <v>#DIV/0!</v>
      </c>
      <c r="S3445">
        <v>0</v>
      </c>
      <c r="T3445">
        <v>0.56999999999999995</v>
      </c>
    </row>
    <row r="3446" spans="1:20" x14ac:dyDescent="0.25">
      <c r="A3446" s="177" t="s">
        <v>5988</v>
      </c>
      <c r="B3446" t="s">
        <v>5989</v>
      </c>
      <c r="C3446" t="s">
        <v>216</v>
      </c>
      <c r="D3446" s="20" t="s">
        <v>1026</v>
      </c>
      <c r="E3446" s="26">
        <v>42826</v>
      </c>
      <c r="F3446">
        <v>13</v>
      </c>
      <c r="G3446">
        <v>6</v>
      </c>
      <c r="H3446">
        <v>2.1666666666666665</v>
      </c>
      <c r="I3446">
        <v>62</v>
      </c>
      <c r="J3446">
        <v>130</v>
      </c>
      <c r="K3446">
        <v>0.47692307692307695</v>
      </c>
      <c r="L3446">
        <v>45</v>
      </c>
      <c r="M3446">
        <v>2.8888888888888888</v>
      </c>
      <c r="N3446">
        <v>52</v>
      </c>
      <c r="P3446">
        <v>5</v>
      </c>
      <c r="Q3446">
        <v>8</v>
      </c>
      <c r="R3446">
        <v>0.625</v>
      </c>
      <c r="S3446">
        <v>10</v>
      </c>
      <c r="T3446">
        <v>0</v>
      </c>
    </row>
    <row r="3447" spans="1:20" x14ac:dyDescent="0.25">
      <c r="A3447" s="177" t="s">
        <v>4595</v>
      </c>
      <c r="B3447" t="s">
        <v>4596</v>
      </c>
      <c r="C3447" t="s">
        <v>233</v>
      </c>
      <c r="D3447" s="20" t="s">
        <v>1026</v>
      </c>
      <c r="E3447" s="26">
        <v>42826</v>
      </c>
      <c r="F3447">
        <v>3</v>
      </c>
      <c r="G3447">
        <v>6</v>
      </c>
      <c r="H3447">
        <v>0.5</v>
      </c>
      <c r="I3447">
        <v>69</v>
      </c>
      <c r="J3447">
        <v>30</v>
      </c>
      <c r="K3447">
        <v>2.2999999999999998</v>
      </c>
      <c r="L3447">
        <v>50</v>
      </c>
      <c r="M3447">
        <v>0.6</v>
      </c>
      <c r="N3447">
        <v>64</v>
      </c>
      <c r="P3447">
        <v>0</v>
      </c>
      <c r="Q3447">
        <v>0</v>
      </c>
      <c r="R3447" t="e">
        <v>#DIV/0!</v>
      </c>
      <c r="S3447">
        <v>5</v>
      </c>
      <c r="T3447" t="e">
        <v>#DIV/0!</v>
      </c>
    </row>
    <row r="3448" spans="1:20" x14ac:dyDescent="0.25">
      <c r="A3448" s="177" t="s">
        <v>4005</v>
      </c>
      <c r="B3448" t="s">
        <v>4006</v>
      </c>
      <c r="C3448" t="s">
        <v>219</v>
      </c>
      <c r="D3448" s="20" t="s">
        <v>1026</v>
      </c>
      <c r="E3448" s="26">
        <v>42826</v>
      </c>
      <c r="F3448">
        <v>0</v>
      </c>
      <c r="G3448">
        <v>0</v>
      </c>
      <c r="H3448" t="e">
        <v>#DIV/0!</v>
      </c>
      <c r="I3448">
        <v>0</v>
      </c>
      <c r="J3448">
        <v>0</v>
      </c>
      <c r="K3448" t="e">
        <v>#DIV/0!</v>
      </c>
      <c r="L3448">
        <v>0</v>
      </c>
      <c r="M3448" t="e">
        <v>#DIV/0!</v>
      </c>
      <c r="N3448">
        <v>0</v>
      </c>
      <c r="P3448">
        <v>0</v>
      </c>
      <c r="Q3448">
        <v>0</v>
      </c>
      <c r="R3448" t="e">
        <v>#DIV/0!</v>
      </c>
      <c r="S3448">
        <v>0</v>
      </c>
      <c r="T3448" t="e">
        <v>#DIV/0!</v>
      </c>
    </row>
    <row r="3449" spans="1:20" x14ac:dyDescent="0.25">
      <c r="A3449" s="177" t="s">
        <v>3734</v>
      </c>
      <c r="B3449" t="s">
        <v>3735</v>
      </c>
      <c r="C3449" t="s">
        <v>340</v>
      </c>
      <c r="D3449" s="20" t="s">
        <v>1026</v>
      </c>
      <c r="E3449" s="26">
        <v>42826</v>
      </c>
      <c r="F3449">
        <v>4</v>
      </c>
      <c r="G3449">
        <v>4</v>
      </c>
      <c r="H3449">
        <v>1</v>
      </c>
      <c r="I3449">
        <v>25</v>
      </c>
      <c r="J3449">
        <v>40</v>
      </c>
      <c r="K3449">
        <v>0.625</v>
      </c>
      <c r="L3449">
        <v>40</v>
      </c>
      <c r="M3449">
        <v>1</v>
      </c>
      <c r="N3449">
        <v>23</v>
      </c>
      <c r="P3449">
        <v>1</v>
      </c>
      <c r="Q3449">
        <v>1</v>
      </c>
      <c r="R3449">
        <v>1</v>
      </c>
      <c r="S3449">
        <v>2</v>
      </c>
      <c r="T3449">
        <v>1.0249999999999999</v>
      </c>
    </row>
    <row r="3450" spans="1:20" x14ac:dyDescent="0.25">
      <c r="A3450" s="177" t="s">
        <v>11296</v>
      </c>
      <c r="B3450" t="s">
        <v>11297</v>
      </c>
      <c r="C3450" t="s">
        <v>350</v>
      </c>
      <c r="D3450" s="20" t="s">
        <v>1026</v>
      </c>
      <c r="E3450" s="26">
        <v>42826</v>
      </c>
      <c r="F3450">
        <v>1</v>
      </c>
      <c r="G3450">
        <v>1</v>
      </c>
      <c r="H3450">
        <v>1</v>
      </c>
      <c r="I3450">
        <v>2</v>
      </c>
      <c r="J3450">
        <v>3</v>
      </c>
      <c r="K3450">
        <v>0.66666666666666663</v>
      </c>
      <c r="L3450">
        <v>5</v>
      </c>
      <c r="M3450">
        <v>0.6</v>
      </c>
      <c r="N3450">
        <v>0</v>
      </c>
      <c r="P3450">
        <v>0</v>
      </c>
      <c r="Q3450">
        <v>0</v>
      </c>
      <c r="R3450" t="e">
        <v>#DIV/0!</v>
      </c>
      <c r="S3450">
        <v>2</v>
      </c>
      <c r="T3450">
        <v>0.11</v>
      </c>
    </row>
    <row r="3451" spans="1:20" x14ac:dyDescent="0.25">
      <c r="A3451" s="177" t="s">
        <v>11298</v>
      </c>
      <c r="B3451" t="s">
        <v>11299</v>
      </c>
      <c r="C3451" t="s">
        <v>351</v>
      </c>
      <c r="D3451" s="20" t="s">
        <v>1026</v>
      </c>
      <c r="E3451" s="26">
        <v>42826</v>
      </c>
      <c r="F3451">
        <v>10</v>
      </c>
      <c r="G3451">
        <v>5</v>
      </c>
      <c r="H3451">
        <v>2</v>
      </c>
      <c r="I3451">
        <v>15</v>
      </c>
      <c r="J3451">
        <v>30</v>
      </c>
      <c r="K3451">
        <v>0.5</v>
      </c>
      <c r="L3451">
        <v>25</v>
      </c>
      <c r="M3451">
        <v>1.2</v>
      </c>
      <c r="N3451">
        <v>14</v>
      </c>
      <c r="P3451">
        <v>0</v>
      </c>
      <c r="Q3451">
        <v>1</v>
      </c>
      <c r="R3451">
        <v>0</v>
      </c>
      <c r="S3451">
        <v>1</v>
      </c>
      <c r="T3451" t="e">
        <v>#DIV/0!</v>
      </c>
    </row>
    <row r="3452" spans="1:20" x14ac:dyDescent="0.25">
      <c r="A3452" s="177" t="s">
        <v>11204</v>
      </c>
      <c r="B3452" t="s">
        <v>11205</v>
      </c>
      <c r="C3452" t="s">
        <v>352</v>
      </c>
      <c r="D3452" s="20" t="s">
        <v>1026</v>
      </c>
      <c r="E3452" s="26">
        <v>42826</v>
      </c>
      <c r="F3452">
        <v>1</v>
      </c>
      <c r="G3452">
        <v>1</v>
      </c>
      <c r="H3452">
        <v>1</v>
      </c>
      <c r="I3452">
        <v>1</v>
      </c>
      <c r="J3452">
        <v>3</v>
      </c>
      <c r="K3452">
        <v>0.33333333333333331</v>
      </c>
      <c r="L3452">
        <v>2</v>
      </c>
      <c r="M3452">
        <v>1.5</v>
      </c>
      <c r="N3452">
        <v>1</v>
      </c>
      <c r="P3452">
        <v>0</v>
      </c>
      <c r="Q3452">
        <v>0</v>
      </c>
      <c r="R3452" t="e">
        <v>#DIV/0!</v>
      </c>
      <c r="S3452">
        <v>0</v>
      </c>
      <c r="T3452">
        <v>0.58000000000000007</v>
      </c>
    </row>
    <row r="3453" spans="1:20" x14ac:dyDescent="0.25">
      <c r="A3453" s="177" t="s">
        <v>10205</v>
      </c>
      <c r="B3453" t="s">
        <v>10206</v>
      </c>
      <c r="C3453" t="s">
        <v>353</v>
      </c>
      <c r="D3453" s="20" t="s">
        <v>1026</v>
      </c>
      <c r="E3453" s="26">
        <v>42826</v>
      </c>
      <c r="F3453">
        <v>5</v>
      </c>
      <c r="G3453">
        <v>3</v>
      </c>
      <c r="H3453">
        <v>1.6666666666666667</v>
      </c>
      <c r="I3453">
        <v>10</v>
      </c>
      <c r="J3453">
        <v>15</v>
      </c>
      <c r="K3453">
        <v>0.66666666666666663</v>
      </c>
      <c r="L3453">
        <v>15</v>
      </c>
      <c r="M3453">
        <v>1</v>
      </c>
      <c r="N3453">
        <v>10</v>
      </c>
      <c r="P3453">
        <v>0</v>
      </c>
      <c r="Q3453">
        <v>0</v>
      </c>
      <c r="R3453" t="e">
        <v>#DIV/0!</v>
      </c>
      <c r="S3453">
        <v>0</v>
      </c>
      <c r="T3453" t="e">
        <v>#DIV/0!</v>
      </c>
    </row>
    <row r="3454" spans="1:20" x14ac:dyDescent="0.25">
      <c r="A3454" s="177" t="s">
        <v>8618</v>
      </c>
      <c r="B3454" t="s">
        <v>8619</v>
      </c>
      <c r="C3454" t="s">
        <v>354</v>
      </c>
      <c r="D3454" s="20" t="s">
        <v>1026</v>
      </c>
      <c r="E3454" s="26">
        <v>42826</v>
      </c>
      <c r="F3454">
        <v>2</v>
      </c>
      <c r="G3454">
        <v>2</v>
      </c>
      <c r="H3454">
        <v>1</v>
      </c>
      <c r="I3454">
        <v>11</v>
      </c>
      <c r="J3454">
        <v>6</v>
      </c>
      <c r="K3454">
        <v>1.8333333333333333</v>
      </c>
      <c r="L3454">
        <v>10</v>
      </c>
      <c r="M3454">
        <v>0.6</v>
      </c>
      <c r="N3454">
        <v>10</v>
      </c>
      <c r="P3454">
        <v>0</v>
      </c>
      <c r="Q3454">
        <v>0</v>
      </c>
      <c r="R3454" t="e">
        <v>#DIV/0!</v>
      </c>
      <c r="S3454">
        <v>1</v>
      </c>
      <c r="T3454">
        <v>0.39</v>
      </c>
    </row>
    <row r="3455" spans="1:20" x14ac:dyDescent="0.25">
      <c r="A3455" s="177" t="s">
        <v>6412</v>
      </c>
      <c r="B3455" t="s">
        <v>6413</v>
      </c>
      <c r="C3455" t="s">
        <v>355</v>
      </c>
      <c r="D3455" s="20" t="s">
        <v>1026</v>
      </c>
      <c r="E3455" s="26">
        <v>42826</v>
      </c>
      <c r="F3455">
        <v>4</v>
      </c>
      <c r="G3455">
        <v>6</v>
      </c>
      <c r="H3455">
        <v>0.66666666666666663</v>
      </c>
      <c r="I3455">
        <v>13</v>
      </c>
      <c r="J3455">
        <v>12</v>
      </c>
      <c r="K3455">
        <v>1.0833333333333333</v>
      </c>
      <c r="L3455">
        <v>10</v>
      </c>
      <c r="M3455">
        <v>1.2</v>
      </c>
      <c r="N3455">
        <v>12</v>
      </c>
      <c r="P3455">
        <v>0</v>
      </c>
      <c r="Q3455">
        <v>0</v>
      </c>
      <c r="R3455" t="e">
        <v>#DIV/0!</v>
      </c>
      <c r="S3455">
        <v>1</v>
      </c>
      <c r="T3455">
        <v>0.83</v>
      </c>
    </row>
    <row r="3456" spans="1:20" x14ac:dyDescent="0.25">
      <c r="A3456" s="177" t="s">
        <v>11763</v>
      </c>
      <c r="B3456" t="s">
        <v>11764</v>
      </c>
      <c r="C3456" t="s">
        <v>198</v>
      </c>
      <c r="D3456" s="20" t="s">
        <v>1028</v>
      </c>
      <c r="E3456" s="26">
        <v>42826</v>
      </c>
      <c r="F3456">
        <v>1</v>
      </c>
      <c r="G3456">
        <v>1</v>
      </c>
      <c r="H3456">
        <v>1</v>
      </c>
      <c r="I3456">
        <v>2</v>
      </c>
      <c r="J3456">
        <v>3</v>
      </c>
      <c r="K3456">
        <v>0.66666666666666663</v>
      </c>
      <c r="L3456">
        <v>5</v>
      </c>
      <c r="M3456">
        <v>0.6</v>
      </c>
      <c r="N3456">
        <v>0</v>
      </c>
      <c r="P3456">
        <v>0</v>
      </c>
      <c r="Q3456">
        <v>0</v>
      </c>
      <c r="R3456" t="e">
        <v>#DIV/0!</v>
      </c>
      <c r="S3456">
        <v>2</v>
      </c>
      <c r="T3456">
        <v>0.31</v>
      </c>
    </row>
    <row r="3457" spans="1:20" x14ac:dyDescent="0.25">
      <c r="A3457" s="177" t="s">
        <v>11765</v>
      </c>
      <c r="B3457" t="s">
        <v>11766</v>
      </c>
      <c r="C3457" t="s">
        <v>199</v>
      </c>
      <c r="D3457" s="20" t="s">
        <v>1028</v>
      </c>
      <c r="E3457" s="26">
        <v>42826</v>
      </c>
      <c r="F3457">
        <v>24</v>
      </c>
      <c r="G3457">
        <v>14</v>
      </c>
      <c r="H3457">
        <v>1.7142857142857142</v>
      </c>
      <c r="I3457">
        <v>150</v>
      </c>
      <c r="J3457">
        <v>110</v>
      </c>
      <c r="K3457">
        <v>1.3636363636363635</v>
      </c>
      <c r="L3457">
        <v>112</v>
      </c>
      <c r="M3457">
        <v>0.9821428571428571</v>
      </c>
      <c r="N3457">
        <v>146</v>
      </c>
      <c r="P3457">
        <v>1</v>
      </c>
      <c r="Q3457">
        <v>2</v>
      </c>
      <c r="R3457">
        <v>0.5</v>
      </c>
      <c r="S3457">
        <v>4</v>
      </c>
      <c r="T3457">
        <v>0.88</v>
      </c>
    </row>
    <row r="3458" spans="1:20" x14ac:dyDescent="0.25">
      <c r="A3458" s="177" t="s">
        <v>11767</v>
      </c>
      <c r="B3458" t="s">
        <v>11768</v>
      </c>
      <c r="C3458" t="s">
        <v>348</v>
      </c>
      <c r="D3458" s="20" t="s">
        <v>1028</v>
      </c>
      <c r="E3458" s="26">
        <v>42826</v>
      </c>
      <c r="F3458">
        <v>13</v>
      </c>
      <c r="G3458">
        <v>10</v>
      </c>
      <c r="H3458">
        <v>1.3</v>
      </c>
      <c r="I3458">
        <v>20</v>
      </c>
      <c r="J3458">
        <v>38</v>
      </c>
      <c r="K3458">
        <v>0.52631578947368418</v>
      </c>
      <c r="L3458">
        <v>50</v>
      </c>
      <c r="M3458">
        <v>0.76</v>
      </c>
      <c r="N3458">
        <v>19</v>
      </c>
      <c r="P3458">
        <v>0</v>
      </c>
      <c r="Q3458">
        <v>1</v>
      </c>
      <c r="R3458">
        <v>0</v>
      </c>
      <c r="S3458">
        <v>1</v>
      </c>
      <c r="T3458">
        <v>0.79499999999999993</v>
      </c>
    </row>
    <row r="3459" spans="1:20" x14ac:dyDescent="0.25">
      <c r="A3459" s="177" t="s">
        <v>11769</v>
      </c>
      <c r="B3459" t="s">
        <v>11770</v>
      </c>
      <c r="C3459" t="s">
        <v>357</v>
      </c>
      <c r="D3459" s="20" t="s">
        <v>1028</v>
      </c>
      <c r="E3459" s="26">
        <v>42826</v>
      </c>
      <c r="F3459">
        <v>1</v>
      </c>
      <c r="G3459">
        <v>1</v>
      </c>
      <c r="H3459">
        <v>1</v>
      </c>
      <c r="I3459">
        <v>1</v>
      </c>
      <c r="J3459">
        <v>3</v>
      </c>
      <c r="K3459">
        <v>0.33333333333333331</v>
      </c>
      <c r="L3459">
        <v>2</v>
      </c>
      <c r="M3459">
        <v>1.5</v>
      </c>
      <c r="N3459">
        <v>1</v>
      </c>
      <c r="P3459">
        <v>0</v>
      </c>
      <c r="Q3459">
        <v>0</v>
      </c>
      <c r="R3459" t="e">
        <v>#DIV/0!</v>
      </c>
      <c r="S3459">
        <v>0</v>
      </c>
      <c r="T3459">
        <v>0.65999999999999992</v>
      </c>
    </row>
    <row r="3460" spans="1:20" x14ac:dyDescent="0.25">
      <c r="A3460" s="177" t="s">
        <v>10971</v>
      </c>
      <c r="B3460" t="s">
        <v>10972</v>
      </c>
      <c r="C3460" t="s">
        <v>227</v>
      </c>
      <c r="D3460" s="20" t="s">
        <v>1028</v>
      </c>
      <c r="E3460" s="26">
        <v>42826</v>
      </c>
      <c r="F3460">
        <v>1</v>
      </c>
      <c r="G3460">
        <v>1</v>
      </c>
      <c r="H3460">
        <v>1</v>
      </c>
      <c r="I3460">
        <v>5</v>
      </c>
      <c r="J3460">
        <v>5</v>
      </c>
      <c r="K3460">
        <v>1</v>
      </c>
      <c r="L3460">
        <v>5</v>
      </c>
      <c r="M3460">
        <v>1</v>
      </c>
      <c r="N3460">
        <v>3</v>
      </c>
      <c r="P3460">
        <v>2</v>
      </c>
      <c r="Q3460">
        <v>3</v>
      </c>
      <c r="R3460">
        <v>0.66666666666666663</v>
      </c>
      <c r="S3460">
        <v>2</v>
      </c>
      <c r="T3460" t="e">
        <v>#DIV/0!</v>
      </c>
    </row>
    <row r="3461" spans="1:20" x14ac:dyDescent="0.25">
      <c r="A3461" s="177" t="s">
        <v>10796</v>
      </c>
      <c r="B3461" t="s">
        <v>10797</v>
      </c>
      <c r="C3461" t="s">
        <v>203</v>
      </c>
      <c r="D3461" s="20" t="s">
        <v>1028</v>
      </c>
      <c r="E3461" s="26">
        <v>42826</v>
      </c>
      <c r="F3461">
        <v>17</v>
      </c>
      <c r="G3461">
        <v>10</v>
      </c>
      <c r="H3461">
        <v>1.7</v>
      </c>
      <c r="I3461">
        <v>31</v>
      </c>
      <c r="J3461">
        <v>79</v>
      </c>
      <c r="K3461">
        <v>0.39240506329113922</v>
      </c>
      <c r="L3461">
        <v>45</v>
      </c>
      <c r="M3461">
        <v>1.7555555555555555</v>
      </c>
      <c r="N3461">
        <v>29</v>
      </c>
      <c r="P3461">
        <v>1</v>
      </c>
      <c r="Q3461">
        <v>2</v>
      </c>
      <c r="R3461">
        <v>0.5</v>
      </c>
      <c r="S3461">
        <v>2</v>
      </c>
      <c r="T3461">
        <v>0.24</v>
      </c>
    </row>
    <row r="3462" spans="1:20" x14ac:dyDescent="0.25">
      <c r="A3462" s="177" t="s">
        <v>9949</v>
      </c>
      <c r="B3462" t="s">
        <v>9950</v>
      </c>
      <c r="C3462" t="s">
        <v>223</v>
      </c>
      <c r="D3462" s="20" t="s">
        <v>1028</v>
      </c>
      <c r="E3462" s="26">
        <v>42826</v>
      </c>
      <c r="F3462">
        <v>7</v>
      </c>
      <c r="G3462">
        <v>6</v>
      </c>
      <c r="H3462">
        <v>1.1666666666666667</v>
      </c>
      <c r="I3462">
        <v>63</v>
      </c>
      <c r="J3462">
        <v>105</v>
      </c>
      <c r="K3462">
        <v>0.6</v>
      </c>
      <c r="L3462">
        <v>90</v>
      </c>
      <c r="M3462">
        <v>1.1666666666666667</v>
      </c>
      <c r="N3462">
        <v>62</v>
      </c>
      <c r="P3462">
        <v>0</v>
      </c>
      <c r="Q3462">
        <v>0</v>
      </c>
      <c r="R3462" t="e">
        <v>#DIV/0!</v>
      </c>
      <c r="S3462">
        <v>1</v>
      </c>
      <c r="T3462" t="e">
        <v>#DIV/0!</v>
      </c>
    </row>
    <row r="3463" spans="1:20" x14ac:dyDescent="0.25">
      <c r="A3463" s="177" t="s">
        <v>9567</v>
      </c>
      <c r="B3463" t="s">
        <v>9568</v>
      </c>
      <c r="C3463" t="s">
        <v>346</v>
      </c>
      <c r="D3463" s="20" t="s">
        <v>1028</v>
      </c>
      <c r="E3463" s="26">
        <v>42826</v>
      </c>
      <c r="F3463">
        <v>0</v>
      </c>
      <c r="G3463">
        <v>0</v>
      </c>
      <c r="H3463" t="e">
        <v>#DIV/0!</v>
      </c>
      <c r="I3463">
        <v>0</v>
      </c>
      <c r="J3463">
        <v>0</v>
      </c>
      <c r="K3463" t="e">
        <v>#DIV/0!</v>
      </c>
      <c r="L3463">
        <v>0</v>
      </c>
      <c r="M3463" t="e">
        <v>#DIV/0!</v>
      </c>
      <c r="N3463">
        <v>0</v>
      </c>
      <c r="P3463">
        <v>0</v>
      </c>
      <c r="Q3463">
        <v>0</v>
      </c>
      <c r="R3463" t="e">
        <v>#DIV/0!</v>
      </c>
      <c r="S3463">
        <v>0</v>
      </c>
      <c r="T3463">
        <v>0.96</v>
      </c>
    </row>
    <row r="3464" spans="1:20" x14ac:dyDescent="0.25">
      <c r="A3464" s="177" t="s">
        <v>9208</v>
      </c>
      <c r="B3464" t="s">
        <v>9209</v>
      </c>
      <c r="C3464" t="s">
        <v>207</v>
      </c>
      <c r="D3464" s="20" t="s">
        <v>1028</v>
      </c>
      <c r="E3464" s="26">
        <v>42826</v>
      </c>
      <c r="F3464">
        <v>7</v>
      </c>
      <c r="G3464">
        <v>9</v>
      </c>
      <c r="H3464">
        <v>0.77777777777777779</v>
      </c>
      <c r="I3464">
        <v>89</v>
      </c>
      <c r="J3464">
        <v>63</v>
      </c>
      <c r="K3464">
        <v>1.4126984126984128</v>
      </c>
      <c r="L3464">
        <v>80</v>
      </c>
      <c r="M3464">
        <v>0.78749999999999998</v>
      </c>
      <c r="N3464">
        <v>68</v>
      </c>
      <c r="P3464">
        <v>2</v>
      </c>
      <c r="Q3464">
        <v>7</v>
      </c>
      <c r="R3464">
        <v>0.2857142857142857</v>
      </c>
      <c r="S3464">
        <v>21</v>
      </c>
      <c r="T3464">
        <v>0.8</v>
      </c>
    </row>
    <row r="3465" spans="1:20" x14ac:dyDescent="0.25">
      <c r="A3465" s="177" t="s">
        <v>8369</v>
      </c>
      <c r="B3465" t="s">
        <v>8370</v>
      </c>
      <c r="C3465" t="s">
        <v>212</v>
      </c>
      <c r="D3465" s="20" t="s">
        <v>1028</v>
      </c>
      <c r="E3465" s="26">
        <v>42826</v>
      </c>
      <c r="F3465">
        <v>2</v>
      </c>
      <c r="G3465">
        <v>3</v>
      </c>
      <c r="H3465">
        <v>0.66666666666666663</v>
      </c>
      <c r="I3465">
        <v>19</v>
      </c>
      <c r="J3465">
        <v>18</v>
      </c>
      <c r="K3465">
        <v>1.0555555555555556</v>
      </c>
      <c r="L3465">
        <v>30</v>
      </c>
      <c r="M3465">
        <v>0.6</v>
      </c>
      <c r="N3465">
        <v>17</v>
      </c>
      <c r="P3465">
        <v>0</v>
      </c>
      <c r="Q3465">
        <v>0</v>
      </c>
      <c r="R3465" t="e">
        <v>#DIV/0!</v>
      </c>
      <c r="S3465">
        <v>2</v>
      </c>
    </row>
    <row r="3466" spans="1:20" x14ac:dyDescent="0.25">
      <c r="A3466" s="177" t="s">
        <v>8068</v>
      </c>
      <c r="B3466" t="s">
        <v>8069</v>
      </c>
      <c r="C3466" t="s">
        <v>225</v>
      </c>
      <c r="D3466" s="20" t="s">
        <v>1028</v>
      </c>
      <c r="E3466" s="26">
        <v>42826</v>
      </c>
      <c r="F3466">
        <v>5</v>
      </c>
      <c r="G3466">
        <v>7</v>
      </c>
      <c r="H3466">
        <v>0.7142857142857143</v>
      </c>
      <c r="I3466">
        <v>37</v>
      </c>
      <c r="J3466">
        <v>40</v>
      </c>
      <c r="K3466">
        <v>0.92500000000000004</v>
      </c>
      <c r="L3466">
        <v>105</v>
      </c>
      <c r="M3466">
        <v>0.38095238095238093</v>
      </c>
      <c r="N3466">
        <v>32</v>
      </c>
      <c r="P3466">
        <v>0</v>
      </c>
      <c r="Q3466">
        <v>0</v>
      </c>
      <c r="R3466" t="e">
        <v>#DIV/0!</v>
      </c>
      <c r="S3466">
        <v>5</v>
      </c>
      <c r="T3466">
        <v>0.37</v>
      </c>
    </row>
    <row r="3467" spans="1:20" x14ac:dyDescent="0.25">
      <c r="A3467" s="177" t="s">
        <v>7680</v>
      </c>
      <c r="B3467" t="s">
        <v>7681</v>
      </c>
      <c r="C3467" s="20" t="s">
        <v>901</v>
      </c>
      <c r="D3467" s="20" t="s">
        <v>1026</v>
      </c>
      <c r="E3467" s="26">
        <v>42826</v>
      </c>
      <c r="F3467">
        <v>5</v>
      </c>
      <c r="G3467">
        <v>5</v>
      </c>
      <c r="H3467">
        <v>1</v>
      </c>
      <c r="I3467">
        <v>41</v>
      </c>
      <c r="J3467">
        <v>24</v>
      </c>
      <c r="K3467">
        <v>1.7083333333333333</v>
      </c>
      <c r="L3467">
        <v>34</v>
      </c>
      <c r="M3467">
        <v>0.70588235294117652</v>
      </c>
      <c r="N3467">
        <v>32</v>
      </c>
      <c r="P3467">
        <v>3</v>
      </c>
      <c r="Q3467">
        <v>3</v>
      </c>
      <c r="R3467">
        <v>1</v>
      </c>
      <c r="S3467">
        <v>9</v>
      </c>
      <c r="T3467">
        <v>0.93333333333333324</v>
      </c>
    </row>
    <row r="3468" spans="1:20" x14ac:dyDescent="0.25">
      <c r="A3468" s="177" t="s">
        <v>7128</v>
      </c>
      <c r="B3468" t="s">
        <v>7129</v>
      </c>
      <c r="C3468" t="s">
        <v>232</v>
      </c>
      <c r="D3468" s="20" t="s">
        <v>1028</v>
      </c>
      <c r="E3468" s="26">
        <v>42826</v>
      </c>
      <c r="F3468">
        <v>10</v>
      </c>
      <c r="G3468">
        <v>15</v>
      </c>
      <c r="H3468">
        <v>0.66666666666666663</v>
      </c>
      <c r="I3468">
        <v>126</v>
      </c>
      <c r="J3468">
        <v>108</v>
      </c>
      <c r="K3468">
        <v>1.1666666666666667</v>
      </c>
      <c r="L3468">
        <v>180</v>
      </c>
      <c r="M3468">
        <v>0.6</v>
      </c>
      <c r="N3468">
        <v>126</v>
      </c>
      <c r="P3468">
        <v>0</v>
      </c>
      <c r="Q3468">
        <v>0</v>
      </c>
      <c r="R3468" t="e">
        <v>#DIV/0!</v>
      </c>
      <c r="S3468">
        <v>0</v>
      </c>
      <c r="T3468">
        <v>0.84</v>
      </c>
    </row>
    <row r="3469" spans="1:20" x14ac:dyDescent="0.25">
      <c r="A3469" s="177" t="s">
        <v>6762</v>
      </c>
      <c r="B3469" t="s">
        <v>6763</v>
      </c>
      <c r="C3469" t="s">
        <v>317</v>
      </c>
      <c r="D3469" s="20" t="s">
        <v>1028</v>
      </c>
      <c r="E3469" s="26">
        <v>42826</v>
      </c>
      <c r="F3469">
        <v>15</v>
      </c>
      <c r="G3469">
        <v>12</v>
      </c>
      <c r="H3469">
        <v>1.25</v>
      </c>
      <c r="I3469">
        <v>28</v>
      </c>
      <c r="J3469">
        <v>27</v>
      </c>
      <c r="K3469">
        <v>1.037037037037037</v>
      </c>
      <c r="L3469">
        <v>26</v>
      </c>
      <c r="M3469">
        <v>1.0384615384615385</v>
      </c>
      <c r="N3469">
        <v>24</v>
      </c>
      <c r="P3469">
        <v>0</v>
      </c>
      <c r="Q3469">
        <v>0</v>
      </c>
      <c r="R3469" t="e">
        <v>#DIV/0!</v>
      </c>
      <c r="S3469">
        <v>4</v>
      </c>
      <c r="T3469">
        <v>0.76</v>
      </c>
    </row>
    <row r="3470" spans="1:20" x14ac:dyDescent="0.25">
      <c r="A3470" s="177" t="s">
        <v>6338</v>
      </c>
      <c r="B3470" t="s">
        <v>6339</v>
      </c>
      <c r="C3470" t="s">
        <v>214</v>
      </c>
      <c r="D3470" s="20" t="s">
        <v>1028</v>
      </c>
      <c r="E3470" s="26">
        <v>42826</v>
      </c>
      <c r="F3470">
        <v>18</v>
      </c>
      <c r="G3470">
        <v>13</v>
      </c>
      <c r="H3470">
        <v>1.3846153846153846</v>
      </c>
      <c r="I3470">
        <v>91</v>
      </c>
      <c r="J3470">
        <v>168</v>
      </c>
      <c r="K3470">
        <v>0.54166666666666663</v>
      </c>
      <c r="L3470">
        <v>92</v>
      </c>
      <c r="M3470">
        <v>1.826086956521739</v>
      </c>
      <c r="N3470">
        <v>77</v>
      </c>
      <c r="P3470">
        <v>14</v>
      </c>
      <c r="Q3470">
        <v>19</v>
      </c>
      <c r="R3470">
        <v>0.73684210526315785</v>
      </c>
      <c r="S3470">
        <v>14</v>
      </c>
      <c r="T3470">
        <v>0.8899999999999999</v>
      </c>
    </row>
    <row r="3471" spans="1:20" x14ac:dyDescent="0.25">
      <c r="A3471" s="177" t="s">
        <v>5560</v>
      </c>
      <c r="B3471" t="s">
        <v>5561</v>
      </c>
      <c r="C3471" s="20" t="s">
        <v>903</v>
      </c>
      <c r="D3471" s="20" t="s">
        <v>1026</v>
      </c>
      <c r="E3471" s="26">
        <v>42826</v>
      </c>
      <c r="F3471">
        <v>11</v>
      </c>
      <c r="G3471">
        <v>11</v>
      </c>
      <c r="H3471">
        <v>1</v>
      </c>
      <c r="I3471">
        <v>54</v>
      </c>
      <c r="J3471">
        <v>55</v>
      </c>
      <c r="K3471">
        <v>0.98181818181818181</v>
      </c>
      <c r="L3471">
        <v>44</v>
      </c>
      <c r="M3471">
        <v>1.25</v>
      </c>
      <c r="N3471">
        <v>52</v>
      </c>
      <c r="P3471">
        <v>0</v>
      </c>
      <c r="Q3471">
        <v>0</v>
      </c>
      <c r="R3471" t="e">
        <v>#DIV/0!</v>
      </c>
      <c r="S3471">
        <v>2</v>
      </c>
      <c r="T3471">
        <v>0.74249999999999994</v>
      </c>
    </row>
    <row r="3472" spans="1:20" x14ac:dyDescent="0.25">
      <c r="A3472" s="177" t="s">
        <v>4945</v>
      </c>
      <c r="B3472" t="s">
        <v>4946</v>
      </c>
      <c r="C3472" t="s">
        <v>230</v>
      </c>
      <c r="D3472" s="20" t="s">
        <v>1028</v>
      </c>
      <c r="E3472" s="26">
        <v>42826</v>
      </c>
      <c r="F3472">
        <v>1</v>
      </c>
      <c r="G3472">
        <v>1</v>
      </c>
      <c r="H3472">
        <v>1</v>
      </c>
      <c r="I3472">
        <v>7</v>
      </c>
      <c r="J3472">
        <v>5</v>
      </c>
      <c r="K3472">
        <v>1.4</v>
      </c>
      <c r="L3472">
        <v>10</v>
      </c>
      <c r="M3472">
        <v>0.5</v>
      </c>
      <c r="N3472">
        <v>5</v>
      </c>
      <c r="P3472">
        <v>1</v>
      </c>
      <c r="Q3472">
        <v>1</v>
      </c>
      <c r="R3472">
        <v>1</v>
      </c>
      <c r="S3472">
        <v>2</v>
      </c>
      <c r="T3472">
        <v>0.38249999999999995</v>
      </c>
    </row>
    <row r="3473" spans="1:20" x14ac:dyDescent="0.25">
      <c r="A3473" s="177" t="s">
        <v>4770</v>
      </c>
      <c r="B3473" t="s">
        <v>4771</v>
      </c>
      <c r="C3473" t="s">
        <v>234</v>
      </c>
      <c r="D3473" s="20" t="s">
        <v>1028</v>
      </c>
      <c r="E3473" s="26">
        <v>42826</v>
      </c>
      <c r="F3473">
        <v>3</v>
      </c>
      <c r="G3473">
        <v>6</v>
      </c>
      <c r="H3473">
        <v>0.5</v>
      </c>
      <c r="I3473">
        <v>69</v>
      </c>
      <c r="J3473">
        <v>30</v>
      </c>
      <c r="K3473">
        <v>2.2999999999999998</v>
      </c>
      <c r="L3473">
        <v>50</v>
      </c>
      <c r="M3473">
        <v>0.6</v>
      </c>
      <c r="N3473">
        <v>64</v>
      </c>
      <c r="P3473">
        <v>0</v>
      </c>
      <c r="Q3473">
        <v>0</v>
      </c>
      <c r="R3473" t="e">
        <v>#DIV/0!</v>
      </c>
      <c r="S3473">
        <v>5</v>
      </c>
      <c r="T3473">
        <v>0.6283333333333333</v>
      </c>
    </row>
    <row r="3474" spans="1:20" x14ac:dyDescent="0.25">
      <c r="A3474" s="177" t="s">
        <v>4420</v>
      </c>
      <c r="B3474" t="s">
        <v>4421</v>
      </c>
      <c r="C3474" t="s">
        <v>217</v>
      </c>
      <c r="D3474" s="20" t="s">
        <v>1028</v>
      </c>
      <c r="E3474" s="26">
        <v>42826</v>
      </c>
      <c r="F3474">
        <v>0</v>
      </c>
      <c r="G3474">
        <v>0</v>
      </c>
      <c r="H3474" t="e">
        <v>#DIV/0!</v>
      </c>
      <c r="I3474">
        <v>0</v>
      </c>
      <c r="J3474">
        <v>0</v>
      </c>
      <c r="K3474" t="e">
        <v>#DIV/0!</v>
      </c>
      <c r="L3474">
        <v>0</v>
      </c>
      <c r="M3474" t="e">
        <v>#DIV/0!</v>
      </c>
      <c r="N3474">
        <v>0</v>
      </c>
      <c r="P3474">
        <v>0</v>
      </c>
      <c r="Q3474">
        <v>0</v>
      </c>
      <c r="R3474" t="e">
        <v>#DIV/0!</v>
      </c>
      <c r="S3474">
        <v>0</v>
      </c>
      <c r="T3474">
        <v>0.69</v>
      </c>
    </row>
    <row r="3475" spans="1:20" x14ac:dyDescent="0.25">
      <c r="A3475" s="177" t="s">
        <v>3830</v>
      </c>
      <c r="B3475" t="s">
        <v>3831</v>
      </c>
      <c r="C3475" t="s">
        <v>342</v>
      </c>
      <c r="D3475" s="20" t="s">
        <v>1028</v>
      </c>
      <c r="E3475" s="26">
        <v>42826</v>
      </c>
      <c r="F3475">
        <v>4</v>
      </c>
      <c r="G3475">
        <v>4</v>
      </c>
      <c r="H3475">
        <v>1</v>
      </c>
      <c r="I3475">
        <v>25</v>
      </c>
      <c r="J3475">
        <v>40</v>
      </c>
      <c r="K3475">
        <v>0.625</v>
      </c>
      <c r="L3475">
        <v>40</v>
      </c>
      <c r="M3475">
        <v>1</v>
      </c>
      <c r="N3475">
        <v>23</v>
      </c>
      <c r="P3475">
        <v>1</v>
      </c>
      <c r="Q3475">
        <v>1</v>
      </c>
      <c r="R3475">
        <v>1</v>
      </c>
      <c r="S3475">
        <v>2</v>
      </c>
    </row>
    <row r="3476" spans="1:20" x14ac:dyDescent="0.25">
      <c r="A3476" s="177" t="s">
        <v>3638</v>
      </c>
      <c r="B3476" t="s">
        <v>3639</v>
      </c>
      <c r="C3476" t="s">
        <v>220</v>
      </c>
      <c r="D3476" s="20" t="s">
        <v>1028</v>
      </c>
      <c r="E3476" s="26">
        <v>42826</v>
      </c>
      <c r="F3476">
        <v>8</v>
      </c>
      <c r="G3476">
        <v>16</v>
      </c>
      <c r="H3476">
        <v>0.5</v>
      </c>
      <c r="I3476">
        <v>11</v>
      </c>
      <c r="J3476">
        <v>24</v>
      </c>
      <c r="K3476">
        <v>0.45833333333333331</v>
      </c>
      <c r="L3476">
        <v>48</v>
      </c>
      <c r="M3476">
        <v>0.5</v>
      </c>
      <c r="N3476">
        <v>10</v>
      </c>
      <c r="P3476">
        <v>2</v>
      </c>
      <c r="Q3476">
        <v>4</v>
      </c>
      <c r="R3476">
        <v>0.5</v>
      </c>
      <c r="S3476">
        <v>1</v>
      </c>
    </row>
    <row r="3477" spans="1:20" x14ac:dyDescent="0.25">
      <c r="A3477" s="177" t="s">
        <v>3113</v>
      </c>
      <c r="B3477" t="s">
        <v>3114</v>
      </c>
      <c r="C3477" t="s">
        <v>242</v>
      </c>
      <c r="D3477" s="20" t="s">
        <v>1026</v>
      </c>
      <c r="E3477" s="26">
        <v>42826</v>
      </c>
      <c r="F3477">
        <v>6</v>
      </c>
      <c r="G3477">
        <v>7</v>
      </c>
      <c r="H3477">
        <v>0.8571428571428571</v>
      </c>
      <c r="I3477">
        <v>82</v>
      </c>
      <c r="J3477">
        <v>58</v>
      </c>
      <c r="K3477">
        <v>1.4137931034482758</v>
      </c>
      <c r="L3477">
        <v>75</v>
      </c>
      <c r="M3477">
        <v>0.77333333333333332</v>
      </c>
      <c r="N3477">
        <v>58</v>
      </c>
      <c r="P3477">
        <v>3</v>
      </c>
      <c r="Q3477">
        <v>8</v>
      </c>
      <c r="R3477">
        <v>0.375</v>
      </c>
      <c r="S3477">
        <v>24</v>
      </c>
    </row>
    <row r="3478" spans="1:20" x14ac:dyDescent="0.25">
      <c r="A3478" s="177" t="s">
        <v>2938</v>
      </c>
      <c r="B3478" t="s">
        <v>2939</v>
      </c>
      <c r="C3478" s="20" t="s">
        <v>2754</v>
      </c>
      <c r="D3478" s="20" t="s">
        <v>1026</v>
      </c>
      <c r="E3478" s="26">
        <v>42826</v>
      </c>
      <c r="F3478">
        <v>6</v>
      </c>
      <c r="G3478">
        <v>6</v>
      </c>
      <c r="H3478">
        <v>1</v>
      </c>
      <c r="I3478">
        <v>27</v>
      </c>
      <c r="J3478">
        <v>30</v>
      </c>
      <c r="K3478">
        <v>0.9</v>
      </c>
      <c r="L3478">
        <v>32</v>
      </c>
      <c r="M3478">
        <v>0.9375</v>
      </c>
      <c r="N3478">
        <v>26</v>
      </c>
      <c r="P3478">
        <v>0</v>
      </c>
      <c r="Q3478">
        <v>0</v>
      </c>
      <c r="R3478" t="e">
        <v>#DIV/0!</v>
      </c>
      <c r="S3478">
        <v>1</v>
      </c>
    </row>
    <row r="3479" spans="1:20" x14ac:dyDescent="0.25">
      <c r="A3479" s="177" t="s">
        <v>2693</v>
      </c>
      <c r="B3479" t="s">
        <v>2694</v>
      </c>
      <c r="C3479" t="s">
        <v>237</v>
      </c>
      <c r="D3479" s="20" t="s">
        <v>1026</v>
      </c>
      <c r="E3479" s="26">
        <v>42826</v>
      </c>
      <c r="F3479">
        <v>8</v>
      </c>
      <c r="G3479">
        <v>13</v>
      </c>
      <c r="H3479">
        <v>0.61538461538461542</v>
      </c>
      <c r="I3479">
        <v>57</v>
      </c>
      <c r="J3479">
        <v>69</v>
      </c>
      <c r="K3479">
        <v>0.82608695652173914</v>
      </c>
      <c r="L3479">
        <v>97</v>
      </c>
      <c r="M3479">
        <v>0.71134020618556704</v>
      </c>
      <c r="N3479">
        <v>50</v>
      </c>
      <c r="O3479">
        <v>0.93333333333333324</v>
      </c>
      <c r="P3479">
        <v>12</v>
      </c>
      <c r="Q3479">
        <v>16</v>
      </c>
      <c r="R3479">
        <v>0.75</v>
      </c>
      <c r="S3479">
        <v>7</v>
      </c>
    </row>
    <row r="3480" spans="1:20" x14ac:dyDescent="0.25">
      <c r="A3480" s="177" t="s">
        <v>2518</v>
      </c>
      <c r="B3480" t="s">
        <v>2519</v>
      </c>
      <c r="C3480" t="s">
        <v>238</v>
      </c>
      <c r="D3480" s="20" t="s">
        <v>1026</v>
      </c>
      <c r="E3480" s="26">
        <v>42826</v>
      </c>
      <c r="F3480">
        <v>5</v>
      </c>
      <c r="G3480">
        <v>12</v>
      </c>
      <c r="H3480">
        <v>0.41666666666666669</v>
      </c>
      <c r="I3480">
        <v>9</v>
      </c>
      <c r="J3480">
        <v>18</v>
      </c>
      <c r="K3480">
        <v>0.5</v>
      </c>
      <c r="L3480">
        <v>40</v>
      </c>
      <c r="M3480">
        <v>0.45</v>
      </c>
      <c r="N3480">
        <v>8</v>
      </c>
      <c r="O3480">
        <v>0.84</v>
      </c>
      <c r="P3480">
        <v>2</v>
      </c>
      <c r="Q3480">
        <v>4</v>
      </c>
      <c r="R3480">
        <v>0.5</v>
      </c>
      <c r="S3480">
        <v>1</v>
      </c>
      <c r="T3480">
        <v>0.26</v>
      </c>
    </row>
    <row r="3481" spans="1:20" x14ac:dyDescent="0.25">
      <c r="A3481" s="177" t="s">
        <v>2345</v>
      </c>
      <c r="B3481" t="s">
        <v>2346</v>
      </c>
      <c r="C3481" t="s">
        <v>239</v>
      </c>
      <c r="D3481" s="20" t="s">
        <v>1026</v>
      </c>
      <c r="E3481" s="26">
        <v>42826</v>
      </c>
      <c r="F3481">
        <v>3</v>
      </c>
      <c r="G3481">
        <v>4</v>
      </c>
      <c r="H3481">
        <v>0.75</v>
      </c>
      <c r="I3481">
        <v>2</v>
      </c>
      <c r="J3481">
        <v>6</v>
      </c>
      <c r="K3481">
        <v>0.33333333333333331</v>
      </c>
      <c r="L3481">
        <v>8</v>
      </c>
      <c r="M3481">
        <v>0.75</v>
      </c>
      <c r="N3481">
        <v>2</v>
      </c>
      <c r="O3481">
        <v>0.76</v>
      </c>
      <c r="P3481">
        <v>0</v>
      </c>
      <c r="Q3481">
        <v>0</v>
      </c>
      <c r="R3481" t="e">
        <v>#DIV/0!</v>
      </c>
      <c r="S3481">
        <v>0</v>
      </c>
      <c r="T3481">
        <v>0.875</v>
      </c>
    </row>
    <row r="3482" spans="1:20" x14ac:dyDescent="0.25">
      <c r="A3482" s="177" t="s">
        <v>2170</v>
      </c>
      <c r="B3482" t="s">
        <v>2171</v>
      </c>
      <c r="C3482" s="20" t="s">
        <v>2018</v>
      </c>
      <c r="D3482" s="20" t="s">
        <v>1026</v>
      </c>
      <c r="E3482" s="26">
        <v>42826</v>
      </c>
      <c r="F3482">
        <v>10</v>
      </c>
      <c r="G3482">
        <v>10</v>
      </c>
      <c r="H3482">
        <v>1</v>
      </c>
      <c r="I3482">
        <v>68</v>
      </c>
      <c r="J3482">
        <v>49</v>
      </c>
      <c r="K3482">
        <v>1.3877551020408163</v>
      </c>
      <c r="L3482">
        <v>46</v>
      </c>
      <c r="M3482">
        <v>1.0652173913043479</v>
      </c>
      <c r="N3482">
        <v>58</v>
      </c>
      <c r="P3482">
        <v>3</v>
      </c>
      <c r="Q3482">
        <v>3</v>
      </c>
      <c r="R3482">
        <v>1</v>
      </c>
      <c r="S3482">
        <v>10</v>
      </c>
      <c r="T3482">
        <v>0.6875</v>
      </c>
    </row>
    <row r="3483" spans="1:20" x14ac:dyDescent="0.25">
      <c r="A3483" s="177" t="s">
        <v>1922</v>
      </c>
      <c r="B3483" t="s">
        <v>1923</v>
      </c>
      <c r="C3483" t="s">
        <v>240</v>
      </c>
      <c r="D3483" s="20" t="s">
        <v>1026</v>
      </c>
      <c r="E3483" s="26">
        <v>42826</v>
      </c>
      <c r="F3483">
        <v>31</v>
      </c>
      <c r="G3483">
        <v>17</v>
      </c>
      <c r="H3483">
        <v>1.8235294117647058</v>
      </c>
      <c r="I3483">
        <v>45</v>
      </c>
      <c r="J3483">
        <v>95</v>
      </c>
      <c r="K3483">
        <v>0.47368421052631576</v>
      </c>
      <c r="L3483">
        <v>48</v>
      </c>
      <c r="M3483">
        <v>1.9791666666666667</v>
      </c>
      <c r="N3483">
        <v>41</v>
      </c>
      <c r="P3483">
        <v>0</v>
      </c>
      <c r="Q3483">
        <v>1</v>
      </c>
      <c r="R3483">
        <v>0</v>
      </c>
      <c r="S3483">
        <v>4</v>
      </c>
      <c r="T3483">
        <v>1.125</v>
      </c>
    </row>
    <row r="3484" spans="1:20" x14ac:dyDescent="0.25">
      <c r="A3484" s="177" t="s">
        <v>1747</v>
      </c>
      <c r="B3484" t="s">
        <v>1748</v>
      </c>
      <c r="C3484" t="s">
        <v>241</v>
      </c>
      <c r="D3484" s="20" t="s">
        <v>1026</v>
      </c>
      <c r="E3484" s="26">
        <v>42826</v>
      </c>
      <c r="F3484">
        <v>61</v>
      </c>
      <c r="G3484">
        <v>58</v>
      </c>
      <c r="H3484">
        <v>1.0517241379310345</v>
      </c>
      <c r="I3484">
        <v>527</v>
      </c>
      <c r="J3484">
        <v>551</v>
      </c>
      <c r="K3484">
        <v>0.95644283121597096</v>
      </c>
      <c r="L3484">
        <v>635</v>
      </c>
      <c r="M3484">
        <v>0.86771653543307081</v>
      </c>
      <c r="N3484">
        <v>500</v>
      </c>
      <c r="P3484">
        <v>7</v>
      </c>
      <c r="Q3484">
        <v>10</v>
      </c>
      <c r="R3484">
        <v>0.7</v>
      </c>
      <c r="S3484">
        <v>27</v>
      </c>
      <c r="T3484">
        <v>0.82</v>
      </c>
    </row>
    <row r="3485" spans="1:20" x14ac:dyDescent="0.25">
      <c r="A3485" s="177" t="s">
        <v>1572</v>
      </c>
      <c r="B3485" t="s">
        <v>1573</v>
      </c>
      <c r="C3485" t="s">
        <v>318</v>
      </c>
      <c r="D3485" s="20" t="s">
        <v>1026</v>
      </c>
      <c r="E3485" s="26">
        <v>42826</v>
      </c>
      <c r="F3485">
        <v>23</v>
      </c>
      <c r="G3485">
        <v>18</v>
      </c>
      <c r="H3485">
        <v>1.2777777777777777</v>
      </c>
      <c r="I3485">
        <v>52</v>
      </c>
      <c r="J3485">
        <v>69</v>
      </c>
      <c r="K3485">
        <v>0.75362318840579712</v>
      </c>
      <c r="L3485">
        <v>67</v>
      </c>
      <c r="M3485">
        <v>1.0298507462686568</v>
      </c>
      <c r="N3485">
        <v>47</v>
      </c>
      <c r="P3485">
        <v>0</v>
      </c>
      <c r="Q3485">
        <v>1</v>
      </c>
      <c r="R3485">
        <v>0</v>
      </c>
      <c r="S3485">
        <v>5</v>
      </c>
      <c r="T3485">
        <v>0.78</v>
      </c>
    </row>
    <row r="3486" spans="1:20" x14ac:dyDescent="0.25">
      <c r="A3486" s="177" t="s">
        <v>1147</v>
      </c>
      <c r="B3486" t="s">
        <v>1235</v>
      </c>
      <c r="C3486" t="s">
        <v>235</v>
      </c>
      <c r="D3486" s="20" t="s">
        <v>1028</v>
      </c>
      <c r="E3486" s="26">
        <v>42826</v>
      </c>
      <c r="F3486">
        <v>153</v>
      </c>
      <c r="G3486">
        <v>145</v>
      </c>
      <c r="H3486">
        <v>1.0551724137931036</v>
      </c>
      <c r="I3486">
        <v>869</v>
      </c>
      <c r="J3486">
        <v>945</v>
      </c>
      <c r="K3486">
        <v>0.9195767195767196</v>
      </c>
      <c r="L3486">
        <v>1048</v>
      </c>
      <c r="M3486">
        <v>0.90171755725190839</v>
      </c>
      <c r="N3486">
        <v>790</v>
      </c>
      <c r="P3486">
        <v>27</v>
      </c>
      <c r="Q3486">
        <v>43</v>
      </c>
      <c r="R3486">
        <v>0.62790697674418605</v>
      </c>
      <c r="S3486">
        <v>79</v>
      </c>
      <c r="T3486">
        <v>0.83</v>
      </c>
    </row>
    <row r="3487" spans="1:20" x14ac:dyDescent="0.25">
      <c r="A3487" s="177" t="s">
        <v>11132</v>
      </c>
      <c r="B3487" t="s">
        <v>11133</v>
      </c>
      <c r="C3487" t="s">
        <v>228</v>
      </c>
      <c r="D3487" s="20" t="s">
        <v>1026</v>
      </c>
      <c r="E3487" s="26">
        <v>42856</v>
      </c>
      <c r="F3487">
        <v>1</v>
      </c>
      <c r="G3487">
        <v>1</v>
      </c>
      <c r="H3487">
        <v>1</v>
      </c>
      <c r="I3487">
        <v>4</v>
      </c>
      <c r="J3487">
        <v>5</v>
      </c>
      <c r="K3487">
        <v>0.8</v>
      </c>
      <c r="L3487">
        <v>5</v>
      </c>
      <c r="M3487">
        <v>1</v>
      </c>
      <c r="N3487">
        <v>3</v>
      </c>
      <c r="P3487">
        <v>0</v>
      </c>
      <c r="Q3487">
        <v>2</v>
      </c>
      <c r="R3487">
        <v>0</v>
      </c>
      <c r="S3487">
        <v>1</v>
      </c>
      <c r="T3487">
        <v>0.95</v>
      </c>
    </row>
    <row r="3488" spans="1:20" x14ac:dyDescent="0.25">
      <c r="A3488" s="177" t="s">
        <v>9385</v>
      </c>
      <c r="B3488" t="s">
        <v>9386</v>
      </c>
      <c r="C3488" t="s">
        <v>211</v>
      </c>
      <c r="D3488" s="20" t="s">
        <v>1026</v>
      </c>
      <c r="E3488" s="26">
        <v>42856</v>
      </c>
      <c r="F3488">
        <v>1</v>
      </c>
      <c r="G3488">
        <v>2</v>
      </c>
      <c r="H3488">
        <v>0.5</v>
      </c>
      <c r="I3488">
        <v>59</v>
      </c>
      <c r="J3488">
        <v>15</v>
      </c>
      <c r="K3488">
        <v>3.9333333333333331</v>
      </c>
      <c r="L3488">
        <v>30</v>
      </c>
      <c r="M3488">
        <v>0.5</v>
      </c>
      <c r="N3488">
        <v>51</v>
      </c>
      <c r="P3488">
        <v>0</v>
      </c>
      <c r="Q3488">
        <v>0</v>
      </c>
      <c r="R3488" t="e">
        <v>#DIV/0!</v>
      </c>
      <c r="S3488">
        <v>8</v>
      </c>
      <c r="T3488">
        <v>0.43</v>
      </c>
    </row>
    <row r="3489" spans="1:20" x14ac:dyDescent="0.25">
      <c r="A3489" s="177" t="s">
        <v>8546</v>
      </c>
      <c r="B3489" t="s">
        <v>8547</v>
      </c>
      <c r="C3489" t="s">
        <v>213</v>
      </c>
      <c r="D3489" s="20" t="s">
        <v>1026</v>
      </c>
      <c r="E3489" s="26">
        <v>42856</v>
      </c>
      <c r="F3489">
        <v>2</v>
      </c>
      <c r="G3489">
        <v>3</v>
      </c>
      <c r="H3489">
        <v>0.66666666666666663</v>
      </c>
      <c r="I3489">
        <v>15</v>
      </c>
      <c r="J3489">
        <v>18</v>
      </c>
      <c r="K3489">
        <v>0.83333333333333337</v>
      </c>
      <c r="L3489">
        <v>30</v>
      </c>
      <c r="M3489">
        <v>0.6</v>
      </c>
      <c r="N3489">
        <v>12</v>
      </c>
      <c r="P3489">
        <v>3</v>
      </c>
      <c r="Q3489">
        <v>6</v>
      </c>
      <c r="R3489">
        <v>0.5</v>
      </c>
      <c r="S3489">
        <v>3</v>
      </c>
      <c r="T3489">
        <v>0.82</v>
      </c>
    </row>
    <row r="3490" spans="1:20" x14ac:dyDescent="0.25">
      <c r="A3490" s="177" t="s">
        <v>5122</v>
      </c>
      <c r="B3490" t="s">
        <v>5123</v>
      </c>
      <c r="C3490" t="s">
        <v>229</v>
      </c>
      <c r="D3490" s="20" t="s">
        <v>1026</v>
      </c>
      <c r="E3490" s="26">
        <v>42856</v>
      </c>
      <c r="F3490">
        <v>1</v>
      </c>
      <c r="G3490">
        <v>1</v>
      </c>
      <c r="H3490">
        <v>1</v>
      </c>
      <c r="I3490">
        <v>7</v>
      </c>
      <c r="J3490">
        <v>5</v>
      </c>
      <c r="K3490">
        <v>1.4</v>
      </c>
      <c r="L3490">
        <v>10</v>
      </c>
      <c r="M3490">
        <v>0.5</v>
      </c>
      <c r="N3490">
        <v>6</v>
      </c>
      <c r="P3490">
        <v>1</v>
      </c>
      <c r="Q3490">
        <v>1</v>
      </c>
      <c r="R3490">
        <v>1</v>
      </c>
      <c r="S3490">
        <v>1</v>
      </c>
      <c r="T3490">
        <v>0.36</v>
      </c>
    </row>
    <row r="3491" spans="1:20" x14ac:dyDescent="0.25">
      <c r="A3491" s="177" t="s">
        <v>12124</v>
      </c>
      <c r="B3491" t="s">
        <v>12125</v>
      </c>
      <c r="C3491" s="20" t="s">
        <v>1077</v>
      </c>
      <c r="D3491" s="20" t="s">
        <v>1028</v>
      </c>
      <c r="E3491" s="26">
        <v>42856</v>
      </c>
      <c r="F3491">
        <v>0</v>
      </c>
      <c r="G3491">
        <v>0</v>
      </c>
      <c r="H3491" t="e">
        <v>#DIV/0!</v>
      </c>
      <c r="I3491">
        <v>0</v>
      </c>
      <c r="J3491">
        <v>0</v>
      </c>
      <c r="K3491" t="e">
        <v>#DIV/0!</v>
      </c>
      <c r="L3491">
        <v>0</v>
      </c>
      <c r="M3491" t="e">
        <v>#DIV/0!</v>
      </c>
      <c r="N3491">
        <v>0</v>
      </c>
      <c r="P3491">
        <v>0</v>
      </c>
      <c r="Q3491">
        <v>0</v>
      </c>
      <c r="R3491" t="e">
        <v>#DIV/0!</v>
      </c>
      <c r="S3491">
        <v>0</v>
      </c>
      <c r="T3491">
        <v>0.81</v>
      </c>
    </row>
    <row r="3492" spans="1:20" x14ac:dyDescent="0.25">
      <c r="A3492" s="177" t="s">
        <v>5746</v>
      </c>
      <c r="B3492" t="s">
        <v>5747</v>
      </c>
      <c r="C3492" s="20" t="s">
        <v>1073</v>
      </c>
      <c r="D3492" s="20" t="s">
        <v>1026</v>
      </c>
      <c r="E3492" s="26">
        <v>42856</v>
      </c>
      <c r="F3492">
        <v>6</v>
      </c>
      <c r="G3492">
        <v>6</v>
      </c>
      <c r="H3492">
        <v>1</v>
      </c>
      <c r="I3492">
        <v>29</v>
      </c>
      <c r="J3492">
        <v>30</v>
      </c>
      <c r="K3492">
        <v>0.96666666666666667</v>
      </c>
      <c r="L3492">
        <v>32</v>
      </c>
      <c r="M3492">
        <v>0.9375</v>
      </c>
      <c r="N3492">
        <v>25</v>
      </c>
      <c r="P3492">
        <v>1</v>
      </c>
      <c r="Q3492">
        <v>1</v>
      </c>
      <c r="R3492">
        <v>1</v>
      </c>
      <c r="S3492">
        <v>4</v>
      </c>
    </row>
    <row r="3493" spans="1:20" x14ac:dyDescent="0.25">
      <c r="A3493" s="177" t="s">
        <v>10623</v>
      </c>
      <c r="B3493" t="s">
        <v>10624</v>
      </c>
      <c r="C3493" t="s">
        <v>205</v>
      </c>
      <c r="D3493" s="20" t="s">
        <v>1026</v>
      </c>
      <c r="E3493" s="26">
        <v>42856</v>
      </c>
      <c r="F3493">
        <v>2</v>
      </c>
      <c r="G3493">
        <v>3</v>
      </c>
      <c r="H3493">
        <v>0.66666666666666663</v>
      </c>
      <c r="I3493">
        <v>12</v>
      </c>
      <c r="J3493">
        <v>14</v>
      </c>
      <c r="K3493">
        <v>0.8571428571428571</v>
      </c>
      <c r="L3493">
        <v>20</v>
      </c>
      <c r="M3493">
        <v>0.7</v>
      </c>
      <c r="N3493">
        <v>8</v>
      </c>
      <c r="O3493">
        <v>0.875</v>
      </c>
      <c r="P3493">
        <v>1</v>
      </c>
      <c r="Q3493">
        <v>3</v>
      </c>
      <c r="R3493">
        <v>0.33333333333333331</v>
      </c>
      <c r="S3493">
        <v>4</v>
      </c>
      <c r="T3493">
        <v>0.43</v>
      </c>
    </row>
    <row r="3494" spans="1:20" x14ac:dyDescent="0.25">
      <c r="A3494" s="177" t="s">
        <v>8970</v>
      </c>
      <c r="B3494" t="s">
        <v>8971</v>
      </c>
      <c r="C3494" t="s">
        <v>210</v>
      </c>
      <c r="D3494" s="20" t="s">
        <v>1026</v>
      </c>
      <c r="E3494" s="26">
        <v>42856</v>
      </c>
      <c r="F3494">
        <v>1</v>
      </c>
      <c r="G3494">
        <v>3</v>
      </c>
      <c r="H3494">
        <v>0.33333333333333331</v>
      </c>
      <c r="I3494">
        <v>8</v>
      </c>
      <c r="J3494">
        <v>7</v>
      </c>
      <c r="K3494">
        <v>1.1428571428571428</v>
      </c>
      <c r="L3494">
        <v>30</v>
      </c>
      <c r="M3494">
        <v>0.23333333333333334</v>
      </c>
      <c r="N3494">
        <v>8</v>
      </c>
      <c r="O3494">
        <v>0.6875</v>
      </c>
      <c r="P3494">
        <v>4</v>
      </c>
      <c r="Q3494">
        <v>5</v>
      </c>
      <c r="R3494">
        <v>0.8</v>
      </c>
      <c r="S3494">
        <v>0</v>
      </c>
      <c r="T3494">
        <v>0</v>
      </c>
    </row>
    <row r="3495" spans="1:20" x14ac:dyDescent="0.25">
      <c r="A3495" s="177" t="s">
        <v>6165</v>
      </c>
      <c r="B3495" t="s">
        <v>6166</v>
      </c>
      <c r="C3495" t="s">
        <v>215</v>
      </c>
      <c r="D3495" s="20" t="s">
        <v>1026</v>
      </c>
      <c r="E3495" s="26">
        <v>42856</v>
      </c>
      <c r="F3495">
        <v>6</v>
      </c>
      <c r="G3495">
        <v>7</v>
      </c>
      <c r="H3495">
        <v>0.8571428571428571</v>
      </c>
      <c r="I3495">
        <v>36</v>
      </c>
      <c r="J3495">
        <v>42</v>
      </c>
      <c r="K3495">
        <v>0.8571428571428571</v>
      </c>
      <c r="L3495">
        <v>47</v>
      </c>
      <c r="M3495">
        <v>0.8936170212765957</v>
      </c>
      <c r="N3495">
        <v>19</v>
      </c>
      <c r="O3495">
        <v>1.125</v>
      </c>
      <c r="P3495">
        <v>9</v>
      </c>
      <c r="Q3495">
        <v>11</v>
      </c>
      <c r="R3495">
        <v>0.81818181818181823</v>
      </c>
      <c r="S3495">
        <v>17</v>
      </c>
      <c r="T3495">
        <v>0.13</v>
      </c>
    </row>
    <row r="3496" spans="1:20" x14ac:dyDescent="0.25">
      <c r="A3496" s="177" t="s">
        <v>3465</v>
      </c>
      <c r="B3496" t="s">
        <v>3466</v>
      </c>
      <c r="C3496" t="s">
        <v>221</v>
      </c>
      <c r="D3496" s="20" t="s">
        <v>1026</v>
      </c>
      <c r="E3496" s="26">
        <v>42856</v>
      </c>
      <c r="F3496">
        <v>2</v>
      </c>
      <c r="G3496">
        <v>12</v>
      </c>
      <c r="H3496">
        <v>0.16666666666666666</v>
      </c>
      <c r="I3496">
        <v>3</v>
      </c>
      <c r="J3496">
        <v>6</v>
      </c>
      <c r="K3496">
        <v>0.5</v>
      </c>
      <c r="L3496">
        <v>40</v>
      </c>
      <c r="M3496">
        <v>0.15</v>
      </c>
      <c r="N3496">
        <v>3</v>
      </c>
      <c r="O3496">
        <v>0.82</v>
      </c>
      <c r="P3496">
        <v>3</v>
      </c>
      <c r="Q3496">
        <v>5</v>
      </c>
      <c r="R3496">
        <v>0.6</v>
      </c>
      <c r="S3496">
        <v>0</v>
      </c>
    </row>
    <row r="3497" spans="1:20" x14ac:dyDescent="0.25">
      <c r="A3497" s="177" t="s">
        <v>3290</v>
      </c>
      <c r="B3497" t="s">
        <v>3291</v>
      </c>
      <c r="C3497" t="s">
        <v>222</v>
      </c>
      <c r="D3497" s="20" t="s">
        <v>1026</v>
      </c>
      <c r="E3497" s="26">
        <v>42856</v>
      </c>
      <c r="F3497">
        <v>1</v>
      </c>
      <c r="G3497">
        <v>4</v>
      </c>
      <c r="H3497">
        <v>0.25</v>
      </c>
      <c r="I3497">
        <v>2</v>
      </c>
      <c r="J3497">
        <v>2</v>
      </c>
      <c r="K3497">
        <v>1</v>
      </c>
      <c r="L3497">
        <v>8</v>
      </c>
      <c r="M3497">
        <v>0.25</v>
      </c>
      <c r="N3497">
        <v>2</v>
      </c>
      <c r="O3497">
        <v>0.78</v>
      </c>
      <c r="P3497">
        <v>4</v>
      </c>
      <c r="Q3497">
        <v>4</v>
      </c>
      <c r="R3497">
        <v>1</v>
      </c>
      <c r="S3497">
        <v>0</v>
      </c>
      <c r="T3497">
        <v>0.46</v>
      </c>
    </row>
    <row r="3498" spans="1:20" x14ac:dyDescent="0.25">
      <c r="A3498" s="177" t="s">
        <v>7335</v>
      </c>
      <c r="B3498" t="s">
        <v>7336</v>
      </c>
      <c r="C3498" s="20" t="s">
        <v>1078</v>
      </c>
      <c r="D3498" s="20" t="s">
        <v>1026</v>
      </c>
      <c r="E3498" s="26">
        <v>42856</v>
      </c>
      <c r="F3498">
        <v>6</v>
      </c>
      <c r="G3498">
        <v>5</v>
      </c>
      <c r="H3498">
        <v>1.2</v>
      </c>
      <c r="I3498">
        <v>42</v>
      </c>
      <c r="J3498">
        <v>29</v>
      </c>
      <c r="K3498">
        <v>1.4482758620689655</v>
      </c>
      <c r="L3498">
        <v>34</v>
      </c>
      <c r="M3498">
        <v>0.8529411764705882</v>
      </c>
      <c r="N3498">
        <v>34</v>
      </c>
      <c r="P3498">
        <v>0</v>
      </c>
      <c r="Q3498">
        <v>2</v>
      </c>
      <c r="R3498">
        <v>0</v>
      </c>
      <c r="S3498">
        <v>8</v>
      </c>
      <c r="T3498">
        <v>0.28000000000000003</v>
      </c>
    </row>
    <row r="3499" spans="1:20" x14ac:dyDescent="0.25">
      <c r="A3499" s="177" t="s">
        <v>5327</v>
      </c>
      <c r="B3499" t="s">
        <v>5328</v>
      </c>
      <c r="C3499" s="20" t="s">
        <v>1079</v>
      </c>
      <c r="D3499" s="20" t="s">
        <v>1026</v>
      </c>
      <c r="E3499" s="26">
        <v>42856</v>
      </c>
      <c r="F3499">
        <v>5</v>
      </c>
      <c r="G3499">
        <v>5</v>
      </c>
      <c r="H3499">
        <v>1</v>
      </c>
      <c r="I3499">
        <v>14</v>
      </c>
      <c r="J3499">
        <v>25</v>
      </c>
      <c r="K3499">
        <v>0.56000000000000005</v>
      </c>
      <c r="L3499">
        <v>12</v>
      </c>
      <c r="M3499">
        <v>2.0833333333333335</v>
      </c>
      <c r="N3499">
        <v>14</v>
      </c>
      <c r="P3499">
        <v>2</v>
      </c>
      <c r="Q3499">
        <v>2</v>
      </c>
      <c r="R3499">
        <v>1</v>
      </c>
      <c r="S3499">
        <v>0</v>
      </c>
      <c r="T3499">
        <v>0.71</v>
      </c>
    </row>
    <row r="3500" spans="1:20" x14ac:dyDescent="0.25">
      <c r="A3500" s="177" t="s">
        <v>12326</v>
      </c>
      <c r="B3500" t="s">
        <v>12327</v>
      </c>
      <c r="C3500" t="s">
        <v>200</v>
      </c>
      <c r="D3500" s="20" t="s">
        <v>1026</v>
      </c>
      <c r="E3500" s="26">
        <v>42856</v>
      </c>
      <c r="F3500">
        <v>7</v>
      </c>
      <c r="G3500">
        <v>5</v>
      </c>
      <c r="H3500">
        <v>1.4</v>
      </c>
      <c r="I3500">
        <v>10</v>
      </c>
      <c r="J3500">
        <v>35</v>
      </c>
      <c r="K3500">
        <v>0.2857142857142857</v>
      </c>
      <c r="L3500">
        <v>12</v>
      </c>
      <c r="M3500">
        <v>2.9166666666666665</v>
      </c>
      <c r="N3500">
        <v>8</v>
      </c>
      <c r="P3500">
        <v>0</v>
      </c>
      <c r="Q3500">
        <v>2</v>
      </c>
      <c r="R3500">
        <v>0</v>
      </c>
      <c r="S3500">
        <v>2</v>
      </c>
      <c r="T3500">
        <v>0.47</v>
      </c>
    </row>
    <row r="3501" spans="1:20" x14ac:dyDescent="0.25">
      <c r="A3501" s="177" t="s">
        <v>10447</v>
      </c>
      <c r="B3501" t="s">
        <v>10448</v>
      </c>
      <c r="C3501" t="s">
        <v>204</v>
      </c>
      <c r="D3501" s="20" t="s">
        <v>1026</v>
      </c>
      <c r="E3501" s="26">
        <v>42856</v>
      </c>
      <c r="F3501">
        <v>10</v>
      </c>
      <c r="G3501">
        <v>4</v>
      </c>
      <c r="H3501">
        <v>2.5</v>
      </c>
      <c r="I3501">
        <v>11</v>
      </c>
      <c r="J3501">
        <v>50</v>
      </c>
      <c r="K3501">
        <v>0.22</v>
      </c>
      <c r="L3501">
        <v>10</v>
      </c>
      <c r="M3501">
        <v>5</v>
      </c>
      <c r="N3501">
        <v>9</v>
      </c>
      <c r="P3501">
        <v>0</v>
      </c>
      <c r="Q3501">
        <v>0</v>
      </c>
      <c r="R3501" t="e">
        <v>#DIV/0!</v>
      </c>
      <c r="S3501">
        <v>2</v>
      </c>
    </row>
    <row r="3502" spans="1:20" x14ac:dyDescent="0.25">
      <c r="A3502" s="177" t="s">
        <v>8795</v>
      </c>
      <c r="B3502" t="s">
        <v>8796</v>
      </c>
      <c r="C3502" t="s">
        <v>208</v>
      </c>
      <c r="D3502" s="20" t="s">
        <v>1026</v>
      </c>
      <c r="E3502" s="26">
        <v>42856</v>
      </c>
      <c r="F3502">
        <v>2</v>
      </c>
      <c r="G3502">
        <v>2</v>
      </c>
      <c r="H3502">
        <v>1</v>
      </c>
      <c r="I3502">
        <v>11</v>
      </c>
      <c r="J3502">
        <v>10</v>
      </c>
      <c r="K3502">
        <v>1.1000000000000001</v>
      </c>
      <c r="L3502">
        <v>10</v>
      </c>
      <c r="M3502">
        <v>1</v>
      </c>
      <c r="N3502">
        <v>11</v>
      </c>
      <c r="P3502">
        <v>0</v>
      </c>
      <c r="Q3502">
        <v>0</v>
      </c>
      <c r="R3502" t="e">
        <v>#DIV/0!</v>
      </c>
      <c r="S3502">
        <v>0</v>
      </c>
      <c r="T3502">
        <v>1</v>
      </c>
    </row>
    <row r="3503" spans="1:20" x14ac:dyDescent="0.25">
      <c r="A3503" s="177" t="s">
        <v>6589</v>
      </c>
      <c r="B3503" t="s">
        <v>6590</v>
      </c>
      <c r="C3503" t="s">
        <v>316</v>
      </c>
      <c r="D3503" s="20" t="s">
        <v>1026</v>
      </c>
      <c r="E3503" s="26">
        <v>42856</v>
      </c>
      <c r="F3503">
        <v>10</v>
      </c>
      <c r="G3503">
        <v>6</v>
      </c>
      <c r="H3503">
        <v>1.6666666666666667</v>
      </c>
      <c r="I3503">
        <v>21</v>
      </c>
      <c r="J3503">
        <v>30</v>
      </c>
      <c r="K3503">
        <v>0.7</v>
      </c>
      <c r="L3503">
        <v>16</v>
      </c>
      <c r="M3503">
        <v>1.875</v>
      </c>
      <c r="N3503">
        <v>16</v>
      </c>
      <c r="P3503">
        <v>0</v>
      </c>
      <c r="Q3503">
        <v>0</v>
      </c>
      <c r="R3503" t="e">
        <v>#DIV/0!</v>
      </c>
      <c r="S3503">
        <v>5</v>
      </c>
      <c r="T3503">
        <v>0.5</v>
      </c>
    </row>
    <row r="3504" spans="1:20" x14ac:dyDescent="0.25">
      <c r="A3504" s="177" t="s">
        <v>4182</v>
      </c>
      <c r="B3504" t="s">
        <v>4183</v>
      </c>
      <c r="C3504" t="s">
        <v>218</v>
      </c>
      <c r="D3504" s="20" t="s">
        <v>1026</v>
      </c>
      <c r="E3504" s="26">
        <v>42856</v>
      </c>
      <c r="F3504">
        <v>0</v>
      </c>
      <c r="G3504">
        <v>0</v>
      </c>
      <c r="H3504" t="e">
        <v>#DIV/0!</v>
      </c>
      <c r="I3504">
        <v>0</v>
      </c>
      <c r="J3504">
        <v>0</v>
      </c>
      <c r="K3504" t="e">
        <v>#DIV/0!</v>
      </c>
      <c r="L3504">
        <v>0</v>
      </c>
      <c r="M3504" t="e">
        <v>#DIV/0!</v>
      </c>
      <c r="N3504">
        <v>0</v>
      </c>
      <c r="P3504">
        <v>0</v>
      </c>
      <c r="Q3504">
        <v>0</v>
      </c>
      <c r="R3504" t="e">
        <v>#DIV/0!</v>
      </c>
      <c r="S3504">
        <v>0</v>
      </c>
      <c r="T3504">
        <v>0.33</v>
      </c>
    </row>
    <row r="3505" spans="1:20" x14ac:dyDescent="0.25">
      <c r="A3505" s="177" t="s">
        <v>12611</v>
      </c>
      <c r="B3505" t="s">
        <v>12612</v>
      </c>
      <c r="C3505" t="s">
        <v>202</v>
      </c>
      <c r="D3505" s="20" t="s">
        <v>1026</v>
      </c>
      <c r="E3505" s="26">
        <v>42856</v>
      </c>
      <c r="F3505">
        <v>16</v>
      </c>
      <c r="G3505">
        <v>9</v>
      </c>
      <c r="H3505">
        <v>1.7777777777777777</v>
      </c>
      <c r="I3505">
        <v>143</v>
      </c>
      <c r="J3505">
        <v>160</v>
      </c>
      <c r="K3505">
        <v>0.89375000000000004</v>
      </c>
      <c r="L3505">
        <v>100</v>
      </c>
      <c r="M3505">
        <v>1.6</v>
      </c>
      <c r="N3505">
        <v>141</v>
      </c>
      <c r="P3505">
        <v>0</v>
      </c>
      <c r="Q3505">
        <v>0</v>
      </c>
      <c r="R3505" t="e">
        <v>#DIV/0!</v>
      </c>
      <c r="S3505">
        <v>2</v>
      </c>
      <c r="T3505">
        <v>0.67</v>
      </c>
    </row>
    <row r="3506" spans="1:20" x14ac:dyDescent="0.25">
      <c r="A3506" s="177" t="s">
        <v>12436</v>
      </c>
      <c r="B3506" t="s">
        <v>12437</v>
      </c>
      <c r="C3506" t="s">
        <v>347</v>
      </c>
      <c r="D3506" s="20" t="s">
        <v>1026</v>
      </c>
      <c r="E3506" s="26">
        <v>42856</v>
      </c>
      <c r="F3506">
        <v>3</v>
      </c>
      <c r="G3506">
        <v>5</v>
      </c>
      <c r="H3506">
        <v>0.6</v>
      </c>
      <c r="I3506">
        <v>3</v>
      </c>
      <c r="J3506">
        <v>8</v>
      </c>
      <c r="K3506">
        <v>0.375</v>
      </c>
      <c r="L3506">
        <v>25</v>
      </c>
      <c r="M3506">
        <v>0.32</v>
      </c>
      <c r="N3506">
        <v>3</v>
      </c>
      <c r="P3506">
        <v>0</v>
      </c>
      <c r="Q3506">
        <v>3</v>
      </c>
      <c r="R3506">
        <v>0</v>
      </c>
      <c r="S3506">
        <v>0</v>
      </c>
      <c r="T3506">
        <v>0.77</v>
      </c>
    </row>
    <row r="3507" spans="1:20" x14ac:dyDescent="0.25">
      <c r="A3507" s="177" t="s">
        <v>9776</v>
      </c>
      <c r="B3507" t="s">
        <v>9777</v>
      </c>
      <c r="C3507" t="s">
        <v>224</v>
      </c>
      <c r="D3507" s="20" t="s">
        <v>1026</v>
      </c>
      <c r="E3507" s="26">
        <v>42856</v>
      </c>
      <c r="F3507">
        <v>7</v>
      </c>
      <c r="G3507">
        <v>6</v>
      </c>
      <c r="H3507">
        <v>1.1666666666666667</v>
      </c>
      <c r="I3507">
        <v>65</v>
      </c>
      <c r="J3507">
        <v>105</v>
      </c>
      <c r="K3507">
        <v>0.61904761904761907</v>
      </c>
      <c r="L3507">
        <v>90</v>
      </c>
      <c r="M3507">
        <v>1.1666666666666667</v>
      </c>
      <c r="N3507">
        <v>63</v>
      </c>
      <c r="P3507">
        <v>0</v>
      </c>
      <c r="Q3507">
        <v>0</v>
      </c>
      <c r="R3507" t="e">
        <v>#DIV/0!</v>
      </c>
      <c r="S3507">
        <v>3</v>
      </c>
      <c r="T3507">
        <v>0.64</v>
      </c>
    </row>
    <row r="3508" spans="1:20" x14ac:dyDescent="0.25">
      <c r="A3508" s="177" t="s">
        <v>9477</v>
      </c>
      <c r="B3508" t="s">
        <v>9478</v>
      </c>
      <c r="C3508" t="s">
        <v>345</v>
      </c>
      <c r="D3508" s="20" t="s">
        <v>1026</v>
      </c>
      <c r="E3508" s="26">
        <v>42856</v>
      </c>
      <c r="F3508">
        <v>0</v>
      </c>
      <c r="G3508">
        <v>0</v>
      </c>
      <c r="H3508" t="e">
        <v>#DIV/0!</v>
      </c>
      <c r="I3508">
        <v>0</v>
      </c>
      <c r="J3508">
        <v>0</v>
      </c>
      <c r="K3508" t="e">
        <v>#DIV/0!</v>
      </c>
      <c r="L3508">
        <v>0</v>
      </c>
      <c r="M3508" t="e">
        <v>#DIV/0!</v>
      </c>
      <c r="N3508">
        <v>0</v>
      </c>
      <c r="P3508">
        <v>0</v>
      </c>
      <c r="Q3508">
        <v>0</v>
      </c>
      <c r="R3508" t="e">
        <v>#DIV/0!</v>
      </c>
      <c r="S3508">
        <v>0</v>
      </c>
      <c r="T3508">
        <v>0.38</v>
      </c>
    </row>
    <row r="3509" spans="1:20" x14ac:dyDescent="0.25">
      <c r="A3509" s="177" t="s">
        <v>7869</v>
      </c>
      <c r="B3509" t="s">
        <v>7870</v>
      </c>
      <c r="C3509" t="s">
        <v>226</v>
      </c>
      <c r="D3509" s="20" t="s">
        <v>1026</v>
      </c>
      <c r="E3509" s="26">
        <v>42856</v>
      </c>
      <c r="F3509">
        <v>5</v>
      </c>
      <c r="G3509">
        <v>7</v>
      </c>
      <c r="H3509">
        <v>0.7142857142857143</v>
      </c>
      <c r="I3509">
        <v>30</v>
      </c>
      <c r="J3509">
        <v>40</v>
      </c>
      <c r="K3509">
        <v>0.75</v>
      </c>
      <c r="L3509">
        <v>105</v>
      </c>
      <c r="M3509">
        <v>0.38095238095238093</v>
      </c>
      <c r="N3509">
        <v>30</v>
      </c>
      <c r="P3509">
        <v>0</v>
      </c>
      <c r="Q3509">
        <v>0</v>
      </c>
      <c r="R3509" t="e">
        <v>#DIV/0!</v>
      </c>
      <c r="S3509">
        <v>0</v>
      </c>
      <c r="T3509" t="e">
        <v>#DIV/0!</v>
      </c>
    </row>
    <row r="3510" spans="1:20" x14ac:dyDescent="0.25">
      <c r="A3510" s="177" t="s">
        <v>6939</v>
      </c>
      <c r="B3510" t="s">
        <v>6940</v>
      </c>
      <c r="C3510" t="s">
        <v>231</v>
      </c>
      <c r="D3510" s="20" t="s">
        <v>1026</v>
      </c>
      <c r="E3510" s="26">
        <v>42856</v>
      </c>
      <c r="F3510">
        <v>10</v>
      </c>
      <c r="G3510">
        <v>15</v>
      </c>
      <c r="H3510">
        <v>0.66666666666666663</v>
      </c>
      <c r="I3510">
        <v>128</v>
      </c>
      <c r="J3510">
        <v>108</v>
      </c>
      <c r="K3510">
        <v>1.1851851851851851</v>
      </c>
      <c r="L3510">
        <v>180</v>
      </c>
      <c r="M3510">
        <v>0.6</v>
      </c>
      <c r="N3510">
        <v>126</v>
      </c>
      <c r="P3510">
        <v>2</v>
      </c>
      <c r="Q3510">
        <v>5</v>
      </c>
      <c r="R3510">
        <v>0.4</v>
      </c>
      <c r="S3510">
        <v>2</v>
      </c>
      <c r="T3510">
        <v>0.43</v>
      </c>
    </row>
    <row r="3511" spans="1:20" x14ac:dyDescent="0.25">
      <c r="A3511" s="177" t="s">
        <v>5990</v>
      </c>
      <c r="B3511" t="s">
        <v>5991</v>
      </c>
      <c r="C3511" t="s">
        <v>216</v>
      </c>
      <c r="D3511" s="20" t="s">
        <v>1026</v>
      </c>
      <c r="E3511" s="26">
        <v>42856</v>
      </c>
      <c r="F3511">
        <v>13</v>
      </c>
      <c r="G3511">
        <v>6</v>
      </c>
      <c r="H3511">
        <v>2.1666666666666665</v>
      </c>
      <c r="I3511">
        <v>62</v>
      </c>
      <c r="J3511">
        <v>110</v>
      </c>
      <c r="K3511">
        <v>0.5636363636363636</v>
      </c>
      <c r="L3511">
        <v>45</v>
      </c>
      <c r="M3511">
        <v>2.4444444444444446</v>
      </c>
      <c r="N3511">
        <v>57</v>
      </c>
      <c r="P3511">
        <v>3</v>
      </c>
      <c r="Q3511">
        <v>4</v>
      </c>
      <c r="R3511">
        <v>0.75</v>
      </c>
      <c r="S3511">
        <v>5</v>
      </c>
      <c r="T3511">
        <v>0</v>
      </c>
    </row>
    <row r="3512" spans="1:20" x14ac:dyDescent="0.25">
      <c r="A3512" s="177" t="s">
        <v>4597</v>
      </c>
      <c r="B3512" t="s">
        <v>4598</v>
      </c>
      <c r="C3512" t="s">
        <v>233</v>
      </c>
      <c r="D3512" s="20" t="s">
        <v>1026</v>
      </c>
      <c r="E3512" s="26">
        <v>42856</v>
      </c>
      <c r="F3512">
        <v>3</v>
      </c>
      <c r="G3512">
        <v>6</v>
      </c>
      <c r="H3512">
        <v>0.5</v>
      </c>
      <c r="I3512">
        <v>65</v>
      </c>
      <c r="J3512">
        <v>40</v>
      </c>
      <c r="K3512">
        <v>1.625</v>
      </c>
      <c r="L3512">
        <v>50</v>
      </c>
      <c r="M3512">
        <v>0.8</v>
      </c>
      <c r="N3512">
        <v>61</v>
      </c>
      <c r="P3512">
        <v>0</v>
      </c>
      <c r="Q3512">
        <v>1</v>
      </c>
      <c r="R3512">
        <v>0</v>
      </c>
      <c r="S3512">
        <v>4</v>
      </c>
      <c r="T3512" t="e">
        <v>#DIV/0!</v>
      </c>
    </row>
    <row r="3513" spans="1:20" x14ac:dyDescent="0.25">
      <c r="A3513" s="177" t="s">
        <v>4007</v>
      </c>
      <c r="B3513" t="s">
        <v>4008</v>
      </c>
      <c r="C3513" t="s">
        <v>219</v>
      </c>
      <c r="D3513" s="20" t="s">
        <v>1026</v>
      </c>
      <c r="E3513" s="26">
        <v>42856</v>
      </c>
      <c r="F3513">
        <v>0</v>
      </c>
      <c r="G3513">
        <v>0</v>
      </c>
      <c r="H3513" t="e">
        <v>#DIV/0!</v>
      </c>
      <c r="I3513">
        <v>0</v>
      </c>
      <c r="J3513">
        <v>0</v>
      </c>
      <c r="K3513" t="e">
        <v>#DIV/0!</v>
      </c>
      <c r="L3513">
        <v>0</v>
      </c>
      <c r="M3513" t="e">
        <v>#DIV/0!</v>
      </c>
      <c r="N3513">
        <v>0</v>
      </c>
      <c r="P3513">
        <v>0</v>
      </c>
      <c r="Q3513">
        <v>0</v>
      </c>
      <c r="R3513" t="e">
        <v>#DIV/0!</v>
      </c>
      <c r="S3513">
        <v>0</v>
      </c>
      <c r="T3513" t="e">
        <v>#DIV/0!</v>
      </c>
    </row>
    <row r="3514" spans="1:20" x14ac:dyDescent="0.25">
      <c r="A3514" s="177" t="s">
        <v>3736</v>
      </c>
      <c r="B3514" t="s">
        <v>3737</v>
      </c>
      <c r="C3514" t="s">
        <v>340</v>
      </c>
      <c r="D3514" s="20" t="s">
        <v>1026</v>
      </c>
      <c r="E3514" s="26">
        <v>42856</v>
      </c>
      <c r="F3514">
        <v>4</v>
      </c>
      <c r="G3514">
        <v>4</v>
      </c>
      <c r="H3514">
        <v>1</v>
      </c>
      <c r="I3514">
        <v>28</v>
      </c>
      <c r="J3514">
        <v>40</v>
      </c>
      <c r="K3514">
        <v>0.7</v>
      </c>
      <c r="L3514">
        <v>40</v>
      </c>
      <c r="M3514">
        <v>1</v>
      </c>
      <c r="N3514">
        <v>25</v>
      </c>
      <c r="P3514">
        <v>0</v>
      </c>
      <c r="Q3514">
        <v>0</v>
      </c>
      <c r="R3514" t="e">
        <v>#DIV/0!</v>
      </c>
      <c r="S3514">
        <v>3</v>
      </c>
      <c r="T3514">
        <v>0.84749999999999992</v>
      </c>
    </row>
    <row r="3515" spans="1:20" x14ac:dyDescent="0.25">
      <c r="A3515" s="177" t="s">
        <v>11300</v>
      </c>
      <c r="B3515" t="s">
        <v>11301</v>
      </c>
      <c r="C3515" t="s">
        <v>350</v>
      </c>
      <c r="D3515" s="20" t="s">
        <v>1026</v>
      </c>
      <c r="E3515" s="26">
        <v>42856</v>
      </c>
      <c r="F3515">
        <v>1</v>
      </c>
      <c r="G3515">
        <v>1</v>
      </c>
      <c r="H3515">
        <v>1</v>
      </c>
      <c r="I3515">
        <v>2</v>
      </c>
      <c r="J3515">
        <v>3</v>
      </c>
      <c r="K3515">
        <v>0.66666666666666663</v>
      </c>
      <c r="L3515">
        <v>5</v>
      </c>
      <c r="M3515">
        <v>0.6</v>
      </c>
      <c r="N3515">
        <v>2</v>
      </c>
      <c r="P3515">
        <v>0</v>
      </c>
      <c r="Q3515">
        <v>0</v>
      </c>
      <c r="R3515" t="e">
        <v>#DIV/0!</v>
      </c>
      <c r="S3515">
        <v>0</v>
      </c>
      <c r="T3515">
        <v>0.13</v>
      </c>
    </row>
    <row r="3516" spans="1:20" x14ac:dyDescent="0.25">
      <c r="A3516" s="177" t="s">
        <v>11302</v>
      </c>
      <c r="B3516" t="s">
        <v>11303</v>
      </c>
      <c r="C3516" t="s">
        <v>351</v>
      </c>
      <c r="D3516" s="20" t="s">
        <v>1026</v>
      </c>
      <c r="E3516" s="26">
        <v>42856</v>
      </c>
      <c r="F3516">
        <v>9</v>
      </c>
      <c r="G3516">
        <v>5</v>
      </c>
      <c r="H3516">
        <v>1.8</v>
      </c>
      <c r="I3516">
        <v>13</v>
      </c>
      <c r="J3516">
        <v>27</v>
      </c>
      <c r="K3516">
        <v>0.48148148148148145</v>
      </c>
      <c r="L3516">
        <v>25</v>
      </c>
      <c r="M3516">
        <v>1.08</v>
      </c>
      <c r="N3516">
        <v>13</v>
      </c>
      <c r="P3516">
        <v>0</v>
      </c>
      <c r="Q3516">
        <v>2</v>
      </c>
      <c r="R3516">
        <v>0</v>
      </c>
      <c r="S3516">
        <v>0</v>
      </c>
      <c r="T3516" t="e">
        <v>#DIV/0!</v>
      </c>
    </row>
    <row r="3517" spans="1:20" x14ac:dyDescent="0.25">
      <c r="A3517" s="177" t="s">
        <v>11206</v>
      </c>
      <c r="B3517" t="s">
        <v>11207</v>
      </c>
      <c r="C3517" t="s">
        <v>352</v>
      </c>
      <c r="D3517" s="20" t="s">
        <v>1026</v>
      </c>
      <c r="E3517" s="26">
        <v>42856</v>
      </c>
      <c r="F3517">
        <v>1</v>
      </c>
      <c r="G3517">
        <v>1</v>
      </c>
      <c r="H3517">
        <v>1</v>
      </c>
      <c r="I3517">
        <v>3</v>
      </c>
      <c r="J3517">
        <v>3</v>
      </c>
      <c r="K3517">
        <v>1</v>
      </c>
      <c r="L3517">
        <v>2</v>
      </c>
      <c r="M3517">
        <v>1.5</v>
      </c>
      <c r="N3517">
        <v>1</v>
      </c>
      <c r="P3517">
        <v>0</v>
      </c>
      <c r="Q3517">
        <v>0</v>
      </c>
      <c r="R3517" t="e">
        <v>#DIV/0!</v>
      </c>
      <c r="S3517">
        <v>2</v>
      </c>
      <c r="T3517">
        <v>0.52374999999999994</v>
      </c>
    </row>
    <row r="3518" spans="1:20" x14ac:dyDescent="0.25">
      <c r="A3518" s="177" t="s">
        <v>10207</v>
      </c>
      <c r="B3518" t="s">
        <v>10208</v>
      </c>
      <c r="C3518" t="s">
        <v>353</v>
      </c>
      <c r="D3518" s="20" t="s">
        <v>1026</v>
      </c>
      <c r="E3518" s="26">
        <v>42856</v>
      </c>
      <c r="F3518">
        <v>7</v>
      </c>
      <c r="G3518">
        <v>3</v>
      </c>
      <c r="H3518">
        <v>2.3333333333333335</v>
      </c>
      <c r="I3518">
        <v>13</v>
      </c>
      <c r="J3518">
        <v>21</v>
      </c>
      <c r="K3518">
        <v>0.61904761904761907</v>
      </c>
      <c r="L3518">
        <v>15</v>
      </c>
      <c r="M3518">
        <v>1.4</v>
      </c>
      <c r="N3518">
        <v>10</v>
      </c>
      <c r="P3518">
        <v>0</v>
      </c>
      <c r="Q3518">
        <v>0</v>
      </c>
      <c r="R3518" t="e">
        <v>#DIV/0!</v>
      </c>
      <c r="S3518">
        <v>3</v>
      </c>
      <c r="T3518" t="e">
        <v>#DIV/0!</v>
      </c>
    </row>
    <row r="3519" spans="1:20" x14ac:dyDescent="0.25">
      <c r="A3519" s="177" t="s">
        <v>8620</v>
      </c>
      <c r="B3519" t="s">
        <v>8621</v>
      </c>
      <c r="C3519" t="s">
        <v>354</v>
      </c>
      <c r="D3519" s="20" t="s">
        <v>1026</v>
      </c>
      <c r="E3519" s="26">
        <v>42856</v>
      </c>
      <c r="F3519">
        <v>2</v>
      </c>
      <c r="G3519">
        <v>2</v>
      </c>
      <c r="H3519">
        <v>1</v>
      </c>
      <c r="I3519">
        <v>11</v>
      </c>
      <c r="J3519">
        <v>6</v>
      </c>
      <c r="K3519">
        <v>1.8333333333333333</v>
      </c>
      <c r="L3519">
        <v>10</v>
      </c>
      <c r="M3519">
        <v>0.6</v>
      </c>
      <c r="N3519">
        <v>10</v>
      </c>
      <c r="P3519">
        <v>0</v>
      </c>
      <c r="Q3519">
        <v>0</v>
      </c>
      <c r="R3519" t="e">
        <v>#DIV/0!</v>
      </c>
      <c r="S3519">
        <v>1</v>
      </c>
      <c r="T3519">
        <v>0.46</v>
      </c>
    </row>
    <row r="3520" spans="1:20" x14ac:dyDescent="0.25">
      <c r="A3520" s="177" t="s">
        <v>6414</v>
      </c>
      <c r="B3520" t="s">
        <v>6415</v>
      </c>
      <c r="C3520" t="s">
        <v>355</v>
      </c>
      <c r="D3520" s="20" t="s">
        <v>1026</v>
      </c>
      <c r="E3520" s="26">
        <v>42856</v>
      </c>
      <c r="F3520">
        <v>5</v>
      </c>
      <c r="G3520">
        <v>6</v>
      </c>
      <c r="H3520">
        <v>0.83333333333333337</v>
      </c>
      <c r="I3520">
        <v>13</v>
      </c>
      <c r="J3520">
        <v>15</v>
      </c>
      <c r="K3520">
        <v>0.8666666666666667</v>
      </c>
      <c r="L3520">
        <v>10</v>
      </c>
      <c r="M3520">
        <v>1.5</v>
      </c>
      <c r="N3520">
        <v>13</v>
      </c>
      <c r="P3520">
        <v>0</v>
      </c>
      <c r="Q3520">
        <v>0</v>
      </c>
      <c r="R3520" t="e">
        <v>#DIV/0!</v>
      </c>
      <c r="S3520">
        <v>0</v>
      </c>
      <c r="T3520">
        <v>0.83</v>
      </c>
    </row>
    <row r="3521" spans="1:20" x14ac:dyDescent="0.25">
      <c r="A3521" s="177" t="s">
        <v>11771</v>
      </c>
      <c r="B3521" t="s">
        <v>11772</v>
      </c>
      <c r="C3521" t="s">
        <v>198</v>
      </c>
      <c r="D3521" s="20" t="s">
        <v>1028</v>
      </c>
      <c r="E3521" s="26">
        <v>42856</v>
      </c>
      <c r="F3521">
        <v>1</v>
      </c>
      <c r="G3521">
        <v>1</v>
      </c>
      <c r="H3521">
        <v>1</v>
      </c>
      <c r="I3521">
        <v>2</v>
      </c>
      <c r="J3521">
        <v>3</v>
      </c>
      <c r="K3521">
        <v>0.66666666666666663</v>
      </c>
      <c r="L3521">
        <v>5</v>
      </c>
      <c r="M3521">
        <v>0.6</v>
      </c>
      <c r="N3521">
        <v>2</v>
      </c>
      <c r="P3521">
        <v>0</v>
      </c>
      <c r="Q3521">
        <v>0</v>
      </c>
      <c r="R3521" t="e">
        <v>#DIV/0!</v>
      </c>
      <c r="S3521">
        <v>0</v>
      </c>
      <c r="T3521">
        <v>0.28000000000000003</v>
      </c>
    </row>
    <row r="3522" spans="1:20" x14ac:dyDescent="0.25">
      <c r="A3522" s="177" t="s">
        <v>11773</v>
      </c>
      <c r="B3522" t="s">
        <v>11774</v>
      </c>
      <c r="C3522" t="s">
        <v>199</v>
      </c>
      <c r="D3522" s="20" t="s">
        <v>1028</v>
      </c>
      <c r="E3522" s="26">
        <v>42856</v>
      </c>
      <c r="F3522">
        <v>23</v>
      </c>
      <c r="G3522">
        <v>14</v>
      </c>
      <c r="H3522">
        <v>1.6428571428571428</v>
      </c>
      <c r="I3522">
        <v>153</v>
      </c>
      <c r="J3522">
        <v>195</v>
      </c>
      <c r="K3522">
        <v>0.7846153846153846</v>
      </c>
      <c r="L3522">
        <v>112</v>
      </c>
      <c r="M3522">
        <v>1.7410714285714286</v>
      </c>
      <c r="N3522">
        <v>149</v>
      </c>
      <c r="P3522">
        <v>0</v>
      </c>
      <c r="Q3522">
        <v>2</v>
      </c>
      <c r="R3522">
        <v>0</v>
      </c>
      <c r="S3522">
        <v>4</v>
      </c>
      <c r="T3522">
        <v>0.81</v>
      </c>
    </row>
    <row r="3523" spans="1:20" x14ac:dyDescent="0.25">
      <c r="A3523" s="177" t="s">
        <v>11775</v>
      </c>
      <c r="B3523" t="s">
        <v>11776</v>
      </c>
      <c r="C3523" t="s">
        <v>348</v>
      </c>
      <c r="D3523" s="20" t="s">
        <v>1028</v>
      </c>
      <c r="E3523" s="26">
        <v>42856</v>
      </c>
      <c r="F3523">
        <v>12</v>
      </c>
      <c r="G3523">
        <v>10</v>
      </c>
      <c r="H3523">
        <v>1.2</v>
      </c>
      <c r="I3523">
        <v>16</v>
      </c>
      <c r="J3523">
        <v>35</v>
      </c>
      <c r="K3523">
        <v>0.45714285714285713</v>
      </c>
      <c r="L3523">
        <v>50</v>
      </c>
      <c r="M3523">
        <v>0.7</v>
      </c>
      <c r="N3523">
        <v>16</v>
      </c>
      <c r="P3523">
        <v>0</v>
      </c>
      <c r="Q3523">
        <v>5</v>
      </c>
      <c r="R3523">
        <v>0</v>
      </c>
      <c r="S3523">
        <v>0</v>
      </c>
      <c r="T3523">
        <v>0.91749999999999998</v>
      </c>
    </row>
    <row r="3524" spans="1:20" x14ac:dyDescent="0.25">
      <c r="A3524" s="177" t="s">
        <v>11777</v>
      </c>
      <c r="B3524" t="s">
        <v>11778</v>
      </c>
      <c r="C3524" t="s">
        <v>357</v>
      </c>
      <c r="D3524" s="20" t="s">
        <v>1028</v>
      </c>
      <c r="E3524" s="26">
        <v>42856</v>
      </c>
      <c r="F3524">
        <v>1</v>
      </c>
      <c r="G3524">
        <v>1</v>
      </c>
      <c r="H3524">
        <v>1</v>
      </c>
      <c r="I3524">
        <v>3</v>
      </c>
      <c r="J3524">
        <v>3</v>
      </c>
      <c r="K3524">
        <v>1</v>
      </c>
      <c r="L3524">
        <v>2</v>
      </c>
      <c r="M3524">
        <v>1.5</v>
      </c>
      <c r="N3524">
        <v>1</v>
      </c>
      <c r="P3524">
        <v>0</v>
      </c>
      <c r="Q3524">
        <v>0</v>
      </c>
      <c r="R3524" t="e">
        <v>#DIV/0!</v>
      </c>
      <c r="S3524">
        <v>2</v>
      </c>
      <c r="T3524">
        <v>0.60499999999999998</v>
      </c>
    </row>
    <row r="3525" spans="1:20" x14ac:dyDescent="0.25">
      <c r="A3525" s="177" t="s">
        <v>10973</v>
      </c>
      <c r="B3525" t="s">
        <v>10974</v>
      </c>
      <c r="C3525" t="s">
        <v>227</v>
      </c>
      <c r="D3525" s="20" t="s">
        <v>1028</v>
      </c>
      <c r="E3525" s="26">
        <v>42856</v>
      </c>
      <c r="F3525">
        <v>1</v>
      </c>
      <c r="G3525">
        <v>1</v>
      </c>
      <c r="H3525">
        <v>1</v>
      </c>
      <c r="I3525">
        <v>4</v>
      </c>
      <c r="J3525">
        <v>5</v>
      </c>
      <c r="K3525">
        <v>0.8</v>
      </c>
      <c r="L3525">
        <v>5</v>
      </c>
      <c r="M3525">
        <v>1</v>
      </c>
      <c r="N3525">
        <v>3</v>
      </c>
      <c r="P3525">
        <v>0</v>
      </c>
      <c r="Q3525">
        <v>2</v>
      </c>
      <c r="R3525">
        <v>0</v>
      </c>
      <c r="S3525">
        <v>1</v>
      </c>
      <c r="T3525" t="e">
        <v>#DIV/0!</v>
      </c>
    </row>
    <row r="3526" spans="1:20" x14ac:dyDescent="0.25">
      <c r="A3526" s="177" t="s">
        <v>10798</v>
      </c>
      <c r="B3526" t="s">
        <v>10799</v>
      </c>
      <c r="C3526" t="s">
        <v>203</v>
      </c>
      <c r="D3526" s="20" t="s">
        <v>1028</v>
      </c>
      <c r="E3526" s="26">
        <v>42856</v>
      </c>
      <c r="F3526">
        <v>19</v>
      </c>
      <c r="G3526">
        <v>10</v>
      </c>
      <c r="H3526">
        <v>1.9</v>
      </c>
      <c r="I3526">
        <v>36</v>
      </c>
      <c r="J3526">
        <v>85</v>
      </c>
      <c r="K3526">
        <v>0.42352941176470588</v>
      </c>
      <c r="L3526">
        <v>45</v>
      </c>
      <c r="M3526">
        <v>1.8888888888888888</v>
      </c>
      <c r="N3526">
        <v>27</v>
      </c>
      <c r="P3526">
        <v>1</v>
      </c>
      <c r="Q3526">
        <v>3</v>
      </c>
      <c r="R3526">
        <v>0.33333333333333331</v>
      </c>
      <c r="S3526">
        <v>9</v>
      </c>
      <c r="T3526">
        <v>0.47</v>
      </c>
    </row>
    <row r="3527" spans="1:20" x14ac:dyDescent="0.25">
      <c r="A3527" s="177" t="s">
        <v>9951</v>
      </c>
      <c r="B3527" t="s">
        <v>9952</v>
      </c>
      <c r="C3527" t="s">
        <v>223</v>
      </c>
      <c r="D3527" s="20" t="s">
        <v>1028</v>
      </c>
      <c r="E3527" s="26">
        <v>42856</v>
      </c>
      <c r="F3527">
        <v>7</v>
      </c>
      <c r="G3527">
        <v>6</v>
      </c>
      <c r="H3527">
        <v>1.1666666666666667</v>
      </c>
      <c r="I3527">
        <v>65</v>
      </c>
      <c r="J3527">
        <v>105</v>
      </c>
      <c r="K3527">
        <v>0.61904761904761907</v>
      </c>
      <c r="L3527">
        <v>90</v>
      </c>
      <c r="M3527">
        <v>1.1666666666666667</v>
      </c>
      <c r="N3527">
        <v>63</v>
      </c>
      <c r="P3527">
        <v>0</v>
      </c>
      <c r="Q3527">
        <v>0</v>
      </c>
      <c r="R3527" t="e">
        <v>#DIV/0!</v>
      </c>
      <c r="S3527">
        <v>3</v>
      </c>
      <c r="T3527" t="e">
        <v>#DIV/0!</v>
      </c>
    </row>
    <row r="3528" spans="1:20" x14ac:dyDescent="0.25">
      <c r="A3528" s="177" t="s">
        <v>9569</v>
      </c>
      <c r="B3528" t="s">
        <v>9570</v>
      </c>
      <c r="C3528" t="s">
        <v>346</v>
      </c>
      <c r="D3528" s="20" t="s">
        <v>1028</v>
      </c>
      <c r="E3528" s="26">
        <v>42856</v>
      </c>
      <c r="F3528">
        <v>0</v>
      </c>
      <c r="G3528">
        <v>0</v>
      </c>
      <c r="H3528" t="e">
        <v>#DIV/0!</v>
      </c>
      <c r="I3528">
        <v>0</v>
      </c>
      <c r="J3528">
        <v>0</v>
      </c>
      <c r="K3528" t="e">
        <v>#DIV/0!</v>
      </c>
      <c r="L3528">
        <v>0</v>
      </c>
      <c r="M3528" t="e">
        <v>#DIV/0!</v>
      </c>
      <c r="N3528">
        <v>0</v>
      </c>
      <c r="P3528">
        <v>0</v>
      </c>
      <c r="Q3528">
        <v>0</v>
      </c>
      <c r="R3528" t="e">
        <v>#DIV/0!</v>
      </c>
      <c r="S3528">
        <v>0</v>
      </c>
      <c r="T3528">
        <v>1</v>
      </c>
    </row>
    <row r="3529" spans="1:20" x14ac:dyDescent="0.25">
      <c r="A3529" s="177" t="s">
        <v>9210</v>
      </c>
      <c r="B3529" t="s">
        <v>9211</v>
      </c>
      <c r="C3529" t="s">
        <v>207</v>
      </c>
      <c r="D3529" s="20" t="s">
        <v>1028</v>
      </c>
      <c r="E3529" s="26">
        <v>42856</v>
      </c>
      <c r="F3529">
        <v>6</v>
      </c>
      <c r="G3529">
        <v>9</v>
      </c>
      <c r="H3529">
        <v>0.66666666666666663</v>
      </c>
      <c r="I3529">
        <v>89</v>
      </c>
      <c r="J3529">
        <v>38</v>
      </c>
      <c r="K3529">
        <v>2.3421052631578947</v>
      </c>
      <c r="L3529">
        <v>80</v>
      </c>
      <c r="M3529">
        <v>0.47499999999999998</v>
      </c>
      <c r="N3529">
        <v>80</v>
      </c>
      <c r="P3529">
        <v>4</v>
      </c>
      <c r="Q3529">
        <v>5</v>
      </c>
      <c r="R3529">
        <v>0.8</v>
      </c>
      <c r="S3529">
        <v>9</v>
      </c>
      <c r="T3529">
        <v>0.8</v>
      </c>
    </row>
    <row r="3530" spans="1:20" x14ac:dyDescent="0.25">
      <c r="A3530" s="177" t="s">
        <v>8371</v>
      </c>
      <c r="B3530" t="s">
        <v>8372</v>
      </c>
      <c r="C3530" t="s">
        <v>212</v>
      </c>
      <c r="D3530" s="20" t="s">
        <v>1028</v>
      </c>
      <c r="E3530" s="26">
        <v>42856</v>
      </c>
      <c r="F3530">
        <v>2</v>
      </c>
      <c r="G3530">
        <v>3</v>
      </c>
      <c r="H3530">
        <v>0.66666666666666663</v>
      </c>
      <c r="I3530">
        <v>15</v>
      </c>
      <c r="J3530">
        <v>18</v>
      </c>
      <c r="K3530">
        <v>0.83333333333333337</v>
      </c>
      <c r="L3530">
        <v>30</v>
      </c>
      <c r="M3530">
        <v>0.6</v>
      </c>
      <c r="N3530">
        <v>12</v>
      </c>
      <c r="P3530">
        <v>3</v>
      </c>
      <c r="Q3530">
        <v>6</v>
      </c>
      <c r="R3530">
        <v>0.5</v>
      </c>
      <c r="S3530">
        <v>3</v>
      </c>
    </row>
    <row r="3531" spans="1:20" x14ac:dyDescent="0.25">
      <c r="A3531" s="177" t="s">
        <v>8070</v>
      </c>
      <c r="B3531" t="s">
        <v>8071</v>
      </c>
      <c r="C3531" t="s">
        <v>225</v>
      </c>
      <c r="D3531" s="20" t="s">
        <v>1028</v>
      </c>
      <c r="E3531" s="26">
        <v>42856</v>
      </c>
      <c r="F3531">
        <v>5</v>
      </c>
      <c r="G3531">
        <v>7</v>
      </c>
      <c r="H3531">
        <v>0.7142857142857143</v>
      </c>
      <c r="I3531">
        <v>30</v>
      </c>
      <c r="J3531">
        <v>40</v>
      </c>
      <c r="K3531">
        <v>0.75</v>
      </c>
      <c r="L3531">
        <v>105</v>
      </c>
      <c r="M3531">
        <v>0.38095238095238093</v>
      </c>
      <c r="N3531">
        <v>30</v>
      </c>
      <c r="P3531">
        <v>0</v>
      </c>
      <c r="Q3531">
        <v>0</v>
      </c>
      <c r="R3531" t="e">
        <v>#DIV/0!</v>
      </c>
      <c r="S3531">
        <v>0</v>
      </c>
      <c r="T3531">
        <v>0.26</v>
      </c>
    </row>
    <row r="3532" spans="1:20" x14ac:dyDescent="0.25">
      <c r="A3532" s="177" t="s">
        <v>7682</v>
      </c>
      <c r="B3532" t="s">
        <v>7683</v>
      </c>
      <c r="C3532" s="20" t="s">
        <v>901</v>
      </c>
      <c r="D3532" s="20" t="s">
        <v>1026</v>
      </c>
      <c r="E3532" s="26">
        <v>42856</v>
      </c>
      <c r="F3532">
        <v>6</v>
      </c>
      <c r="G3532">
        <v>5</v>
      </c>
      <c r="H3532">
        <v>1.2</v>
      </c>
      <c r="I3532">
        <v>42</v>
      </c>
      <c r="J3532">
        <v>29</v>
      </c>
      <c r="K3532">
        <v>1.4482758620689655</v>
      </c>
      <c r="L3532">
        <v>34</v>
      </c>
      <c r="M3532">
        <v>0.8529411764705882</v>
      </c>
      <c r="N3532">
        <v>34</v>
      </c>
      <c r="P3532">
        <v>0</v>
      </c>
      <c r="Q3532">
        <v>2</v>
      </c>
      <c r="R3532">
        <v>0</v>
      </c>
      <c r="S3532">
        <v>8</v>
      </c>
      <c r="T3532">
        <v>0.89583333333333337</v>
      </c>
    </row>
    <row r="3533" spans="1:20" x14ac:dyDescent="0.25">
      <c r="A3533" s="177" t="s">
        <v>7130</v>
      </c>
      <c r="B3533" t="s">
        <v>7131</v>
      </c>
      <c r="C3533" t="s">
        <v>232</v>
      </c>
      <c r="D3533" s="20" t="s">
        <v>1028</v>
      </c>
      <c r="E3533" s="26">
        <v>42856</v>
      </c>
      <c r="F3533">
        <v>10</v>
      </c>
      <c r="G3533">
        <v>15</v>
      </c>
      <c r="H3533">
        <v>0.66666666666666663</v>
      </c>
      <c r="I3533">
        <v>128</v>
      </c>
      <c r="J3533">
        <v>108</v>
      </c>
      <c r="K3533">
        <v>1.1851851851851851</v>
      </c>
      <c r="L3533">
        <v>180</v>
      </c>
      <c r="M3533">
        <v>0.6</v>
      </c>
      <c r="N3533">
        <v>126</v>
      </c>
      <c r="P3533">
        <v>2</v>
      </c>
      <c r="Q3533">
        <v>5</v>
      </c>
      <c r="R3533">
        <v>0.4</v>
      </c>
      <c r="S3533">
        <v>2</v>
      </c>
      <c r="T3533">
        <v>0.82</v>
      </c>
    </row>
    <row r="3534" spans="1:20" x14ac:dyDescent="0.25">
      <c r="A3534" s="177" t="s">
        <v>6764</v>
      </c>
      <c r="B3534" t="s">
        <v>6765</v>
      </c>
      <c r="C3534" t="s">
        <v>317</v>
      </c>
      <c r="D3534" s="20" t="s">
        <v>1028</v>
      </c>
      <c r="E3534" s="26">
        <v>42856</v>
      </c>
      <c r="F3534">
        <v>15</v>
      </c>
      <c r="G3534">
        <v>12</v>
      </c>
      <c r="H3534">
        <v>1.25</v>
      </c>
      <c r="I3534">
        <v>34</v>
      </c>
      <c r="J3534">
        <v>45</v>
      </c>
      <c r="K3534">
        <v>0.75555555555555554</v>
      </c>
      <c r="L3534">
        <v>26</v>
      </c>
      <c r="M3534">
        <v>1.7307692307692308</v>
      </c>
      <c r="N3534">
        <v>29</v>
      </c>
      <c r="P3534">
        <v>0</v>
      </c>
      <c r="Q3534">
        <v>0</v>
      </c>
      <c r="R3534" t="e">
        <v>#DIV/0!</v>
      </c>
      <c r="S3534">
        <v>5</v>
      </c>
      <c r="T3534">
        <v>0.78</v>
      </c>
    </row>
    <row r="3535" spans="1:20" x14ac:dyDescent="0.25">
      <c r="A3535" s="177" t="s">
        <v>6340</v>
      </c>
      <c r="B3535" t="s">
        <v>6341</v>
      </c>
      <c r="C3535" t="s">
        <v>214</v>
      </c>
      <c r="D3535" s="20" t="s">
        <v>1028</v>
      </c>
      <c r="E3535" s="26">
        <v>42856</v>
      </c>
      <c r="F3535">
        <v>19</v>
      </c>
      <c r="G3535">
        <v>13</v>
      </c>
      <c r="H3535">
        <v>1.4615384615384615</v>
      </c>
      <c r="I3535">
        <v>98</v>
      </c>
      <c r="J3535">
        <v>152</v>
      </c>
      <c r="K3535">
        <v>0.64473684210526316</v>
      </c>
      <c r="L3535">
        <v>92</v>
      </c>
      <c r="M3535">
        <v>1.6521739130434783</v>
      </c>
      <c r="N3535">
        <v>76</v>
      </c>
      <c r="P3535">
        <v>12</v>
      </c>
      <c r="Q3535">
        <v>15</v>
      </c>
      <c r="R3535">
        <v>0.8</v>
      </c>
      <c r="S3535">
        <v>22</v>
      </c>
      <c r="T3535">
        <v>0.8899999999999999</v>
      </c>
    </row>
    <row r="3536" spans="1:20" x14ac:dyDescent="0.25">
      <c r="A3536" s="177" t="s">
        <v>5562</v>
      </c>
      <c r="B3536" t="s">
        <v>5563</v>
      </c>
      <c r="C3536" s="20" t="s">
        <v>903</v>
      </c>
      <c r="D3536" s="20" t="s">
        <v>1026</v>
      </c>
      <c r="E3536" s="26">
        <v>42856</v>
      </c>
      <c r="F3536">
        <v>11</v>
      </c>
      <c r="G3536">
        <v>11</v>
      </c>
      <c r="H3536">
        <v>1</v>
      </c>
      <c r="I3536">
        <v>43</v>
      </c>
      <c r="J3536">
        <v>55</v>
      </c>
      <c r="K3536">
        <v>0.78181818181818186</v>
      </c>
      <c r="L3536">
        <v>44</v>
      </c>
      <c r="M3536">
        <v>1.25</v>
      </c>
      <c r="N3536">
        <v>39</v>
      </c>
      <c r="P3536">
        <v>3</v>
      </c>
      <c r="Q3536">
        <v>3</v>
      </c>
      <c r="R3536">
        <v>1</v>
      </c>
      <c r="S3536">
        <v>4</v>
      </c>
      <c r="T3536">
        <v>0.60499999999999998</v>
      </c>
    </row>
    <row r="3537" spans="1:20" x14ac:dyDescent="0.25">
      <c r="A3537" s="177" t="s">
        <v>4947</v>
      </c>
      <c r="B3537" t="s">
        <v>4948</v>
      </c>
      <c r="C3537" t="s">
        <v>230</v>
      </c>
      <c r="D3537" s="20" t="s">
        <v>1028</v>
      </c>
      <c r="E3537" s="26">
        <v>42856</v>
      </c>
      <c r="F3537">
        <v>1</v>
      </c>
      <c r="G3537">
        <v>1</v>
      </c>
      <c r="H3537">
        <v>1</v>
      </c>
      <c r="I3537">
        <v>7</v>
      </c>
      <c r="J3537">
        <v>5</v>
      </c>
      <c r="K3537">
        <v>1.4</v>
      </c>
      <c r="L3537">
        <v>10</v>
      </c>
      <c r="M3537">
        <v>0.5</v>
      </c>
      <c r="N3537">
        <v>6</v>
      </c>
      <c r="P3537">
        <v>1</v>
      </c>
      <c r="Q3537">
        <v>1</v>
      </c>
      <c r="R3537">
        <v>1</v>
      </c>
      <c r="S3537">
        <v>1</v>
      </c>
      <c r="T3537">
        <v>0.43499999999999994</v>
      </c>
    </row>
    <row r="3538" spans="1:20" x14ac:dyDescent="0.25">
      <c r="A3538" s="177" t="s">
        <v>4772</v>
      </c>
      <c r="B3538" t="s">
        <v>4773</v>
      </c>
      <c r="C3538" t="s">
        <v>234</v>
      </c>
      <c r="D3538" s="20" t="s">
        <v>1028</v>
      </c>
      <c r="E3538" s="26">
        <v>42856</v>
      </c>
      <c r="F3538">
        <v>3</v>
      </c>
      <c r="G3538">
        <v>6</v>
      </c>
      <c r="H3538">
        <v>0.5</v>
      </c>
      <c r="I3538">
        <v>65</v>
      </c>
      <c r="J3538">
        <v>40</v>
      </c>
      <c r="K3538">
        <v>1.625</v>
      </c>
      <c r="L3538">
        <v>50</v>
      </c>
      <c r="M3538">
        <v>0.8</v>
      </c>
      <c r="N3538">
        <v>61</v>
      </c>
      <c r="P3538">
        <v>0</v>
      </c>
      <c r="Q3538">
        <v>1</v>
      </c>
      <c r="R3538">
        <v>0</v>
      </c>
      <c r="S3538">
        <v>4</v>
      </c>
      <c r="T3538">
        <v>0.54833333333333334</v>
      </c>
    </row>
    <row r="3539" spans="1:20" x14ac:dyDescent="0.25">
      <c r="A3539" s="177" t="s">
        <v>4422</v>
      </c>
      <c r="B3539" t="s">
        <v>4423</v>
      </c>
      <c r="C3539" t="s">
        <v>217</v>
      </c>
      <c r="D3539" s="20" t="s">
        <v>1028</v>
      </c>
      <c r="E3539" s="26">
        <v>42856</v>
      </c>
      <c r="F3539">
        <v>0</v>
      </c>
      <c r="G3539">
        <v>0</v>
      </c>
      <c r="H3539" t="e">
        <v>#DIV/0!</v>
      </c>
      <c r="I3539">
        <v>0</v>
      </c>
      <c r="J3539">
        <v>0</v>
      </c>
      <c r="K3539" t="e">
        <v>#DIV/0!</v>
      </c>
      <c r="L3539">
        <v>0</v>
      </c>
      <c r="M3539" t="e">
        <v>#DIV/0!</v>
      </c>
      <c r="N3539">
        <v>0</v>
      </c>
      <c r="P3539">
        <v>0</v>
      </c>
      <c r="Q3539">
        <v>0</v>
      </c>
      <c r="R3539" t="e">
        <v>#DIV/0!</v>
      </c>
      <c r="S3539">
        <v>0</v>
      </c>
      <c r="T3539">
        <v>0.65427083333333313</v>
      </c>
    </row>
    <row r="3540" spans="1:20" x14ac:dyDescent="0.25">
      <c r="A3540" s="177" t="s">
        <v>3832</v>
      </c>
      <c r="B3540" t="s">
        <v>3833</v>
      </c>
      <c r="C3540" t="s">
        <v>342</v>
      </c>
      <c r="D3540" s="20" t="s">
        <v>1028</v>
      </c>
      <c r="E3540" s="26">
        <v>42856</v>
      </c>
      <c r="F3540">
        <v>4</v>
      </c>
      <c r="G3540">
        <v>4</v>
      </c>
      <c r="H3540">
        <v>1</v>
      </c>
      <c r="I3540">
        <v>28</v>
      </c>
      <c r="J3540">
        <v>40</v>
      </c>
      <c r="K3540">
        <v>0.7</v>
      </c>
      <c r="L3540">
        <v>40</v>
      </c>
      <c r="M3540">
        <v>1</v>
      </c>
      <c r="N3540">
        <v>25</v>
      </c>
      <c r="P3540">
        <v>0</v>
      </c>
      <c r="Q3540">
        <v>0</v>
      </c>
      <c r="R3540" t="e">
        <v>#DIV/0!</v>
      </c>
      <c r="S3540">
        <v>3</v>
      </c>
    </row>
    <row r="3541" spans="1:20" x14ac:dyDescent="0.25">
      <c r="A3541" s="177" t="s">
        <v>3640</v>
      </c>
      <c r="B3541" t="s">
        <v>3641</v>
      </c>
      <c r="C3541" t="s">
        <v>220</v>
      </c>
      <c r="D3541" s="20" t="s">
        <v>1028</v>
      </c>
      <c r="E3541" s="26">
        <v>42856</v>
      </c>
      <c r="F3541">
        <v>3</v>
      </c>
      <c r="G3541">
        <v>16</v>
      </c>
      <c r="H3541">
        <v>0.1875</v>
      </c>
      <c r="I3541">
        <v>5</v>
      </c>
      <c r="J3541">
        <v>8</v>
      </c>
      <c r="K3541">
        <v>0.625</v>
      </c>
      <c r="L3541">
        <v>48</v>
      </c>
      <c r="M3541">
        <v>0.16666666666666666</v>
      </c>
      <c r="N3541">
        <v>5</v>
      </c>
      <c r="P3541">
        <v>7</v>
      </c>
      <c r="Q3541">
        <v>9</v>
      </c>
      <c r="R3541">
        <v>0.77777777777777779</v>
      </c>
      <c r="S3541">
        <v>0</v>
      </c>
    </row>
    <row r="3542" spans="1:20" x14ac:dyDescent="0.25">
      <c r="A3542" s="177" t="s">
        <v>3115</v>
      </c>
      <c r="B3542" t="s">
        <v>3116</v>
      </c>
      <c r="C3542" t="s">
        <v>242</v>
      </c>
      <c r="D3542" s="20" t="s">
        <v>1026</v>
      </c>
      <c r="E3542" s="26">
        <v>42856</v>
      </c>
      <c r="F3542">
        <v>5</v>
      </c>
      <c r="G3542">
        <v>7</v>
      </c>
      <c r="H3542">
        <v>0.7142857142857143</v>
      </c>
      <c r="I3542">
        <v>85</v>
      </c>
      <c r="J3542">
        <v>43</v>
      </c>
      <c r="K3542">
        <v>1.9767441860465116</v>
      </c>
      <c r="L3542">
        <v>75</v>
      </c>
      <c r="M3542">
        <v>0.57333333333333336</v>
      </c>
      <c r="N3542">
        <v>72</v>
      </c>
      <c r="P3542">
        <v>4</v>
      </c>
      <c r="Q3542">
        <v>9</v>
      </c>
      <c r="R3542">
        <v>0.44444444444444442</v>
      </c>
      <c r="S3542">
        <v>13</v>
      </c>
    </row>
    <row r="3543" spans="1:20" x14ac:dyDescent="0.25">
      <c r="A3543" s="177" t="s">
        <v>2940</v>
      </c>
      <c r="B3543" t="s">
        <v>2941</v>
      </c>
      <c r="C3543" s="20" t="s">
        <v>2754</v>
      </c>
      <c r="D3543" s="20" t="s">
        <v>1026</v>
      </c>
      <c r="E3543" s="26">
        <v>42856</v>
      </c>
      <c r="F3543">
        <v>6</v>
      </c>
      <c r="G3543">
        <v>6</v>
      </c>
      <c r="H3543">
        <v>1</v>
      </c>
      <c r="I3543">
        <v>29</v>
      </c>
      <c r="J3543">
        <v>30</v>
      </c>
      <c r="K3543">
        <v>0.96666666666666667</v>
      </c>
      <c r="L3543">
        <v>32</v>
      </c>
      <c r="M3543">
        <v>0.9375</v>
      </c>
      <c r="N3543">
        <v>25</v>
      </c>
      <c r="P3543">
        <v>1</v>
      </c>
      <c r="Q3543">
        <v>1</v>
      </c>
      <c r="R3543">
        <v>1</v>
      </c>
      <c r="S3543">
        <v>4</v>
      </c>
    </row>
    <row r="3544" spans="1:20" x14ac:dyDescent="0.25">
      <c r="A3544" s="177" t="s">
        <v>2695</v>
      </c>
      <c r="B3544" t="s">
        <v>2696</v>
      </c>
      <c r="C3544" t="s">
        <v>237</v>
      </c>
      <c r="D3544" s="20" t="s">
        <v>1026</v>
      </c>
      <c r="E3544" s="26">
        <v>42856</v>
      </c>
      <c r="F3544">
        <v>9</v>
      </c>
      <c r="G3544">
        <v>13</v>
      </c>
      <c r="H3544">
        <v>0.69230769230769229</v>
      </c>
      <c r="I3544">
        <v>56</v>
      </c>
      <c r="J3544">
        <v>63</v>
      </c>
      <c r="K3544">
        <v>0.88888888888888884</v>
      </c>
      <c r="L3544">
        <v>97</v>
      </c>
      <c r="M3544">
        <v>0.64948453608247425</v>
      </c>
      <c r="N3544">
        <v>35</v>
      </c>
      <c r="O3544">
        <v>0.89583333333333337</v>
      </c>
      <c r="P3544">
        <v>14</v>
      </c>
      <c r="Q3544">
        <v>19</v>
      </c>
      <c r="R3544">
        <v>0.73684210526315785</v>
      </c>
      <c r="S3544">
        <v>21</v>
      </c>
    </row>
    <row r="3545" spans="1:20" x14ac:dyDescent="0.25">
      <c r="A3545" s="177" t="s">
        <v>2520</v>
      </c>
      <c r="B3545" t="s">
        <v>2521</v>
      </c>
      <c r="C3545" t="s">
        <v>238</v>
      </c>
      <c r="D3545" s="20" t="s">
        <v>1026</v>
      </c>
      <c r="E3545" s="26">
        <v>42856</v>
      </c>
      <c r="F3545">
        <v>2</v>
      </c>
      <c r="G3545">
        <v>12</v>
      </c>
      <c r="H3545">
        <v>0.16666666666666666</v>
      </c>
      <c r="I3545">
        <v>3</v>
      </c>
      <c r="J3545">
        <v>6</v>
      </c>
      <c r="K3545">
        <v>0.5</v>
      </c>
      <c r="L3545">
        <v>40</v>
      </c>
      <c r="M3545">
        <v>0.15</v>
      </c>
      <c r="N3545">
        <v>3</v>
      </c>
      <c r="O3545">
        <v>0.82</v>
      </c>
      <c r="P3545">
        <v>3</v>
      </c>
      <c r="Q3545">
        <v>5</v>
      </c>
      <c r="R3545">
        <v>0.6</v>
      </c>
      <c r="S3545">
        <v>0</v>
      </c>
      <c r="T3545">
        <v>0.28999999999999998</v>
      </c>
    </row>
    <row r="3546" spans="1:20" x14ac:dyDescent="0.25">
      <c r="A3546" s="177" t="s">
        <v>2347</v>
      </c>
      <c r="B3546" t="s">
        <v>2348</v>
      </c>
      <c r="C3546" t="s">
        <v>239</v>
      </c>
      <c r="D3546" s="20" t="s">
        <v>1026</v>
      </c>
      <c r="E3546" s="26">
        <v>42856</v>
      </c>
      <c r="F3546">
        <v>1</v>
      </c>
      <c r="G3546">
        <v>4</v>
      </c>
      <c r="H3546">
        <v>0.25</v>
      </c>
      <c r="I3546">
        <v>2</v>
      </c>
      <c r="J3546">
        <v>2</v>
      </c>
      <c r="K3546">
        <v>1</v>
      </c>
      <c r="L3546">
        <v>8</v>
      </c>
      <c r="M3546">
        <v>0.25</v>
      </c>
      <c r="N3546">
        <v>2</v>
      </c>
      <c r="O3546">
        <v>0.78</v>
      </c>
      <c r="P3546">
        <v>4</v>
      </c>
      <c r="Q3546">
        <v>4</v>
      </c>
      <c r="R3546">
        <v>1</v>
      </c>
      <c r="S3546">
        <v>0</v>
      </c>
      <c r="T3546">
        <v>0.75</v>
      </c>
    </row>
    <row r="3547" spans="1:20" x14ac:dyDescent="0.25">
      <c r="A3547" s="177" t="s">
        <v>2172</v>
      </c>
      <c r="B3547" t="s">
        <v>2173</v>
      </c>
      <c r="C3547" s="20" t="s">
        <v>2018</v>
      </c>
      <c r="D3547" s="20" t="s">
        <v>1026</v>
      </c>
      <c r="E3547" s="26">
        <v>42856</v>
      </c>
      <c r="F3547">
        <v>11</v>
      </c>
      <c r="G3547">
        <v>10</v>
      </c>
      <c r="H3547">
        <v>1.1000000000000001</v>
      </c>
      <c r="I3547">
        <v>56</v>
      </c>
      <c r="J3547">
        <v>54</v>
      </c>
      <c r="K3547">
        <v>1.037037037037037</v>
      </c>
      <c r="L3547">
        <v>46</v>
      </c>
      <c r="M3547">
        <v>1.173913043478261</v>
      </c>
      <c r="N3547">
        <v>48</v>
      </c>
      <c r="P3547">
        <v>2</v>
      </c>
      <c r="Q3547">
        <v>4</v>
      </c>
      <c r="R3547">
        <v>0.5</v>
      </c>
      <c r="S3547">
        <v>8</v>
      </c>
      <c r="T3547">
        <v>0.85</v>
      </c>
    </row>
    <row r="3548" spans="1:20" x14ac:dyDescent="0.25">
      <c r="A3548" s="177" t="s">
        <v>1924</v>
      </c>
      <c r="B3548" t="s">
        <v>1925</v>
      </c>
      <c r="C3548" t="s">
        <v>240</v>
      </c>
      <c r="D3548" s="20" t="s">
        <v>1026</v>
      </c>
      <c r="E3548" s="26">
        <v>42856</v>
      </c>
      <c r="F3548">
        <v>29</v>
      </c>
      <c r="G3548">
        <v>17</v>
      </c>
      <c r="H3548">
        <v>1.7058823529411764</v>
      </c>
      <c r="I3548">
        <v>53</v>
      </c>
      <c r="J3548">
        <v>125</v>
      </c>
      <c r="K3548">
        <v>0.42399999999999999</v>
      </c>
      <c r="L3548">
        <v>48</v>
      </c>
      <c r="M3548">
        <v>2.6041666666666665</v>
      </c>
      <c r="N3548">
        <v>44</v>
      </c>
      <c r="P3548">
        <v>0</v>
      </c>
      <c r="Q3548">
        <v>2</v>
      </c>
      <c r="R3548">
        <v>0</v>
      </c>
      <c r="S3548">
        <v>9</v>
      </c>
      <c r="T3548">
        <v>1.125</v>
      </c>
    </row>
    <row r="3549" spans="1:20" x14ac:dyDescent="0.25">
      <c r="A3549" s="177" t="s">
        <v>1749</v>
      </c>
      <c r="B3549" t="s">
        <v>1750</v>
      </c>
      <c r="C3549" t="s">
        <v>241</v>
      </c>
      <c r="D3549" s="20" t="s">
        <v>1026</v>
      </c>
      <c r="E3549" s="26">
        <v>42856</v>
      </c>
      <c r="F3549">
        <v>61</v>
      </c>
      <c r="G3549">
        <v>58</v>
      </c>
      <c r="H3549">
        <v>1.0517241379310345</v>
      </c>
      <c r="I3549">
        <v>524</v>
      </c>
      <c r="J3549">
        <v>611</v>
      </c>
      <c r="K3549">
        <v>0.85761047463175122</v>
      </c>
      <c r="L3549">
        <v>635</v>
      </c>
      <c r="M3549">
        <v>0.96220472440944882</v>
      </c>
      <c r="N3549">
        <v>506</v>
      </c>
      <c r="P3549">
        <v>5</v>
      </c>
      <c r="Q3549">
        <v>13</v>
      </c>
      <c r="R3549">
        <v>0.38461538461538464</v>
      </c>
      <c r="S3549">
        <v>19</v>
      </c>
      <c r="T3549">
        <v>0.96</v>
      </c>
    </row>
    <row r="3550" spans="1:20" x14ac:dyDescent="0.25">
      <c r="A3550" s="177" t="s">
        <v>1574</v>
      </c>
      <c r="B3550" t="s">
        <v>1575</v>
      </c>
      <c r="C3550" t="s">
        <v>318</v>
      </c>
      <c r="D3550" s="20" t="s">
        <v>1026</v>
      </c>
      <c r="E3550" s="26">
        <v>42856</v>
      </c>
      <c r="F3550">
        <v>25</v>
      </c>
      <c r="G3550">
        <v>18</v>
      </c>
      <c r="H3550">
        <v>1.3888888888888888</v>
      </c>
      <c r="I3550">
        <v>55</v>
      </c>
      <c r="J3550">
        <v>75</v>
      </c>
      <c r="K3550">
        <v>0.73333333333333328</v>
      </c>
      <c r="L3550">
        <v>67</v>
      </c>
      <c r="M3550">
        <v>1.1194029850746268</v>
      </c>
      <c r="N3550">
        <v>49</v>
      </c>
      <c r="P3550">
        <v>0</v>
      </c>
      <c r="Q3550">
        <v>2</v>
      </c>
      <c r="R3550">
        <v>0</v>
      </c>
      <c r="S3550">
        <v>6</v>
      </c>
      <c r="T3550">
        <v>0.73</v>
      </c>
    </row>
    <row r="3551" spans="1:20" x14ac:dyDescent="0.25">
      <c r="A3551" s="177" t="s">
        <v>12665</v>
      </c>
      <c r="B3551" t="s">
        <v>1477</v>
      </c>
      <c r="C3551" t="s">
        <v>896</v>
      </c>
      <c r="D3551" s="20" t="s">
        <v>1026</v>
      </c>
      <c r="E3551" s="26">
        <v>42856</v>
      </c>
      <c r="F3551">
        <v>149</v>
      </c>
      <c r="G3551">
        <v>145</v>
      </c>
      <c r="H3551">
        <v>1.0275862068965518</v>
      </c>
      <c r="I3551">
        <v>863</v>
      </c>
      <c r="J3551">
        <v>1009</v>
      </c>
      <c r="K3551">
        <v>0.85530227948463822</v>
      </c>
      <c r="L3551">
        <v>1048</v>
      </c>
      <c r="M3551">
        <v>0.96278625954198471</v>
      </c>
      <c r="N3551">
        <v>784</v>
      </c>
      <c r="P3551">
        <v>33</v>
      </c>
      <c r="Q3551">
        <v>59</v>
      </c>
      <c r="R3551">
        <v>0.55932203389830504</v>
      </c>
      <c r="S3551">
        <v>80</v>
      </c>
    </row>
    <row r="3552" spans="1:20" x14ac:dyDescent="0.25">
      <c r="A3552" s="177" t="s">
        <v>1148</v>
      </c>
      <c r="B3552" t="s">
        <v>1236</v>
      </c>
      <c r="C3552" t="s">
        <v>235</v>
      </c>
      <c r="D3552" s="20" t="s">
        <v>1028</v>
      </c>
      <c r="E3552" s="26">
        <v>42856</v>
      </c>
      <c r="F3552">
        <v>149</v>
      </c>
      <c r="G3552">
        <v>145</v>
      </c>
      <c r="H3552">
        <v>1.0275862068965518</v>
      </c>
      <c r="I3552">
        <v>863</v>
      </c>
      <c r="J3552">
        <v>1009</v>
      </c>
      <c r="K3552">
        <v>0.85530227948463822</v>
      </c>
      <c r="L3552">
        <v>1048</v>
      </c>
      <c r="M3552">
        <v>0.96278625954198471</v>
      </c>
      <c r="N3552">
        <v>784</v>
      </c>
      <c r="P3552">
        <v>33</v>
      </c>
      <c r="Q3552">
        <v>59</v>
      </c>
      <c r="R3552">
        <v>0.55932203389830504</v>
      </c>
      <c r="S3552">
        <v>80</v>
      </c>
      <c r="T3552">
        <v>0.83</v>
      </c>
    </row>
    <row r="3553" spans="1:20" x14ac:dyDescent="0.25">
      <c r="A3553" s="177" t="s">
        <v>11134</v>
      </c>
      <c r="B3553" t="s">
        <v>11135</v>
      </c>
      <c r="C3553" t="s">
        <v>228</v>
      </c>
      <c r="D3553" s="20" t="s">
        <v>1026</v>
      </c>
      <c r="E3553" s="26">
        <v>42887</v>
      </c>
      <c r="F3553">
        <v>1</v>
      </c>
      <c r="G3553">
        <v>1</v>
      </c>
      <c r="H3553">
        <v>1</v>
      </c>
      <c r="I3553">
        <v>4</v>
      </c>
      <c r="J3553">
        <v>5</v>
      </c>
      <c r="K3553">
        <v>0.8</v>
      </c>
      <c r="L3553">
        <v>5</v>
      </c>
      <c r="M3553">
        <v>1</v>
      </c>
      <c r="N3553">
        <v>2</v>
      </c>
      <c r="P3553">
        <v>1</v>
      </c>
      <c r="Q3553">
        <v>2</v>
      </c>
      <c r="R3553">
        <v>0.5</v>
      </c>
      <c r="S3553">
        <v>2</v>
      </c>
      <c r="T3553">
        <v>0.95</v>
      </c>
    </row>
    <row r="3554" spans="1:20" x14ac:dyDescent="0.25">
      <c r="A3554" s="177" t="s">
        <v>9387</v>
      </c>
      <c r="B3554" t="s">
        <v>9388</v>
      </c>
      <c r="C3554" t="s">
        <v>211</v>
      </c>
      <c r="D3554" s="20" t="s">
        <v>1026</v>
      </c>
      <c r="E3554" s="26">
        <v>42887</v>
      </c>
      <c r="F3554">
        <v>1</v>
      </c>
      <c r="G3554">
        <v>2</v>
      </c>
      <c r="H3554">
        <v>0.5</v>
      </c>
      <c r="I3554">
        <v>67</v>
      </c>
      <c r="J3554">
        <v>15</v>
      </c>
      <c r="K3554">
        <v>4.4666666666666668</v>
      </c>
      <c r="L3554">
        <v>30</v>
      </c>
      <c r="M3554">
        <v>0.5</v>
      </c>
      <c r="N3554">
        <v>59</v>
      </c>
      <c r="P3554">
        <v>0</v>
      </c>
      <c r="Q3554">
        <v>0</v>
      </c>
      <c r="R3554" t="e">
        <v>#DIV/0!</v>
      </c>
      <c r="S3554">
        <v>8</v>
      </c>
      <c r="T3554">
        <v>0.62</v>
      </c>
    </row>
    <row r="3555" spans="1:20" x14ac:dyDescent="0.25">
      <c r="A3555" s="177" t="s">
        <v>8548</v>
      </c>
      <c r="B3555" t="s">
        <v>8549</v>
      </c>
      <c r="C3555" t="s">
        <v>213</v>
      </c>
      <c r="D3555" s="20" t="s">
        <v>1026</v>
      </c>
      <c r="E3555" s="26">
        <v>42887</v>
      </c>
      <c r="F3555">
        <v>1</v>
      </c>
      <c r="G3555">
        <v>3</v>
      </c>
      <c r="H3555">
        <v>0.33333333333333331</v>
      </c>
      <c r="I3555">
        <v>11</v>
      </c>
      <c r="J3555">
        <v>10</v>
      </c>
      <c r="K3555">
        <v>1.1000000000000001</v>
      </c>
      <c r="L3555">
        <v>30</v>
      </c>
      <c r="M3555">
        <v>0.33333333333333331</v>
      </c>
      <c r="N3555">
        <v>8</v>
      </c>
      <c r="P3555">
        <v>6</v>
      </c>
      <c r="Q3555">
        <v>6</v>
      </c>
      <c r="R3555">
        <v>1</v>
      </c>
      <c r="S3555">
        <v>3</v>
      </c>
      <c r="T3555">
        <v>0.69</v>
      </c>
    </row>
    <row r="3556" spans="1:20" x14ac:dyDescent="0.25">
      <c r="A3556" s="177" t="s">
        <v>5124</v>
      </c>
      <c r="B3556" t="s">
        <v>5125</v>
      </c>
      <c r="C3556" t="s">
        <v>229</v>
      </c>
      <c r="D3556" s="20" t="s">
        <v>1026</v>
      </c>
      <c r="E3556" s="26">
        <v>42887</v>
      </c>
      <c r="F3556">
        <v>1</v>
      </c>
      <c r="G3556">
        <v>1</v>
      </c>
      <c r="H3556">
        <v>1</v>
      </c>
      <c r="I3556">
        <v>7</v>
      </c>
      <c r="J3556">
        <v>10</v>
      </c>
      <c r="K3556">
        <v>0.7</v>
      </c>
      <c r="L3556">
        <v>10</v>
      </c>
      <c r="M3556">
        <v>1</v>
      </c>
      <c r="N3556">
        <v>6</v>
      </c>
      <c r="P3556">
        <v>1</v>
      </c>
      <c r="Q3556">
        <v>1</v>
      </c>
      <c r="R3556">
        <v>1</v>
      </c>
      <c r="S3556">
        <v>1</v>
      </c>
      <c r="T3556">
        <v>0.33</v>
      </c>
    </row>
    <row r="3557" spans="1:20" x14ac:dyDescent="0.25">
      <c r="A3557" s="177" t="s">
        <v>12126</v>
      </c>
      <c r="B3557" t="s">
        <v>12127</v>
      </c>
      <c r="C3557" s="20" t="s">
        <v>1077</v>
      </c>
      <c r="D3557" s="20" t="s">
        <v>1028</v>
      </c>
      <c r="E3557" s="26">
        <v>42887</v>
      </c>
      <c r="F3557">
        <v>0</v>
      </c>
      <c r="G3557">
        <v>0</v>
      </c>
      <c r="H3557" t="e">
        <v>#DIV/0!</v>
      </c>
      <c r="I3557">
        <v>0</v>
      </c>
      <c r="J3557">
        <v>0</v>
      </c>
      <c r="K3557" t="e">
        <v>#DIV/0!</v>
      </c>
      <c r="L3557">
        <v>0</v>
      </c>
      <c r="M3557" t="e">
        <v>#DIV/0!</v>
      </c>
      <c r="N3557">
        <v>0</v>
      </c>
      <c r="P3557">
        <v>0</v>
      </c>
      <c r="Q3557">
        <v>0</v>
      </c>
      <c r="R3557" t="e">
        <v>#DIV/0!</v>
      </c>
      <c r="S3557">
        <v>0</v>
      </c>
      <c r="T3557">
        <v>0.72</v>
      </c>
    </row>
    <row r="3558" spans="1:20" x14ac:dyDescent="0.25">
      <c r="A3558" s="177" t="s">
        <v>5748</v>
      </c>
      <c r="B3558" t="s">
        <v>5749</v>
      </c>
      <c r="C3558" s="20" t="s">
        <v>1073</v>
      </c>
      <c r="D3558" s="20" t="s">
        <v>1026</v>
      </c>
      <c r="E3558" s="26">
        <v>42887</v>
      </c>
      <c r="F3558">
        <v>7</v>
      </c>
      <c r="G3558">
        <v>6</v>
      </c>
      <c r="H3558">
        <v>1.1666666666666667</v>
      </c>
      <c r="I3558">
        <v>29</v>
      </c>
      <c r="J3558">
        <v>37</v>
      </c>
      <c r="K3558">
        <v>0.78378378378378377</v>
      </c>
      <c r="L3558">
        <v>32</v>
      </c>
      <c r="M3558">
        <v>1.15625</v>
      </c>
      <c r="N3558">
        <v>27</v>
      </c>
      <c r="P3558">
        <v>2</v>
      </c>
      <c r="Q3558">
        <v>2</v>
      </c>
      <c r="R3558">
        <v>1</v>
      </c>
      <c r="S3558">
        <v>2</v>
      </c>
    </row>
    <row r="3559" spans="1:20" x14ac:dyDescent="0.25">
      <c r="A3559" s="177" t="s">
        <v>10625</v>
      </c>
      <c r="B3559" t="s">
        <v>10626</v>
      </c>
      <c r="C3559" t="s">
        <v>205</v>
      </c>
      <c r="D3559" s="20" t="s">
        <v>1026</v>
      </c>
      <c r="E3559" s="26">
        <v>42887</v>
      </c>
      <c r="F3559">
        <v>3</v>
      </c>
      <c r="G3559">
        <v>3</v>
      </c>
      <c r="H3559">
        <v>1</v>
      </c>
      <c r="I3559">
        <v>9</v>
      </c>
      <c r="J3559">
        <v>20</v>
      </c>
      <c r="K3559">
        <v>0.45</v>
      </c>
      <c r="L3559">
        <v>20</v>
      </c>
      <c r="M3559">
        <v>1</v>
      </c>
      <c r="N3559">
        <v>7</v>
      </c>
      <c r="O3559">
        <v>0.75</v>
      </c>
      <c r="P3559">
        <v>4</v>
      </c>
      <c r="Q3559">
        <v>5</v>
      </c>
      <c r="R3559">
        <v>0.8</v>
      </c>
      <c r="S3559">
        <v>2</v>
      </c>
      <c r="T3559">
        <v>0.34</v>
      </c>
    </row>
    <row r="3560" spans="1:20" x14ac:dyDescent="0.25">
      <c r="A3560" s="177" t="s">
        <v>8972</v>
      </c>
      <c r="B3560" t="s">
        <v>8973</v>
      </c>
      <c r="C3560" t="s">
        <v>210</v>
      </c>
      <c r="D3560" s="20" t="s">
        <v>1026</v>
      </c>
      <c r="E3560" s="26">
        <v>42887</v>
      </c>
      <c r="F3560">
        <v>1</v>
      </c>
      <c r="G3560">
        <v>3</v>
      </c>
      <c r="H3560">
        <v>0.33333333333333331</v>
      </c>
      <c r="I3560">
        <v>5</v>
      </c>
      <c r="J3560">
        <v>10</v>
      </c>
      <c r="K3560">
        <v>0.5</v>
      </c>
      <c r="L3560">
        <v>30</v>
      </c>
      <c r="M3560">
        <v>0.33333333333333331</v>
      </c>
      <c r="N3560">
        <v>5</v>
      </c>
      <c r="O3560">
        <v>0.85</v>
      </c>
      <c r="P3560">
        <v>0</v>
      </c>
      <c r="Q3560">
        <v>2</v>
      </c>
      <c r="R3560">
        <v>0</v>
      </c>
      <c r="S3560">
        <v>0</v>
      </c>
      <c r="T3560">
        <v>0.2</v>
      </c>
    </row>
    <row r="3561" spans="1:20" x14ac:dyDescent="0.25">
      <c r="A3561" s="177" t="s">
        <v>6167</v>
      </c>
      <c r="B3561" t="s">
        <v>6168</v>
      </c>
      <c r="C3561" t="s">
        <v>215</v>
      </c>
      <c r="D3561" s="20" t="s">
        <v>1026</v>
      </c>
      <c r="E3561" s="26">
        <v>42887</v>
      </c>
      <c r="F3561">
        <v>6</v>
      </c>
      <c r="G3561">
        <v>7</v>
      </c>
      <c r="H3561">
        <v>0.8571428571428571</v>
      </c>
      <c r="I3561">
        <v>35</v>
      </c>
      <c r="J3561">
        <v>40</v>
      </c>
      <c r="K3561">
        <v>0.875</v>
      </c>
      <c r="L3561">
        <v>47</v>
      </c>
      <c r="M3561">
        <v>0.85106382978723405</v>
      </c>
      <c r="N3561">
        <v>26</v>
      </c>
      <c r="O3561">
        <v>1.125</v>
      </c>
      <c r="P3561">
        <v>7</v>
      </c>
      <c r="Q3561">
        <v>12</v>
      </c>
      <c r="R3561">
        <v>0.58333333333333337</v>
      </c>
      <c r="S3561">
        <v>9</v>
      </c>
      <c r="T3561">
        <v>0.16</v>
      </c>
    </row>
    <row r="3562" spans="1:20" x14ac:dyDescent="0.25">
      <c r="A3562" s="177" t="s">
        <v>3467</v>
      </c>
      <c r="B3562" t="s">
        <v>3468</v>
      </c>
      <c r="C3562" t="s">
        <v>221</v>
      </c>
      <c r="D3562" s="20" t="s">
        <v>1026</v>
      </c>
      <c r="E3562" s="26">
        <v>42887</v>
      </c>
      <c r="F3562">
        <v>0</v>
      </c>
      <c r="G3562">
        <v>0</v>
      </c>
      <c r="H3562" t="e">
        <v>#DIV/0!</v>
      </c>
      <c r="I3562">
        <v>0</v>
      </c>
      <c r="J3562">
        <v>0</v>
      </c>
      <c r="K3562" t="e">
        <v>#DIV/0!</v>
      </c>
      <c r="L3562">
        <v>0</v>
      </c>
      <c r="M3562" t="e">
        <v>#DIV/0!</v>
      </c>
      <c r="N3562">
        <v>0</v>
      </c>
      <c r="O3562">
        <v>0.96</v>
      </c>
      <c r="P3562">
        <v>3</v>
      </c>
      <c r="Q3562">
        <v>3</v>
      </c>
      <c r="R3562">
        <v>1</v>
      </c>
      <c r="S3562">
        <v>0</v>
      </c>
    </row>
    <row r="3563" spans="1:20" x14ac:dyDescent="0.25">
      <c r="A3563" s="177" t="s">
        <v>3292</v>
      </c>
      <c r="B3563" t="s">
        <v>3293</v>
      </c>
      <c r="C3563" t="s">
        <v>222</v>
      </c>
      <c r="D3563" s="20" t="s">
        <v>1026</v>
      </c>
      <c r="E3563" s="26">
        <v>42887</v>
      </c>
      <c r="F3563">
        <v>0</v>
      </c>
      <c r="G3563">
        <v>0</v>
      </c>
      <c r="H3563" t="e">
        <v>#DIV/0!</v>
      </c>
      <c r="I3563">
        <v>0</v>
      </c>
      <c r="J3563">
        <v>0</v>
      </c>
      <c r="K3563" t="e">
        <v>#DIV/0!</v>
      </c>
      <c r="L3563">
        <v>0</v>
      </c>
      <c r="M3563" t="e">
        <v>#DIV/0!</v>
      </c>
      <c r="N3563">
        <v>0</v>
      </c>
      <c r="O3563">
        <v>0.73</v>
      </c>
      <c r="P3563">
        <v>1</v>
      </c>
      <c r="Q3563">
        <v>2</v>
      </c>
      <c r="R3563">
        <v>0.5</v>
      </c>
      <c r="S3563">
        <v>0</v>
      </c>
      <c r="T3563">
        <v>0.7</v>
      </c>
    </row>
    <row r="3564" spans="1:20" x14ac:dyDescent="0.25">
      <c r="A3564" s="177" t="s">
        <v>7337</v>
      </c>
      <c r="B3564" t="s">
        <v>7338</v>
      </c>
      <c r="C3564" s="20" t="s">
        <v>1078</v>
      </c>
      <c r="D3564" s="20" t="s">
        <v>1026</v>
      </c>
      <c r="E3564" s="26">
        <v>42887</v>
      </c>
      <c r="F3564">
        <v>6</v>
      </c>
      <c r="G3564">
        <v>5</v>
      </c>
      <c r="H3564">
        <v>1.2</v>
      </c>
      <c r="I3564">
        <v>37</v>
      </c>
      <c r="J3564">
        <v>41</v>
      </c>
      <c r="K3564">
        <v>0.90243902439024393</v>
      </c>
      <c r="L3564">
        <v>34</v>
      </c>
      <c r="M3564">
        <v>1.2058823529411764</v>
      </c>
      <c r="N3564">
        <v>37</v>
      </c>
      <c r="P3564">
        <v>2</v>
      </c>
      <c r="Q3564">
        <v>3</v>
      </c>
      <c r="R3564">
        <v>0.66666666666666663</v>
      </c>
      <c r="S3564">
        <v>0</v>
      </c>
      <c r="T3564">
        <v>0.44</v>
      </c>
    </row>
    <row r="3565" spans="1:20" x14ac:dyDescent="0.25">
      <c r="A3565" s="177" t="s">
        <v>5329</v>
      </c>
      <c r="B3565" t="s">
        <v>5330</v>
      </c>
      <c r="C3565" s="20" t="s">
        <v>1079</v>
      </c>
      <c r="D3565" s="20" t="s">
        <v>1026</v>
      </c>
      <c r="E3565" s="26">
        <v>42887</v>
      </c>
      <c r="F3565">
        <v>5</v>
      </c>
      <c r="G3565">
        <v>5</v>
      </c>
      <c r="H3565">
        <v>1</v>
      </c>
      <c r="I3565">
        <v>11</v>
      </c>
      <c r="J3565">
        <v>12</v>
      </c>
      <c r="K3565">
        <v>0.91666666666666663</v>
      </c>
      <c r="L3565">
        <v>12</v>
      </c>
      <c r="M3565">
        <v>1</v>
      </c>
      <c r="N3565">
        <v>11</v>
      </c>
      <c r="P3565">
        <v>0</v>
      </c>
      <c r="Q3565">
        <v>0</v>
      </c>
      <c r="R3565" t="e">
        <v>#DIV/0!</v>
      </c>
      <c r="S3565">
        <v>0</v>
      </c>
      <c r="T3565">
        <v>0.69</v>
      </c>
    </row>
    <row r="3566" spans="1:20" x14ac:dyDescent="0.25">
      <c r="A3566" s="177" t="s">
        <v>12328</v>
      </c>
      <c r="B3566" t="s">
        <v>12329</v>
      </c>
      <c r="C3566" t="s">
        <v>200</v>
      </c>
      <c r="D3566" s="20" t="s">
        <v>1026</v>
      </c>
      <c r="E3566" s="26">
        <v>42887</v>
      </c>
      <c r="F3566">
        <v>8</v>
      </c>
      <c r="G3566">
        <v>5</v>
      </c>
      <c r="H3566">
        <v>1.6</v>
      </c>
      <c r="I3566">
        <v>12</v>
      </c>
      <c r="J3566">
        <v>19</v>
      </c>
      <c r="K3566">
        <v>0.63157894736842102</v>
      </c>
      <c r="L3566">
        <v>12</v>
      </c>
      <c r="M3566">
        <v>1.5833333333333333</v>
      </c>
      <c r="N3566">
        <v>8</v>
      </c>
      <c r="P3566">
        <v>0</v>
      </c>
      <c r="Q3566">
        <v>3</v>
      </c>
      <c r="R3566">
        <v>0</v>
      </c>
      <c r="S3566">
        <v>4</v>
      </c>
      <c r="T3566">
        <v>0.59</v>
      </c>
    </row>
    <row r="3567" spans="1:20" x14ac:dyDescent="0.25">
      <c r="A3567" s="177" t="s">
        <v>10449</v>
      </c>
      <c r="B3567" t="s">
        <v>10450</v>
      </c>
      <c r="C3567" t="s">
        <v>204</v>
      </c>
      <c r="D3567" s="20" t="s">
        <v>1026</v>
      </c>
      <c r="E3567" s="26">
        <v>42887</v>
      </c>
      <c r="F3567">
        <v>10</v>
      </c>
      <c r="G3567">
        <v>4</v>
      </c>
      <c r="H3567">
        <v>2.5</v>
      </c>
      <c r="I3567">
        <v>12</v>
      </c>
      <c r="J3567">
        <v>25</v>
      </c>
      <c r="K3567">
        <v>0.48</v>
      </c>
      <c r="L3567">
        <v>10</v>
      </c>
      <c r="M3567">
        <v>2.5</v>
      </c>
      <c r="N3567">
        <v>10</v>
      </c>
      <c r="P3567">
        <v>0</v>
      </c>
      <c r="Q3567">
        <v>1</v>
      </c>
      <c r="R3567">
        <v>0</v>
      </c>
      <c r="S3567">
        <v>2</v>
      </c>
    </row>
    <row r="3568" spans="1:20" x14ac:dyDescent="0.25">
      <c r="A3568" s="177" t="s">
        <v>8797</v>
      </c>
      <c r="B3568" t="s">
        <v>8798</v>
      </c>
      <c r="C3568" t="s">
        <v>208</v>
      </c>
      <c r="D3568" s="20" t="s">
        <v>1026</v>
      </c>
      <c r="E3568" s="26">
        <v>42887</v>
      </c>
      <c r="F3568">
        <v>2</v>
      </c>
      <c r="G3568">
        <v>2</v>
      </c>
      <c r="H3568">
        <v>1</v>
      </c>
      <c r="I3568">
        <v>9</v>
      </c>
      <c r="J3568">
        <v>10</v>
      </c>
      <c r="K3568">
        <v>0.9</v>
      </c>
      <c r="L3568">
        <v>10</v>
      </c>
      <c r="M3568">
        <v>1</v>
      </c>
      <c r="N3568">
        <v>9</v>
      </c>
      <c r="P3568">
        <v>0</v>
      </c>
      <c r="Q3568">
        <v>3</v>
      </c>
      <c r="R3568">
        <v>0</v>
      </c>
      <c r="S3568">
        <v>0</v>
      </c>
      <c r="T3568">
        <v>0.92</v>
      </c>
    </row>
    <row r="3569" spans="1:20" x14ac:dyDescent="0.25">
      <c r="A3569" s="177" t="s">
        <v>6591</v>
      </c>
      <c r="B3569" t="s">
        <v>6592</v>
      </c>
      <c r="C3569" t="s">
        <v>316</v>
      </c>
      <c r="D3569" s="20" t="s">
        <v>1026</v>
      </c>
      <c r="E3569" s="26">
        <v>42887</v>
      </c>
      <c r="F3569">
        <v>8</v>
      </c>
      <c r="G3569">
        <v>6</v>
      </c>
      <c r="H3569">
        <v>1.3333333333333333</v>
      </c>
      <c r="I3569">
        <v>23</v>
      </c>
      <c r="J3569">
        <v>21</v>
      </c>
      <c r="K3569">
        <v>1.0952380952380953</v>
      </c>
      <c r="L3569">
        <v>16</v>
      </c>
      <c r="M3569">
        <v>1.3125</v>
      </c>
      <c r="N3569">
        <v>18</v>
      </c>
      <c r="P3569">
        <v>2</v>
      </c>
      <c r="Q3569">
        <v>2</v>
      </c>
      <c r="R3569">
        <v>1</v>
      </c>
      <c r="S3569">
        <v>5</v>
      </c>
      <c r="T3569">
        <v>0</v>
      </c>
    </row>
    <row r="3570" spans="1:20" x14ac:dyDescent="0.25">
      <c r="A3570" s="177" t="s">
        <v>4184</v>
      </c>
      <c r="B3570" t="s">
        <v>4185</v>
      </c>
      <c r="C3570" t="s">
        <v>218</v>
      </c>
      <c r="D3570" s="20" t="s">
        <v>1026</v>
      </c>
      <c r="E3570" s="26">
        <v>42887</v>
      </c>
      <c r="F3570">
        <v>0</v>
      </c>
      <c r="G3570">
        <v>0</v>
      </c>
      <c r="H3570" t="e">
        <v>#DIV/0!</v>
      </c>
      <c r="I3570">
        <v>0</v>
      </c>
      <c r="J3570">
        <v>0</v>
      </c>
      <c r="K3570" t="e">
        <v>#DIV/0!</v>
      </c>
      <c r="L3570">
        <v>0</v>
      </c>
      <c r="M3570" t="e">
        <v>#DIV/0!</v>
      </c>
      <c r="N3570">
        <v>0</v>
      </c>
      <c r="P3570">
        <v>0</v>
      </c>
      <c r="Q3570">
        <v>0</v>
      </c>
      <c r="R3570" t="e">
        <v>#DIV/0!</v>
      </c>
      <c r="S3570">
        <v>0</v>
      </c>
      <c r="T3570">
        <v>0.31</v>
      </c>
    </row>
    <row r="3571" spans="1:20" x14ac:dyDescent="0.25">
      <c r="A3571" s="177" t="s">
        <v>12613</v>
      </c>
      <c r="B3571" t="s">
        <v>12614</v>
      </c>
      <c r="C3571" t="s">
        <v>202</v>
      </c>
      <c r="D3571" s="20" t="s">
        <v>1026</v>
      </c>
      <c r="E3571" s="26">
        <v>42887</v>
      </c>
      <c r="F3571">
        <v>16</v>
      </c>
      <c r="G3571">
        <v>9</v>
      </c>
      <c r="H3571">
        <v>1.7777777777777777</v>
      </c>
      <c r="I3571">
        <v>143</v>
      </c>
      <c r="J3571">
        <v>178</v>
      </c>
      <c r="K3571">
        <v>0.8033707865168539</v>
      </c>
      <c r="L3571">
        <v>100</v>
      </c>
      <c r="M3571">
        <v>1.78</v>
      </c>
      <c r="N3571">
        <v>143</v>
      </c>
      <c r="P3571">
        <v>0</v>
      </c>
      <c r="Q3571">
        <v>0</v>
      </c>
      <c r="R3571" t="e">
        <v>#DIV/0!</v>
      </c>
      <c r="S3571">
        <v>0</v>
      </c>
      <c r="T3571">
        <v>0.67</v>
      </c>
    </row>
    <row r="3572" spans="1:20" x14ac:dyDescent="0.25">
      <c r="A3572" s="177" t="s">
        <v>12438</v>
      </c>
      <c r="B3572" t="s">
        <v>12439</v>
      </c>
      <c r="C3572" t="s">
        <v>347</v>
      </c>
      <c r="D3572" s="20" t="s">
        <v>1026</v>
      </c>
      <c r="E3572" s="26">
        <v>42887</v>
      </c>
      <c r="F3572">
        <v>3</v>
      </c>
      <c r="G3572">
        <v>5</v>
      </c>
      <c r="H3572">
        <v>0.6</v>
      </c>
      <c r="I3572">
        <v>4</v>
      </c>
      <c r="J3572">
        <v>15</v>
      </c>
      <c r="K3572">
        <v>0.26666666666666666</v>
      </c>
      <c r="L3572">
        <v>25</v>
      </c>
      <c r="M3572">
        <v>0.6</v>
      </c>
      <c r="N3572">
        <v>2</v>
      </c>
      <c r="P3572">
        <v>0</v>
      </c>
      <c r="Q3572">
        <v>0</v>
      </c>
      <c r="R3572" t="e">
        <v>#DIV/0!</v>
      </c>
      <c r="S3572">
        <v>2</v>
      </c>
      <c r="T3572">
        <v>0.73</v>
      </c>
    </row>
    <row r="3573" spans="1:20" x14ac:dyDescent="0.25">
      <c r="A3573" s="177" t="s">
        <v>9778</v>
      </c>
      <c r="B3573" t="s">
        <v>9779</v>
      </c>
      <c r="C3573" t="s">
        <v>224</v>
      </c>
      <c r="D3573" s="20" t="s">
        <v>1026</v>
      </c>
      <c r="E3573" s="26">
        <v>42887</v>
      </c>
      <c r="F3573">
        <v>4</v>
      </c>
      <c r="G3573">
        <v>6</v>
      </c>
      <c r="H3573">
        <v>0.66666666666666663</v>
      </c>
      <c r="I3573">
        <v>67</v>
      </c>
      <c r="J3573">
        <v>60</v>
      </c>
      <c r="K3573">
        <v>1.1166666666666667</v>
      </c>
      <c r="L3573">
        <v>90</v>
      </c>
      <c r="M3573">
        <v>0.66666666666666663</v>
      </c>
      <c r="N3573">
        <v>66</v>
      </c>
      <c r="P3573">
        <v>1</v>
      </c>
      <c r="Q3573">
        <v>1</v>
      </c>
      <c r="R3573">
        <v>1</v>
      </c>
      <c r="S3573">
        <v>2</v>
      </c>
      <c r="T3573">
        <v>0.55000000000000004</v>
      </c>
    </row>
    <row r="3574" spans="1:20" x14ac:dyDescent="0.25">
      <c r="A3574" s="177" t="s">
        <v>9479</v>
      </c>
      <c r="B3574" t="s">
        <v>9480</v>
      </c>
      <c r="C3574" t="s">
        <v>345</v>
      </c>
      <c r="D3574" s="20" t="s">
        <v>1026</v>
      </c>
      <c r="E3574" s="26">
        <v>42887</v>
      </c>
      <c r="F3574">
        <v>0</v>
      </c>
      <c r="G3574">
        <v>0</v>
      </c>
      <c r="H3574" t="e">
        <v>#DIV/0!</v>
      </c>
      <c r="I3574">
        <v>0</v>
      </c>
      <c r="J3574">
        <v>0</v>
      </c>
      <c r="K3574" t="e">
        <v>#DIV/0!</v>
      </c>
      <c r="L3574">
        <v>0</v>
      </c>
      <c r="M3574" t="e">
        <v>#DIV/0!</v>
      </c>
      <c r="N3574">
        <v>0</v>
      </c>
      <c r="P3574">
        <v>0</v>
      </c>
      <c r="Q3574">
        <v>0</v>
      </c>
      <c r="R3574" t="e">
        <v>#DIV/0!</v>
      </c>
      <c r="S3574">
        <v>0</v>
      </c>
      <c r="T3574">
        <v>0.38</v>
      </c>
    </row>
    <row r="3575" spans="1:20" x14ac:dyDescent="0.25">
      <c r="A3575" s="177" t="s">
        <v>7871</v>
      </c>
      <c r="B3575" t="s">
        <v>7872</v>
      </c>
      <c r="C3575" t="s">
        <v>226</v>
      </c>
      <c r="D3575" s="20" t="s">
        <v>1026</v>
      </c>
      <c r="E3575" s="26">
        <v>42887</v>
      </c>
      <c r="F3575">
        <v>5</v>
      </c>
      <c r="G3575">
        <v>7</v>
      </c>
      <c r="H3575">
        <v>0.7142857142857143</v>
      </c>
      <c r="I3575">
        <v>31</v>
      </c>
      <c r="J3575">
        <v>75</v>
      </c>
      <c r="K3575">
        <v>0.41333333333333333</v>
      </c>
      <c r="L3575">
        <v>105</v>
      </c>
      <c r="M3575">
        <v>0.7142857142857143</v>
      </c>
      <c r="N3575">
        <v>24</v>
      </c>
      <c r="P3575">
        <v>1</v>
      </c>
      <c r="Q3575">
        <v>2</v>
      </c>
      <c r="R3575">
        <v>0.5</v>
      </c>
      <c r="S3575">
        <v>7</v>
      </c>
      <c r="T3575" t="e">
        <v>#DIV/0!</v>
      </c>
    </row>
    <row r="3576" spans="1:20" x14ac:dyDescent="0.25">
      <c r="A3576" s="177" t="s">
        <v>6941</v>
      </c>
      <c r="B3576" t="s">
        <v>6942</v>
      </c>
      <c r="C3576" t="s">
        <v>231</v>
      </c>
      <c r="D3576" s="20" t="s">
        <v>1026</v>
      </c>
      <c r="E3576" s="26">
        <v>42887</v>
      </c>
      <c r="F3576">
        <v>7</v>
      </c>
      <c r="G3576">
        <v>15</v>
      </c>
      <c r="H3576">
        <v>0.46666666666666667</v>
      </c>
      <c r="I3576">
        <v>117</v>
      </c>
      <c r="J3576">
        <v>84</v>
      </c>
      <c r="K3576">
        <v>1.3928571428571428</v>
      </c>
      <c r="L3576">
        <v>180</v>
      </c>
      <c r="M3576">
        <v>0.46666666666666667</v>
      </c>
      <c r="N3576">
        <v>108</v>
      </c>
      <c r="P3576">
        <v>0</v>
      </c>
      <c r="Q3576">
        <v>2</v>
      </c>
      <c r="R3576">
        <v>0</v>
      </c>
      <c r="S3576">
        <v>9</v>
      </c>
      <c r="T3576">
        <v>0.48</v>
      </c>
    </row>
    <row r="3577" spans="1:20" x14ac:dyDescent="0.25">
      <c r="A3577" s="177" t="s">
        <v>5992</v>
      </c>
      <c r="B3577" t="s">
        <v>5993</v>
      </c>
      <c r="C3577" t="s">
        <v>216</v>
      </c>
      <c r="D3577" s="20" t="s">
        <v>1026</v>
      </c>
      <c r="E3577" s="26">
        <v>42887</v>
      </c>
      <c r="F3577">
        <v>13</v>
      </c>
      <c r="G3577">
        <v>6</v>
      </c>
      <c r="H3577">
        <v>2.1666666666666665</v>
      </c>
      <c r="I3577">
        <v>52</v>
      </c>
      <c r="J3577">
        <v>98</v>
      </c>
      <c r="K3577">
        <v>0.53061224489795922</v>
      </c>
      <c r="L3577">
        <v>45</v>
      </c>
      <c r="M3577">
        <v>2.1777777777777776</v>
      </c>
      <c r="N3577">
        <v>45</v>
      </c>
      <c r="P3577">
        <v>14</v>
      </c>
      <c r="Q3577">
        <v>16</v>
      </c>
      <c r="R3577">
        <v>0.875</v>
      </c>
      <c r="S3577">
        <v>7</v>
      </c>
      <c r="T3577">
        <v>0.2</v>
      </c>
    </row>
    <row r="3578" spans="1:20" x14ac:dyDescent="0.25">
      <c r="A3578" s="177" t="s">
        <v>4599</v>
      </c>
      <c r="B3578" t="s">
        <v>4600</v>
      </c>
      <c r="C3578" t="s">
        <v>233</v>
      </c>
      <c r="D3578" s="20" t="s">
        <v>1026</v>
      </c>
      <c r="E3578" s="26">
        <v>42887</v>
      </c>
      <c r="F3578">
        <v>3</v>
      </c>
      <c r="G3578">
        <v>6</v>
      </c>
      <c r="H3578">
        <v>0.5</v>
      </c>
      <c r="I3578">
        <v>64</v>
      </c>
      <c r="J3578">
        <v>25</v>
      </c>
      <c r="K3578">
        <v>2.56</v>
      </c>
      <c r="L3578">
        <v>50</v>
      </c>
      <c r="M3578">
        <v>0.5</v>
      </c>
      <c r="N3578">
        <v>62</v>
      </c>
      <c r="P3578">
        <v>0</v>
      </c>
      <c r="Q3578">
        <v>1</v>
      </c>
      <c r="R3578">
        <v>0</v>
      </c>
      <c r="S3578">
        <v>2</v>
      </c>
      <c r="T3578" t="e">
        <v>#DIV/0!</v>
      </c>
    </row>
    <row r="3579" spans="1:20" x14ac:dyDescent="0.25">
      <c r="A3579" s="177" t="s">
        <v>4009</v>
      </c>
      <c r="B3579" t="s">
        <v>4010</v>
      </c>
      <c r="C3579" t="s">
        <v>219</v>
      </c>
      <c r="D3579" s="20" t="s">
        <v>1026</v>
      </c>
      <c r="E3579" s="26">
        <v>42887</v>
      </c>
      <c r="F3579">
        <v>0</v>
      </c>
      <c r="G3579">
        <v>0</v>
      </c>
      <c r="H3579" t="e">
        <v>#DIV/0!</v>
      </c>
      <c r="I3579">
        <v>0</v>
      </c>
      <c r="J3579">
        <v>0</v>
      </c>
      <c r="K3579" t="e">
        <v>#DIV/0!</v>
      </c>
      <c r="L3579">
        <v>0</v>
      </c>
      <c r="M3579" t="e">
        <v>#DIV/0!</v>
      </c>
      <c r="N3579">
        <v>0</v>
      </c>
      <c r="P3579">
        <v>0</v>
      </c>
      <c r="Q3579">
        <v>0</v>
      </c>
      <c r="R3579" t="e">
        <v>#DIV/0!</v>
      </c>
      <c r="S3579">
        <v>0</v>
      </c>
      <c r="T3579" t="e">
        <v>#DIV/0!</v>
      </c>
    </row>
    <row r="3580" spans="1:20" x14ac:dyDescent="0.25">
      <c r="A3580" s="177" t="s">
        <v>3738</v>
      </c>
      <c r="B3580" t="s">
        <v>3739</v>
      </c>
      <c r="C3580" t="s">
        <v>340</v>
      </c>
      <c r="D3580" s="20" t="s">
        <v>1026</v>
      </c>
      <c r="E3580" s="26">
        <v>42887</v>
      </c>
      <c r="F3580">
        <v>4</v>
      </c>
      <c r="G3580">
        <v>4</v>
      </c>
      <c r="H3580">
        <v>1</v>
      </c>
      <c r="I3580">
        <v>23</v>
      </c>
      <c r="J3580">
        <v>40</v>
      </c>
      <c r="K3580">
        <v>0.57499999999999996</v>
      </c>
      <c r="L3580">
        <v>40</v>
      </c>
      <c r="M3580">
        <v>1</v>
      </c>
      <c r="N3580">
        <v>23</v>
      </c>
      <c r="P3580">
        <v>2</v>
      </c>
      <c r="Q3580">
        <v>3</v>
      </c>
      <c r="R3580">
        <v>0.66666666666666663</v>
      </c>
      <c r="S3580">
        <v>0</v>
      </c>
      <c r="T3580">
        <v>0.72</v>
      </c>
    </row>
    <row r="3581" spans="1:20" x14ac:dyDescent="0.25">
      <c r="A3581" s="177" t="s">
        <v>11304</v>
      </c>
      <c r="B3581" t="s">
        <v>11305</v>
      </c>
      <c r="C3581" t="s">
        <v>350</v>
      </c>
      <c r="D3581" s="20" t="s">
        <v>1026</v>
      </c>
      <c r="E3581" s="26">
        <v>42887</v>
      </c>
      <c r="F3581">
        <v>1</v>
      </c>
      <c r="G3581">
        <v>1</v>
      </c>
      <c r="H3581">
        <v>1</v>
      </c>
      <c r="I3581">
        <v>2</v>
      </c>
      <c r="J3581">
        <v>5</v>
      </c>
      <c r="K3581">
        <v>0.4</v>
      </c>
      <c r="L3581">
        <v>5</v>
      </c>
      <c r="M3581">
        <v>1</v>
      </c>
      <c r="N3581">
        <v>2</v>
      </c>
      <c r="P3581">
        <v>0</v>
      </c>
      <c r="Q3581">
        <v>0</v>
      </c>
      <c r="R3581" t="e">
        <v>#DIV/0!</v>
      </c>
      <c r="S3581">
        <v>0</v>
      </c>
      <c r="T3581">
        <v>0.16</v>
      </c>
    </row>
    <row r="3582" spans="1:20" x14ac:dyDescent="0.25">
      <c r="A3582" s="177" t="s">
        <v>11306</v>
      </c>
      <c r="B3582" t="s">
        <v>11307</v>
      </c>
      <c r="C3582" t="s">
        <v>351</v>
      </c>
      <c r="D3582" s="20" t="s">
        <v>1026</v>
      </c>
      <c r="E3582" s="26">
        <v>42887</v>
      </c>
      <c r="F3582">
        <v>7</v>
      </c>
      <c r="G3582">
        <v>5</v>
      </c>
      <c r="H3582">
        <v>1.4</v>
      </c>
      <c r="I3582">
        <v>12</v>
      </c>
      <c r="J3582">
        <v>35</v>
      </c>
      <c r="K3582">
        <v>0.34285714285714286</v>
      </c>
      <c r="L3582">
        <v>25</v>
      </c>
      <c r="M3582">
        <v>1.4</v>
      </c>
      <c r="N3582">
        <v>12</v>
      </c>
      <c r="P3582">
        <v>0</v>
      </c>
      <c r="Q3582">
        <v>1</v>
      </c>
      <c r="R3582">
        <v>0</v>
      </c>
      <c r="S3582">
        <v>0</v>
      </c>
      <c r="T3582" t="e">
        <v>#DIV/0!</v>
      </c>
    </row>
    <row r="3583" spans="1:20" x14ac:dyDescent="0.25">
      <c r="A3583" s="177" t="s">
        <v>11208</v>
      </c>
      <c r="B3583" t="s">
        <v>11209</v>
      </c>
      <c r="C3583" t="s">
        <v>352</v>
      </c>
      <c r="D3583" s="20" t="s">
        <v>1026</v>
      </c>
      <c r="E3583" s="26">
        <v>42887</v>
      </c>
      <c r="F3583">
        <v>1</v>
      </c>
      <c r="G3583">
        <v>1</v>
      </c>
      <c r="H3583">
        <v>1</v>
      </c>
      <c r="I3583">
        <v>3</v>
      </c>
      <c r="J3583">
        <v>2</v>
      </c>
      <c r="K3583">
        <v>1.5</v>
      </c>
      <c r="L3583">
        <v>2</v>
      </c>
      <c r="M3583">
        <v>1</v>
      </c>
      <c r="N3583">
        <v>3</v>
      </c>
      <c r="P3583">
        <v>0</v>
      </c>
      <c r="Q3583">
        <v>0</v>
      </c>
      <c r="R3583" t="e">
        <v>#DIV/0!</v>
      </c>
      <c r="S3583">
        <v>0</v>
      </c>
      <c r="T3583">
        <v>0.59</v>
      </c>
    </row>
    <row r="3584" spans="1:20" x14ac:dyDescent="0.25">
      <c r="A3584" s="177" t="s">
        <v>10209</v>
      </c>
      <c r="B3584" t="s">
        <v>10210</v>
      </c>
      <c r="C3584" t="s">
        <v>353</v>
      </c>
      <c r="D3584" s="20" t="s">
        <v>1026</v>
      </c>
      <c r="E3584" s="26">
        <v>42887</v>
      </c>
      <c r="F3584">
        <v>9</v>
      </c>
      <c r="G3584">
        <v>3</v>
      </c>
      <c r="H3584">
        <v>3</v>
      </c>
      <c r="I3584">
        <v>15</v>
      </c>
      <c r="J3584">
        <v>45</v>
      </c>
      <c r="K3584">
        <v>0.33333333333333331</v>
      </c>
      <c r="L3584">
        <v>15</v>
      </c>
      <c r="M3584">
        <v>3</v>
      </c>
      <c r="N3584">
        <v>13</v>
      </c>
      <c r="P3584">
        <v>0</v>
      </c>
      <c r="Q3584">
        <v>0</v>
      </c>
      <c r="R3584" t="e">
        <v>#DIV/0!</v>
      </c>
      <c r="S3584">
        <v>2</v>
      </c>
      <c r="T3584" t="e">
        <v>#DIV/0!</v>
      </c>
    </row>
    <row r="3585" spans="1:20" x14ac:dyDescent="0.25">
      <c r="A3585" s="177" t="s">
        <v>8622</v>
      </c>
      <c r="B3585" t="s">
        <v>8623</v>
      </c>
      <c r="C3585" t="s">
        <v>354</v>
      </c>
      <c r="D3585" s="20" t="s">
        <v>1026</v>
      </c>
      <c r="E3585" s="26">
        <v>42887</v>
      </c>
      <c r="F3585">
        <v>2</v>
      </c>
      <c r="G3585">
        <v>2</v>
      </c>
      <c r="H3585">
        <v>1</v>
      </c>
      <c r="I3585">
        <v>11</v>
      </c>
      <c r="J3585">
        <v>10</v>
      </c>
      <c r="K3585">
        <v>1.1000000000000001</v>
      </c>
      <c r="L3585">
        <v>10</v>
      </c>
      <c r="M3585">
        <v>1</v>
      </c>
      <c r="N3585">
        <v>11</v>
      </c>
      <c r="P3585">
        <v>0</v>
      </c>
      <c r="Q3585">
        <v>0</v>
      </c>
      <c r="R3585" t="e">
        <v>#DIV/0!</v>
      </c>
      <c r="S3585">
        <v>0</v>
      </c>
      <c r="T3585">
        <v>0.7</v>
      </c>
    </row>
    <row r="3586" spans="1:20" x14ac:dyDescent="0.25">
      <c r="A3586" s="177" t="s">
        <v>6416</v>
      </c>
      <c r="B3586" t="s">
        <v>6417</v>
      </c>
      <c r="C3586" t="s">
        <v>355</v>
      </c>
      <c r="D3586" s="20" t="s">
        <v>1026</v>
      </c>
      <c r="E3586" s="26">
        <v>42887</v>
      </c>
      <c r="F3586">
        <v>5</v>
      </c>
      <c r="G3586">
        <v>6</v>
      </c>
      <c r="H3586">
        <v>0.83333333333333337</v>
      </c>
      <c r="I3586">
        <v>13</v>
      </c>
      <c r="J3586">
        <v>8</v>
      </c>
      <c r="K3586">
        <v>1.625</v>
      </c>
      <c r="L3586">
        <v>10</v>
      </c>
      <c r="M3586">
        <v>0.8</v>
      </c>
      <c r="N3586">
        <v>13</v>
      </c>
      <c r="P3586">
        <v>0</v>
      </c>
      <c r="Q3586">
        <v>0</v>
      </c>
      <c r="R3586" t="e">
        <v>#DIV/0!</v>
      </c>
      <c r="S3586">
        <v>0</v>
      </c>
      <c r="T3586">
        <v>0.83</v>
      </c>
    </row>
    <row r="3587" spans="1:20" x14ac:dyDescent="0.25">
      <c r="A3587" s="177" t="s">
        <v>11779</v>
      </c>
      <c r="B3587" t="s">
        <v>11780</v>
      </c>
      <c r="C3587" t="s">
        <v>198</v>
      </c>
      <c r="D3587" s="20" t="s">
        <v>1028</v>
      </c>
      <c r="E3587" s="26">
        <v>42887</v>
      </c>
      <c r="F3587">
        <v>1</v>
      </c>
      <c r="G3587">
        <v>1</v>
      </c>
      <c r="H3587">
        <v>1</v>
      </c>
      <c r="I3587">
        <v>2</v>
      </c>
      <c r="J3587">
        <v>5</v>
      </c>
      <c r="K3587">
        <v>0.4</v>
      </c>
      <c r="L3587">
        <v>5</v>
      </c>
      <c r="M3587">
        <v>1</v>
      </c>
      <c r="N3587">
        <v>2</v>
      </c>
      <c r="P3587">
        <v>0</v>
      </c>
      <c r="Q3587">
        <v>0</v>
      </c>
      <c r="R3587" t="e">
        <v>#DIV/0!</v>
      </c>
      <c r="S3587">
        <v>0</v>
      </c>
      <c r="T3587">
        <v>0.44</v>
      </c>
    </row>
    <row r="3588" spans="1:20" x14ac:dyDescent="0.25">
      <c r="A3588" s="177" t="s">
        <v>11781</v>
      </c>
      <c r="B3588" t="s">
        <v>11782</v>
      </c>
      <c r="C3588" t="s">
        <v>199</v>
      </c>
      <c r="D3588" s="20" t="s">
        <v>1028</v>
      </c>
      <c r="E3588" s="26">
        <v>42887</v>
      </c>
      <c r="F3588">
        <v>24</v>
      </c>
      <c r="G3588">
        <v>14</v>
      </c>
      <c r="H3588">
        <v>1.7142857142857142</v>
      </c>
      <c r="I3588">
        <v>155</v>
      </c>
      <c r="J3588">
        <v>197</v>
      </c>
      <c r="K3588">
        <v>0.78680203045685282</v>
      </c>
      <c r="L3588">
        <v>112</v>
      </c>
      <c r="M3588">
        <v>1.7589285714285714</v>
      </c>
      <c r="N3588">
        <v>151</v>
      </c>
      <c r="P3588">
        <v>0</v>
      </c>
      <c r="Q3588">
        <v>3</v>
      </c>
      <c r="R3588">
        <v>0</v>
      </c>
      <c r="S3588">
        <v>4</v>
      </c>
      <c r="T3588">
        <v>0.72</v>
      </c>
    </row>
    <row r="3589" spans="1:20" x14ac:dyDescent="0.25">
      <c r="A3589" s="177" t="s">
        <v>11783</v>
      </c>
      <c r="B3589" t="s">
        <v>11784</v>
      </c>
      <c r="C3589" t="s">
        <v>348</v>
      </c>
      <c r="D3589" s="20" t="s">
        <v>1028</v>
      </c>
      <c r="E3589" s="26">
        <v>42887</v>
      </c>
      <c r="F3589">
        <v>10</v>
      </c>
      <c r="G3589">
        <v>10</v>
      </c>
      <c r="H3589">
        <v>1</v>
      </c>
      <c r="I3589">
        <v>16</v>
      </c>
      <c r="J3589">
        <v>50</v>
      </c>
      <c r="K3589">
        <v>0.32</v>
      </c>
      <c r="L3589">
        <v>50</v>
      </c>
      <c r="M3589">
        <v>1</v>
      </c>
      <c r="N3589">
        <v>14</v>
      </c>
      <c r="P3589">
        <v>0</v>
      </c>
      <c r="Q3589">
        <v>1</v>
      </c>
      <c r="R3589">
        <v>0</v>
      </c>
      <c r="S3589">
        <v>2</v>
      </c>
      <c r="T3589">
        <v>0.90749999999999997</v>
      </c>
    </row>
    <row r="3590" spans="1:20" x14ac:dyDescent="0.25">
      <c r="A3590" s="177" t="s">
        <v>11785</v>
      </c>
      <c r="B3590" t="s">
        <v>11786</v>
      </c>
      <c r="C3590" t="s">
        <v>357</v>
      </c>
      <c r="D3590" s="20" t="s">
        <v>1028</v>
      </c>
      <c r="E3590" s="26">
        <v>42887</v>
      </c>
      <c r="F3590">
        <v>1</v>
      </c>
      <c r="G3590">
        <v>1</v>
      </c>
      <c r="H3590">
        <v>1</v>
      </c>
      <c r="I3590">
        <v>3</v>
      </c>
      <c r="J3590">
        <v>2</v>
      </c>
      <c r="K3590">
        <v>1.5</v>
      </c>
      <c r="L3590">
        <v>2</v>
      </c>
      <c r="M3590">
        <v>1</v>
      </c>
      <c r="N3590">
        <v>3</v>
      </c>
      <c r="P3590">
        <v>0</v>
      </c>
      <c r="Q3590">
        <v>0</v>
      </c>
      <c r="R3590" t="e">
        <v>#DIV/0!</v>
      </c>
      <c r="S3590">
        <v>0</v>
      </c>
      <c r="T3590">
        <v>0.62</v>
      </c>
    </row>
    <row r="3591" spans="1:20" x14ac:dyDescent="0.25">
      <c r="A3591" s="177" t="s">
        <v>10975</v>
      </c>
      <c r="B3591" t="s">
        <v>10976</v>
      </c>
      <c r="C3591" t="s">
        <v>227</v>
      </c>
      <c r="D3591" s="20" t="s">
        <v>1028</v>
      </c>
      <c r="E3591" s="26">
        <v>42887</v>
      </c>
      <c r="F3591">
        <v>1</v>
      </c>
      <c r="G3591">
        <v>1</v>
      </c>
      <c r="H3591">
        <v>1</v>
      </c>
      <c r="I3591">
        <v>4</v>
      </c>
      <c r="J3591">
        <v>5</v>
      </c>
      <c r="K3591">
        <v>0.8</v>
      </c>
      <c r="L3591">
        <v>5</v>
      </c>
      <c r="M3591">
        <v>1</v>
      </c>
      <c r="N3591">
        <v>2</v>
      </c>
      <c r="P3591">
        <v>1</v>
      </c>
      <c r="Q3591">
        <v>2</v>
      </c>
      <c r="R3591">
        <v>0.5</v>
      </c>
      <c r="S3591">
        <v>2</v>
      </c>
      <c r="T3591" t="e">
        <v>#DIV/0!</v>
      </c>
    </row>
    <row r="3592" spans="1:20" x14ac:dyDescent="0.25">
      <c r="A3592" s="177" t="s">
        <v>10800</v>
      </c>
      <c r="B3592" t="s">
        <v>10801</v>
      </c>
      <c r="C3592" t="s">
        <v>203</v>
      </c>
      <c r="D3592" s="20" t="s">
        <v>1028</v>
      </c>
      <c r="E3592" s="26">
        <v>42887</v>
      </c>
      <c r="F3592">
        <v>22</v>
      </c>
      <c r="G3592">
        <v>10</v>
      </c>
      <c r="H3592">
        <v>2.2000000000000002</v>
      </c>
      <c r="I3592">
        <v>36</v>
      </c>
      <c r="J3592">
        <v>90</v>
      </c>
      <c r="K3592">
        <v>0.4</v>
      </c>
      <c r="L3592">
        <v>45</v>
      </c>
      <c r="M3592">
        <v>2</v>
      </c>
      <c r="N3592">
        <v>30</v>
      </c>
      <c r="P3592">
        <v>4</v>
      </c>
      <c r="Q3592">
        <v>6</v>
      </c>
      <c r="R3592">
        <v>0.66666666666666663</v>
      </c>
      <c r="S3592">
        <v>6</v>
      </c>
      <c r="T3592">
        <v>0.59</v>
      </c>
    </row>
    <row r="3593" spans="1:20" x14ac:dyDescent="0.25">
      <c r="A3593" s="177" t="s">
        <v>9953</v>
      </c>
      <c r="B3593" t="s">
        <v>9954</v>
      </c>
      <c r="C3593" t="s">
        <v>223</v>
      </c>
      <c r="D3593" s="20" t="s">
        <v>1028</v>
      </c>
      <c r="E3593" s="26">
        <v>42887</v>
      </c>
      <c r="F3593">
        <v>4</v>
      </c>
      <c r="G3593">
        <v>6</v>
      </c>
      <c r="H3593">
        <v>0.66666666666666663</v>
      </c>
      <c r="I3593">
        <v>67</v>
      </c>
      <c r="J3593">
        <v>60</v>
      </c>
      <c r="K3593">
        <v>1.1166666666666667</v>
      </c>
      <c r="L3593">
        <v>90</v>
      </c>
      <c r="M3593">
        <v>0.66666666666666663</v>
      </c>
      <c r="N3593">
        <v>66</v>
      </c>
      <c r="P3593">
        <v>1</v>
      </c>
      <c r="Q3593">
        <v>1</v>
      </c>
      <c r="R3593">
        <v>1</v>
      </c>
      <c r="S3593">
        <v>2</v>
      </c>
      <c r="T3593" t="e">
        <v>#DIV/0!</v>
      </c>
    </row>
    <row r="3594" spans="1:20" x14ac:dyDescent="0.25">
      <c r="A3594" s="177" t="s">
        <v>9571</v>
      </c>
      <c r="B3594" t="s">
        <v>9572</v>
      </c>
      <c r="C3594" t="s">
        <v>346</v>
      </c>
      <c r="D3594" s="20" t="s">
        <v>1028</v>
      </c>
      <c r="E3594" s="26">
        <v>42887</v>
      </c>
      <c r="F3594">
        <v>0</v>
      </c>
      <c r="G3594">
        <v>0</v>
      </c>
      <c r="H3594" t="e">
        <v>#DIV/0!</v>
      </c>
      <c r="I3594">
        <v>0</v>
      </c>
      <c r="J3594">
        <v>0</v>
      </c>
      <c r="K3594" t="e">
        <v>#DIV/0!</v>
      </c>
      <c r="L3594">
        <v>0</v>
      </c>
      <c r="M3594" t="e">
        <v>#DIV/0!</v>
      </c>
      <c r="N3594">
        <v>0</v>
      </c>
      <c r="P3594">
        <v>0</v>
      </c>
      <c r="Q3594">
        <v>0</v>
      </c>
      <c r="R3594" t="e">
        <v>#DIV/0!</v>
      </c>
      <c r="S3594">
        <v>0</v>
      </c>
      <c r="T3594">
        <v>0.92</v>
      </c>
    </row>
    <row r="3595" spans="1:20" x14ac:dyDescent="0.25">
      <c r="A3595" s="177" t="s">
        <v>9212</v>
      </c>
      <c r="B3595" t="s">
        <v>9213</v>
      </c>
      <c r="C3595" t="s">
        <v>207</v>
      </c>
      <c r="D3595" s="20" t="s">
        <v>1028</v>
      </c>
      <c r="E3595" s="26">
        <v>42887</v>
      </c>
      <c r="F3595">
        <v>6</v>
      </c>
      <c r="G3595">
        <v>9</v>
      </c>
      <c r="H3595">
        <v>0.66666666666666663</v>
      </c>
      <c r="I3595">
        <v>92</v>
      </c>
      <c r="J3595">
        <v>45</v>
      </c>
      <c r="K3595">
        <v>2.0444444444444443</v>
      </c>
      <c r="L3595">
        <v>80</v>
      </c>
      <c r="M3595">
        <v>0.5625</v>
      </c>
      <c r="N3595">
        <v>84</v>
      </c>
      <c r="P3595">
        <v>0</v>
      </c>
      <c r="Q3595">
        <v>5</v>
      </c>
      <c r="R3595">
        <v>0</v>
      </c>
      <c r="S3595">
        <v>8</v>
      </c>
      <c r="T3595">
        <v>0.84499999999999997</v>
      </c>
    </row>
    <row r="3596" spans="1:20" x14ac:dyDescent="0.25">
      <c r="A3596" s="177" t="s">
        <v>8373</v>
      </c>
      <c r="B3596" t="s">
        <v>8374</v>
      </c>
      <c r="C3596" t="s">
        <v>212</v>
      </c>
      <c r="D3596" s="20" t="s">
        <v>1028</v>
      </c>
      <c r="E3596" s="26">
        <v>42887</v>
      </c>
      <c r="F3596">
        <v>1</v>
      </c>
      <c r="G3596">
        <v>3</v>
      </c>
      <c r="H3596">
        <v>0.33333333333333331</v>
      </c>
      <c r="I3596">
        <v>11</v>
      </c>
      <c r="J3596">
        <v>10</v>
      </c>
      <c r="K3596">
        <v>1.1000000000000001</v>
      </c>
      <c r="L3596">
        <v>30</v>
      </c>
      <c r="M3596">
        <v>0.33333333333333331</v>
      </c>
      <c r="N3596">
        <v>8</v>
      </c>
      <c r="P3596">
        <v>6</v>
      </c>
      <c r="Q3596">
        <v>6</v>
      </c>
      <c r="R3596">
        <v>1</v>
      </c>
      <c r="S3596">
        <v>3</v>
      </c>
    </row>
    <row r="3597" spans="1:20" x14ac:dyDescent="0.25">
      <c r="A3597" s="177" t="s">
        <v>8072</v>
      </c>
      <c r="B3597" t="s">
        <v>8073</v>
      </c>
      <c r="C3597" t="s">
        <v>225</v>
      </c>
      <c r="D3597" s="20" t="s">
        <v>1028</v>
      </c>
      <c r="E3597" s="26">
        <v>42887</v>
      </c>
      <c r="F3597">
        <v>5</v>
      </c>
      <c r="G3597">
        <v>7</v>
      </c>
      <c r="H3597">
        <v>0.7142857142857143</v>
      </c>
      <c r="I3597">
        <v>31</v>
      </c>
      <c r="J3597">
        <v>75</v>
      </c>
      <c r="K3597">
        <v>0.41333333333333333</v>
      </c>
      <c r="L3597">
        <v>105</v>
      </c>
      <c r="M3597">
        <v>0.7142857142857143</v>
      </c>
      <c r="N3597">
        <v>24</v>
      </c>
      <c r="P3597">
        <v>1</v>
      </c>
      <c r="Q3597">
        <v>2</v>
      </c>
      <c r="R3597">
        <v>0.5</v>
      </c>
      <c r="S3597">
        <v>7</v>
      </c>
      <c r="T3597">
        <v>0.28999999999999998</v>
      </c>
    </row>
    <row r="3598" spans="1:20" x14ac:dyDescent="0.25">
      <c r="A3598" s="177" t="s">
        <v>7684</v>
      </c>
      <c r="B3598" t="s">
        <v>7685</v>
      </c>
      <c r="C3598" s="20" t="s">
        <v>901</v>
      </c>
      <c r="D3598" s="20" t="s">
        <v>1026</v>
      </c>
      <c r="E3598" s="26">
        <v>42887</v>
      </c>
      <c r="F3598">
        <v>6</v>
      </c>
      <c r="G3598">
        <v>5</v>
      </c>
      <c r="H3598">
        <v>1.2</v>
      </c>
      <c r="I3598">
        <v>37</v>
      </c>
      <c r="J3598">
        <v>41</v>
      </c>
      <c r="K3598">
        <v>0.90243902439024393</v>
      </c>
      <c r="L3598">
        <v>34</v>
      </c>
      <c r="M3598">
        <v>1.2058823529411764</v>
      </c>
      <c r="N3598">
        <v>37</v>
      </c>
      <c r="P3598">
        <v>2</v>
      </c>
      <c r="Q3598">
        <v>3</v>
      </c>
      <c r="R3598">
        <v>0.66666666666666663</v>
      </c>
      <c r="S3598">
        <v>0</v>
      </c>
      <c r="T3598">
        <v>0.90833333333333333</v>
      </c>
    </row>
    <row r="3599" spans="1:20" x14ac:dyDescent="0.25">
      <c r="A3599" s="177" t="s">
        <v>7132</v>
      </c>
      <c r="B3599" t="s">
        <v>7133</v>
      </c>
      <c r="C3599" t="s">
        <v>232</v>
      </c>
      <c r="D3599" s="20" t="s">
        <v>1028</v>
      </c>
      <c r="E3599" s="26">
        <v>42887</v>
      </c>
      <c r="F3599">
        <v>7</v>
      </c>
      <c r="G3599">
        <v>15</v>
      </c>
      <c r="H3599">
        <v>0.46666666666666667</v>
      </c>
      <c r="I3599">
        <v>117</v>
      </c>
      <c r="J3599">
        <v>84</v>
      </c>
      <c r="K3599">
        <v>1.3928571428571428</v>
      </c>
      <c r="L3599">
        <v>180</v>
      </c>
      <c r="M3599">
        <v>0.46666666666666667</v>
      </c>
      <c r="N3599">
        <v>108</v>
      </c>
      <c r="P3599">
        <v>0</v>
      </c>
      <c r="Q3599">
        <v>2</v>
      </c>
      <c r="R3599">
        <v>0</v>
      </c>
      <c r="S3599">
        <v>9</v>
      </c>
      <c r="T3599">
        <v>0.96</v>
      </c>
    </row>
    <row r="3600" spans="1:20" x14ac:dyDescent="0.25">
      <c r="A3600" s="177" t="s">
        <v>6766</v>
      </c>
      <c r="B3600" t="s">
        <v>6767</v>
      </c>
      <c r="C3600" t="s">
        <v>317</v>
      </c>
      <c r="D3600" s="20" t="s">
        <v>1028</v>
      </c>
      <c r="E3600" s="26">
        <v>42887</v>
      </c>
      <c r="F3600">
        <v>13</v>
      </c>
      <c r="G3600">
        <v>12</v>
      </c>
      <c r="H3600">
        <v>1.0833333333333333</v>
      </c>
      <c r="I3600">
        <v>36</v>
      </c>
      <c r="J3600">
        <v>29</v>
      </c>
      <c r="K3600">
        <v>1.2413793103448276</v>
      </c>
      <c r="L3600">
        <v>26</v>
      </c>
      <c r="M3600">
        <v>1.1153846153846154</v>
      </c>
      <c r="N3600">
        <v>31</v>
      </c>
      <c r="P3600">
        <v>2</v>
      </c>
      <c r="Q3600">
        <v>2</v>
      </c>
      <c r="R3600">
        <v>1</v>
      </c>
      <c r="S3600">
        <v>5</v>
      </c>
      <c r="T3600">
        <v>0.73</v>
      </c>
    </row>
    <row r="3601" spans="1:20" x14ac:dyDescent="0.25">
      <c r="A3601" s="177" t="s">
        <v>6342</v>
      </c>
      <c r="B3601" t="s">
        <v>6343</v>
      </c>
      <c r="C3601" t="s">
        <v>214</v>
      </c>
      <c r="D3601" s="20" t="s">
        <v>1028</v>
      </c>
      <c r="E3601" s="26">
        <v>42887</v>
      </c>
      <c r="F3601">
        <v>19</v>
      </c>
      <c r="G3601">
        <v>13</v>
      </c>
      <c r="H3601">
        <v>1.4615384615384615</v>
      </c>
      <c r="I3601">
        <v>87</v>
      </c>
      <c r="J3601">
        <v>138</v>
      </c>
      <c r="K3601">
        <v>0.63043478260869568</v>
      </c>
      <c r="L3601">
        <v>92</v>
      </c>
      <c r="M3601">
        <v>1.5</v>
      </c>
      <c r="N3601">
        <v>71</v>
      </c>
      <c r="P3601">
        <v>21</v>
      </c>
      <c r="Q3601">
        <v>28</v>
      </c>
      <c r="R3601">
        <v>0.75</v>
      </c>
      <c r="S3601">
        <v>16</v>
      </c>
      <c r="T3601">
        <v>0.8899999999999999</v>
      </c>
    </row>
    <row r="3602" spans="1:20" x14ac:dyDescent="0.25">
      <c r="A3602" s="177" t="s">
        <v>5564</v>
      </c>
      <c r="B3602" t="s">
        <v>5565</v>
      </c>
      <c r="C3602" s="20" t="s">
        <v>903</v>
      </c>
      <c r="D3602" s="20" t="s">
        <v>1026</v>
      </c>
      <c r="E3602" s="26">
        <v>42887</v>
      </c>
      <c r="F3602">
        <v>12</v>
      </c>
      <c r="G3602">
        <v>11</v>
      </c>
      <c r="H3602">
        <v>1.0909090909090908</v>
      </c>
      <c r="I3602">
        <v>40</v>
      </c>
      <c r="J3602">
        <v>49</v>
      </c>
      <c r="K3602">
        <v>0.81632653061224492</v>
      </c>
      <c r="L3602">
        <v>44</v>
      </c>
      <c r="M3602">
        <v>1.1136363636363635</v>
      </c>
      <c r="N3602">
        <v>38</v>
      </c>
      <c r="P3602">
        <v>2</v>
      </c>
      <c r="Q3602">
        <v>2</v>
      </c>
      <c r="R3602">
        <v>1</v>
      </c>
      <c r="S3602">
        <v>2</v>
      </c>
      <c r="T3602">
        <v>0.59000000000000008</v>
      </c>
    </row>
    <row r="3603" spans="1:20" x14ac:dyDescent="0.25">
      <c r="A3603" s="177" t="s">
        <v>4949</v>
      </c>
      <c r="B3603" t="s">
        <v>4950</v>
      </c>
      <c r="C3603" t="s">
        <v>230</v>
      </c>
      <c r="D3603" s="20" t="s">
        <v>1028</v>
      </c>
      <c r="E3603" s="26">
        <v>42887</v>
      </c>
      <c r="F3603">
        <v>1</v>
      </c>
      <c r="G3603">
        <v>1</v>
      </c>
      <c r="H3603">
        <v>1</v>
      </c>
      <c r="I3603">
        <v>7</v>
      </c>
      <c r="J3603">
        <v>10</v>
      </c>
      <c r="K3603">
        <v>0.7</v>
      </c>
      <c r="L3603">
        <v>10</v>
      </c>
      <c r="M3603">
        <v>1</v>
      </c>
      <c r="N3603">
        <v>6</v>
      </c>
      <c r="P3603">
        <v>1</v>
      </c>
      <c r="Q3603">
        <v>1</v>
      </c>
      <c r="R3603">
        <v>1</v>
      </c>
      <c r="S3603">
        <v>1</v>
      </c>
      <c r="T3603">
        <v>0.505</v>
      </c>
    </row>
    <row r="3604" spans="1:20" x14ac:dyDescent="0.25">
      <c r="A3604" s="177" t="s">
        <v>4774</v>
      </c>
      <c r="B3604" t="s">
        <v>4775</v>
      </c>
      <c r="C3604" t="s">
        <v>234</v>
      </c>
      <c r="D3604" s="20" t="s">
        <v>1028</v>
      </c>
      <c r="E3604" s="26">
        <v>42887</v>
      </c>
      <c r="F3604">
        <v>3</v>
      </c>
      <c r="G3604">
        <v>6</v>
      </c>
      <c r="H3604">
        <v>0.5</v>
      </c>
      <c r="I3604">
        <v>64</v>
      </c>
      <c r="J3604">
        <v>25</v>
      </c>
      <c r="K3604">
        <v>2.56</v>
      </c>
      <c r="L3604">
        <v>50</v>
      </c>
      <c r="M3604">
        <v>0.5</v>
      </c>
      <c r="N3604">
        <v>62</v>
      </c>
      <c r="P3604">
        <v>0</v>
      </c>
      <c r="Q3604">
        <v>1</v>
      </c>
      <c r="R3604">
        <v>0</v>
      </c>
      <c r="S3604">
        <v>2</v>
      </c>
      <c r="T3604">
        <v>0.43999999999999995</v>
      </c>
    </row>
    <row r="3605" spans="1:20" x14ac:dyDescent="0.25">
      <c r="A3605" s="177" t="s">
        <v>4424</v>
      </c>
      <c r="B3605" t="s">
        <v>4425</v>
      </c>
      <c r="C3605" t="s">
        <v>217</v>
      </c>
      <c r="D3605" s="20" t="s">
        <v>1028</v>
      </c>
      <c r="E3605" s="26">
        <v>42887</v>
      </c>
      <c r="F3605">
        <v>0</v>
      </c>
      <c r="G3605">
        <v>0</v>
      </c>
      <c r="H3605" t="e">
        <v>#DIV/0!</v>
      </c>
      <c r="I3605">
        <v>0</v>
      </c>
      <c r="J3605">
        <v>0</v>
      </c>
      <c r="K3605" t="e">
        <v>#DIV/0!</v>
      </c>
      <c r="L3605">
        <v>0</v>
      </c>
      <c r="M3605" t="e">
        <v>#DIV/0!</v>
      </c>
      <c r="N3605">
        <v>0</v>
      </c>
      <c r="P3605">
        <v>0</v>
      </c>
      <c r="Q3605">
        <v>0</v>
      </c>
      <c r="R3605" t="e">
        <v>#DIV/0!</v>
      </c>
      <c r="S3605">
        <v>0</v>
      </c>
      <c r="T3605">
        <v>0.66416666666666657</v>
      </c>
    </row>
    <row r="3606" spans="1:20" x14ac:dyDescent="0.25">
      <c r="A3606" s="177" t="s">
        <v>3834</v>
      </c>
      <c r="B3606" t="s">
        <v>3835</v>
      </c>
      <c r="C3606" t="s">
        <v>342</v>
      </c>
      <c r="D3606" s="20" t="s">
        <v>1028</v>
      </c>
      <c r="E3606" s="26">
        <v>42887</v>
      </c>
      <c r="F3606">
        <v>4</v>
      </c>
      <c r="G3606">
        <v>4</v>
      </c>
      <c r="H3606">
        <v>1</v>
      </c>
      <c r="I3606">
        <v>23</v>
      </c>
      <c r="J3606">
        <v>40</v>
      </c>
      <c r="K3606">
        <v>0.57499999999999996</v>
      </c>
      <c r="L3606">
        <v>40</v>
      </c>
      <c r="M3606">
        <v>1</v>
      </c>
      <c r="N3606">
        <v>23</v>
      </c>
      <c r="P3606">
        <v>2</v>
      </c>
      <c r="Q3606">
        <v>3</v>
      </c>
      <c r="R3606">
        <v>0.66666666666666663</v>
      </c>
      <c r="S3606">
        <v>0</v>
      </c>
    </row>
    <row r="3607" spans="1:20" x14ac:dyDescent="0.25">
      <c r="A3607" s="177" t="s">
        <v>3642</v>
      </c>
      <c r="B3607" t="s">
        <v>3643</v>
      </c>
      <c r="C3607" t="s">
        <v>220</v>
      </c>
      <c r="D3607" s="20" t="s">
        <v>1028</v>
      </c>
      <c r="E3607" s="26">
        <v>42887</v>
      </c>
      <c r="F3607">
        <v>0</v>
      </c>
      <c r="G3607">
        <v>0</v>
      </c>
      <c r="H3607" t="e">
        <v>#DIV/0!</v>
      </c>
      <c r="I3607">
        <v>0</v>
      </c>
      <c r="J3607">
        <v>0</v>
      </c>
      <c r="K3607" t="e">
        <v>#DIV/0!</v>
      </c>
      <c r="L3607">
        <v>0</v>
      </c>
      <c r="M3607" t="e">
        <v>#DIV/0!</v>
      </c>
      <c r="N3607">
        <v>0</v>
      </c>
      <c r="P3607">
        <v>4</v>
      </c>
      <c r="Q3607">
        <v>5</v>
      </c>
      <c r="R3607">
        <v>0.8</v>
      </c>
      <c r="S3607">
        <v>0</v>
      </c>
    </row>
    <row r="3608" spans="1:20" x14ac:dyDescent="0.25">
      <c r="A3608" s="177" t="s">
        <v>3117</v>
      </c>
      <c r="B3608" t="s">
        <v>3118</v>
      </c>
      <c r="C3608" t="s">
        <v>242</v>
      </c>
      <c r="D3608" s="20" t="s">
        <v>1026</v>
      </c>
      <c r="E3608" s="26">
        <v>42887</v>
      </c>
      <c r="F3608">
        <v>4</v>
      </c>
      <c r="G3608">
        <v>7</v>
      </c>
      <c r="H3608">
        <v>0.5714285714285714</v>
      </c>
      <c r="I3608">
        <v>89</v>
      </c>
      <c r="J3608">
        <v>40</v>
      </c>
      <c r="K3608">
        <v>2.2250000000000001</v>
      </c>
      <c r="L3608">
        <v>75</v>
      </c>
      <c r="M3608">
        <v>0.53333333333333333</v>
      </c>
      <c r="N3608">
        <v>75</v>
      </c>
      <c r="P3608">
        <v>8</v>
      </c>
      <c r="Q3608">
        <v>9</v>
      </c>
      <c r="R3608">
        <v>0.88888888888888884</v>
      </c>
      <c r="S3608">
        <v>14</v>
      </c>
    </row>
    <row r="3609" spans="1:20" x14ac:dyDescent="0.25">
      <c r="A3609" s="177" t="s">
        <v>2942</v>
      </c>
      <c r="B3609" t="s">
        <v>2943</v>
      </c>
      <c r="C3609" s="20" t="s">
        <v>2754</v>
      </c>
      <c r="D3609" s="20" t="s">
        <v>1026</v>
      </c>
      <c r="E3609" s="26">
        <v>42887</v>
      </c>
      <c r="F3609">
        <v>7</v>
      </c>
      <c r="G3609">
        <v>6</v>
      </c>
      <c r="H3609">
        <v>1.1666666666666667</v>
      </c>
      <c r="I3609">
        <v>29</v>
      </c>
      <c r="J3609">
        <v>37</v>
      </c>
      <c r="K3609">
        <v>0.78378378378378377</v>
      </c>
      <c r="L3609">
        <v>32</v>
      </c>
      <c r="M3609">
        <v>1.15625</v>
      </c>
      <c r="N3609">
        <v>27</v>
      </c>
      <c r="P3609">
        <v>2</v>
      </c>
      <c r="Q3609">
        <v>2</v>
      </c>
      <c r="R3609">
        <v>1</v>
      </c>
      <c r="S3609">
        <v>2</v>
      </c>
    </row>
    <row r="3610" spans="1:20" x14ac:dyDescent="0.25">
      <c r="A3610" s="177" t="s">
        <v>2697</v>
      </c>
      <c r="B3610" t="s">
        <v>2698</v>
      </c>
      <c r="C3610" t="s">
        <v>237</v>
      </c>
      <c r="D3610" s="20" t="s">
        <v>1026</v>
      </c>
      <c r="E3610" s="26">
        <v>42887</v>
      </c>
      <c r="F3610">
        <v>10</v>
      </c>
      <c r="G3610">
        <v>13</v>
      </c>
      <c r="H3610">
        <v>0.76923076923076927</v>
      </c>
      <c r="I3610">
        <v>49</v>
      </c>
      <c r="J3610">
        <v>70</v>
      </c>
      <c r="K3610">
        <v>0.7</v>
      </c>
      <c r="L3610">
        <v>97</v>
      </c>
      <c r="M3610">
        <v>0.72164948453608246</v>
      </c>
      <c r="N3610">
        <v>38</v>
      </c>
      <c r="O3610">
        <v>0.90833333333333333</v>
      </c>
      <c r="P3610">
        <v>11</v>
      </c>
      <c r="Q3610">
        <v>19</v>
      </c>
      <c r="R3610">
        <v>0.57894736842105265</v>
      </c>
      <c r="S3610">
        <v>11</v>
      </c>
    </row>
    <row r="3611" spans="1:20" x14ac:dyDescent="0.25">
      <c r="A3611" s="177" t="s">
        <v>2522</v>
      </c>
      <c r="B3611" t="s">
        <v>2523</v>
      </c>
      <c r="C3611" t="s">
        <v>238</v>
      </c>
      <c r="D3611" s="20" t="s">
        <v>1026</v>
      </c>
      <c r="E3611" s="26">
        <v>42887</v>
      </c>
      <c r="F3611">
        <v>0</v>
      </c>
      <c r="G3611">
        <v>0</v>
      </c>
      <c r="H3611" t="e">
        <v>#DIV/0!</v>
      </c>
      <c r="I3611">
        <v>0</v>
      </c>
      <c r="J3611">
        <v>0</v>
      </c>
      <c r="K3611" t="e">
        <v>#DIV/0!</v>
      </c>
      <c r="L3611">
        <v>0</v>
      </c>
      <c r="M3611" t="e">
        <v>#DIV/0!</v>
      </c>
      <c r="N3611">
        <v>0</v>
      </c>
      <c r="O3611">
        <v>0.96</v>
      </c>
      <c r="P3611">
        <v>3</v>
      </c>
      <c r="Q3611">
        <v>3</v>
      </c>
      <c r="R3611">
        <v>1</v>
      </c>
      <c r="S3611">
        <v>0</v>
      </c>
      <c r="T3611">
        <v>0.23</v>
      </c>
    </row>
    <row r="3612" spans="1:20" x14ac:dyDescent="0.25">
      <c r="A3612" s="177" t="s">
        <v>2349</v>
      </c>
      <c r="B3612" t="s">
        <v>2350</v>
      </c>
      <c r="C3612" t="s">
        <v>239</v>
      </c>
      <c r="D3612" s="20" t="s">
        <v>1026</v>
      </c>
      <c r="E3612" s="26">
        <v>42887</v>
      </c>
      <c r="F3612">
        <v>0</v>
      </c>
      <c r="G3612">
        <v>0</v>
      </c>
      <c r="H3612" t="e">
        <v>#DIV/0!</v>
      </c>
      <c r="I3612">
        <v>0</v>
      </c>
      <c r="J3612">
        <v>0</v>
      </c>
      <c r="K3612" t="e">
        <v>#DIV/0!</v>
      </c>
      <c r="L3612">
        <v>0</v>
      </c>
      <c r="M3612" t="e">
        <v>#DIV/0!</v>
      </c>
      <c r="N3612">
        <v>0</v>
      </c>
      <c r="O3612">
        <v>0.73</v>
      </c>
      <c r="P3612">
        <v>1</v>
      </c>
      <c r="Q3612">
        <v>2</v>
      </c>
      <c r="R3612">
        <v>0.5</v>
      </c>
      <c r="S3612">
        <v>0</v>
      </c>
      <c r="T3612">
        <v>0.7</v>
      </c>
    </row>
    <row r="3613" spans="1:20" x14ac:dyDescent="0.25">
      <c r="A3613" s="177" t="s">
        <v>2174</v>
      </c>
      <c r="B3613" t="s">
        <v>2175</v>
      </c>
      <c r="C3613" s="20" t="s">
        <v>2018</v>
      </c>
      <c r="D3613" s="20" t="s">
        <v>1026</v>
      </c>
      <c r="E3613" s="26">
        <v>42887</v>
      </c>
      <c r="F3613">
        <v>11</v>
      </c>
      <c r="G3613">
        <v>10</v>
      </c>
      <c r="H3613">
        <v>1.1000000000000001</v>
      </c>
      <c r="I3613">
        <v>48</v>
      </c>
      <c r="J3613">
        <v>53</v>
      </c>
      <c r="K3613">
        <v>0.90566037735849059</v>
      </c>
      <c r="L3613">
        <v>46</v>
      </c>
      <c r="M3613">
        <v>1.1521739130434783</v>
      </c>
      <c r="N3613">
        <v>48</v>
      </c>
      <c r="P3613">
        <v>2</v>
      </c>
      <c r="Q3613">
        <v>3</v>
      </c>
      <c r="R3613">
        <v>0.66666666666666663</v>
      </c>
      <c r="S3613">
        <v>0</v>
      </c>
      <c r="T3613">
        <v>0.75</v>
      </c>
    </row>
    <row r="3614" spans="1:20" x14ac:dyDescent="0.25">
      <c r="A3614" s="177" t="s">
        <v>1926</v>
      </c>
      <c r="B3614" t="s">
        <v>1927</v>
      </c>
      <c r="C3614" t="s">
        <v>240</v>
      </c>
      <c r="D3614" s="20" t="s">
        <v>1026</v>
      </c>
      <c r="E3614" s="26">
        <v>42887</v>
      </c>
      <c r="F3614">
        <v>28</v>
      </c>
      <c r="G3614">
        <v>17</v>
      </c>
      <c r="H3614">
        <v>1.6470588235294117</v>
      </c>
      <c r="I3614">
        <v>56</v>
      </c>
      <c r="J3614">
        <v>75</v>
      </c>
      <c r="K3614">
        <v>0.7466666666666667</v>
      </c>
      <c r="L3614">
        <v>48</v>
      </c>
      <c r="M3614">
        <v>1.5625</v>
      </c>
      <c r="N3614">
        <v>45</v>
      </c>
      <c r="P3614">
        <v>2</v>
      </c>
      <c r="Q3614">
        <v>9</v>
      </c>
      <c r="R3614">
        <v>0.22222222222222221</v>
      </c>
      <c r="S3614">
        <v>11</v>
      </c>
      <c r="T3614">
        <v>1.05</v>
      </c>
    </row>
    <row r="3615" spans="1:20" x14ac:dyDescent="0.25">
      <c r="A3615" s="177" t="s">
        <v>1751</v>
      </c>
      <c r="B3615" t="s">
        <v>1752</v>
      </c>
      <c r="C3615" t="s">
        <v>241</v>
      </c>
      <c r="D3615" s="20" t="s">
        <v>1026</v>
      </c>
      <c r="E3615" s="26">
        <v>42887</v>
      </c>
      <c r="F3615">
        <v>55</v>
      </c>
      <c r="G3615">
        <v>58</v>
      </c>
      <c r="H3615">
        <v>0.94827586206896552</v>
      </c>
      <c r="I3615">
        <v>501</v>
      </c>
      <c r="J3615">
        <v>575</v>
      </c>
      <c r="K3615">
        <v>0.87130434782608701</v>
      </c>
      <c r="L3615">
        <v>635</v>
      </c>
      <c r="M3615">
        <v>0.90551181102362199</v>
      </c>
      <c r="N3615">
        <v>473</v>
      </c>
      <c r="P3615">
        <v>18</v>
      </c>
      <c r="Q3615">
        <v>25</v>
      </c>
      <c r="R3615">
        <v>0.72</v>
      </c>
      <c r="S3615">
        <v>29</v>
      </c>
    </row>
    <row r="3616" spans="1:20" x14ac:dyDescent="0.25">
      <c r="A3616" s="177" t="s">
        <v>1576</v>
      </c>
      <c r="B3616" t="s">
        <v>1577</v>
      </c>
      <c r="C3616" t="s">
        <v>318</v>
      </c>
      <c r="D3616" s="20" t="s">
        <v>1026</v>
      </c>
      <c r="E3616" s="26">
        <v>42887</v>
      </c>
      <c r="F3616">
        <v>25</v>
      </c>
      <c r="G3616">
        <v>18</v>
      </c>
      <c r="H3616">
        <v>1.3888888888888888</v>
      </c>
      <c r="I3616">
        <v>56</v>
      </c>
      <c r="J3616">
        <v>105</v>
      </c>
      <c r="K3616">
        <v>0.53333333333333333</v>
      </c>
      <c r="L3616">
        <v>67</v>
      </c>
      <c r="M3616">
        <v>1.5671641791044777</v>
      </c>
      <c r="N3616">
        <v>54</v>
      </c>
      <c r="P3616">
        <v>0</v>
      </c>
      <c r="Q3616">
        <v>1</v>
      </c>
      <c r="R3616">
        <v>0</v>
      </c>
      <c r="S3616">
        <v>2</v>
      </c>
    </row>
    <row r="3617" spans="1:20" x14ac:dyDescent="0.25">
      <c r="A3617" s="177" t="s">
        <v>12666</v>
      </c>
      <c r="B3617" t="s">
        <v>1478</v>
      </c>
      <c r="C3617" t="s">
        <v>896</v>
      </c>
      <c r="D3617" s="20" t="s">
        <v>1026</v>
      </c>
      <c r="E3617" s="26">
        <v>42887</v>
      </c>
      <c r="F3617">
        <v>140</v>
      </c>
      <c r="G3617">
        <v>129</v>
      </c>
      <c r="H3617">
        <v>1.0852713178294573</v>
      </c>
      <c r="I3617">
        <v>828</v>
      </c>
      <c r="J3617">
        <v>955</v>
      </c>
      <c r="K3617">
        <v>0.8670157068062827</v>
      </c>
      <c r="L3617">
        <v>1000</v>
      </c>
      <c r="M3617">
        <v>0.95499999999999996</v>
      </c>
      <c r="N3617">
        <v>760</v>
      </c>
      <c r="P3617">
        <v>47</v>
      </c>
      <c r="Q3617">
        <v>73</v>
      </c>
      <c r="R3617">
        <v>0.64383561643835618</v>
      </c>
      <c r="S3617">
        <v>69</v>
      </c>
    </row>
    <row r="3618" spans="1:20" x14ac:dyDescent="0.25">
      <c r="A3618" s="177" t="s">
        <v>1149</v>
      </c>
      <c r="B3618" t="s">
        <v>1237</v>
      </c>
      <c r="C3618" t="s">
        <v>235</v>
      </c>
      <c r="D3618" s="20" t="s">
        <v>1028</v>
      </c>
      <c r="E3618" s="26">
        <v>42887</v>
      </c>
      <c r="F3618">
        <v>140</v>
      </c>
      <c r="G3618">
        <v>129</v>
      </c>
      <c r="H3618">
        <v>1.0852713178294573</v>
      </c>
      <c r="I3618">
        <v>828</v>
      </c>
      <c r="J3618">
        <v>955</v>
      </c>
      <c r="K3618">
        <v>0.8670157068062827</v>
      </c>
      <c r="L3618">
        <v>1000</v>
      </c>
      <c r="M3618">
        <v>0.95499999999999996</v>
      </c>
      <c r="N3618">
        <v>760</v>
      </c>
      <c r="P3618">
        <v>47</v>
      </c>
      <c r="Q3618">
        <v>73</v>
      </c>
      <c r="R3618">
        <v>0.64383561643835618</v>
      </c>
      <c r="S3618">
        <v>69</v>
      </c>
      <c r="T3618">
        <v>0.83</v>
      </c>
    </row>
    <row r="3619" spans="1:20" x14ac:dyDescent="0.25">
      <c r="A3619" s="177" t="s">
        <v>11136</v>
      </c>
      <c r="B3619" t="s">
        <v>11137</v>
      </c>
      <c r="C3619" t="s">
        <v>228</v>
      </c>
      <c r="D3619" s="20" t="s">
        <v>1026</v>
      </c>
      <c r="E3619" s="26">
        <v>42917</v>
      </c>
      <c r="F3619">
        <v>0</v>
      </c>
      <c r="G3619">
        <v>1</v>
      </c>
      <c r="H3619">
        <v>0</v>
      </c>
      <c r="I3619">
        <v>0</v>
      </c>
      <c r="J3619">
        <v>0</v>
      </c>
      <c r="K3619" t="e">
        <v>#DIV/0!</v>
      </c>
      <c r="L3619">
        <v>5</v>
      </c>
      <c r="M3619">
        <v>0</v>
      </c>
      <c r="N3619">
        <v>0</v>
      </c>
      <c r="P3619">
        <v>0</v>
      </c>
      <c r="Q3619">
        <v>3</v>
      </c>
      <c r="R3619">
        <v>0</v>
      </c>
      <c r="S3619">
        <v>0</v>
      </c>
      <c r="T3619">
        <v>0.95</v>
      </c>
    </row>
    <row r="3620" spans="1:20" x14ac:dyDescent="0.25">
      <c r="A3620" s="177" t="s">
        <v>9389</v>
      </c>
      <c r="B3620" t="s">
        <v>9390</v>
      </c>
      <c r="C3620" t="s">
        <v>211</v>
      </c>
      <c r="D3620" s="20" t="s">
        <v>1026</v>
      </c>
      <c r="E3620" s="26">
        <v>42917</v>
      </c>
      <c r="F3620">
        <v>2</v>
      </c>
      <c r="G3620">
        <v>2</v>
      </c>
      <c r="H3620">
        <v>1</v>
      </c>
      <c r="I3620">
        <v>31</v>
      </c>
      <c r="J3620">
        <v>30</v>
      </c>
      <c r="K3620">
        <v>1.0333333333333334</v>
      </c>
      <c r="L3620">
        <v>30</v>
      </c>
      <c r="M3620">
        <v>1</v>
      </c>
      <c r="N3620">
        <v>31</v>
      </c>
      <c r="P3620">
        <v>0</v>
      </c>
      <c r="Q3620">
        <v>0</v>
      </c>
      <c r="R3620" t="e">
        <v>#DIV/0!</v>
      </c>
      <c r="S3620">
        <v>0</v>
      </c>
      <c r="T3620">
        <v>0.54</v>
      </c>
    </row>
    <row r="3621" spans="1:20" x14ac:dyDescent="0.25">
      <c r="A3621" s="177" t="s">
        <v>8550</v>
      </c>
      <c r="B3621" t="s">
        <v>8551</v>
      </c>
      <c r="C3621" t="s">
        <v>213</v>
      </c>
      <c r="D3621" s="20" t="s">
        <v>1026</v>
      </c>
      <c r="E3621" s="26">
        <v>42917</v>
      </c>
      <c r="F3621">
        <v>1</v>
      </c>
      <c r="G3621">
        <v>3</v>
      </c>
      <c r="H3621">
        <v>0.33333333333333331</v>
      </c>
      <c r="I3621">
        <v>11</v>
      </c>
      <c r="J3621">
        <v>10</v>
      </c>
      <c r="K3621">
        <v>1.1000000000000001</v>
      </c>
      <c r="L3621">
        <v>30</v>
      </c>
      <c r="M3621">
        <v>0.33333333333333331</v>
      </c>
      <c r="N3621">
        <v>10</v>
      </c>
      <c r="P3621">
        <v>1</v>
      </c>
      <c r="Q3621">
        <v>1</v>
      </c>
      <c r="R3621">
        <v>1</v>
      </c>
      <c r="S3621">
        <v>1</v>
      </c>
      <c r="T3621">
        <v>0.71</v>
      </c>
    </row>
    <row r="3622" spans="1:20" x14ac:dyDescent="0.25">
      <c r="A3622" s="177" t="s">
        <v>5126</v>
      </c>
      <c r="B3622" t="s">
        <v>5127</v>
      </c>
      <c r="C3622" t="s">
        <v>229</v>
      </c>
      <c r="D3622" s="20" t="s">
        <v>1026</v>
      </c>
      <c r="E3622" s="26">
        <v>42917</v>
      </c>
      <c r="F3622">
        <v>1</v>
      </c>
      <c r="G3622">
        <v>1</v>
      </c>
      <c r="H3622">
        <v>1</v>
      </c>
      <c r="I3622">
        <v>8</v>
      </c>
      <c r="J3622">
        <v>10</v>
      </c>
      <c r="K3622">
        <v>0.8</v>
      </c>
      <c r="L3622">
        <v>10</v>
      </c>
      <c r="M3622">
        <v>1</v>
      </c>
      <c r="N3622">
        <v>4</v>
      </c>
      <c r="P3622">
        <v>3</v>
      </c>
      <c r="Q3622">
        <v>3</v>
      </c>
      <c r="R3622">
        <v>1</v>
      </c>
      <c r="S3622">
        <v>4</v>
      </c>
      <c r="T3622">
        <v>0</v>
      </c>
    </row>
    <row r="3623" spans="1:20" x14ac:dyDescent="0.25">
      <c r="A3623" s="177" t="s">
        <v>12128</v>
      </c>
      <c r="B3623" t="s">
        <v>12129</v>
      </c>
      <c r="C3623" s="20" t="s">
        <v>1077</v>
      </c>
      <c r="D3623" s="20" t="s">
        <v>1028</v>
      </c>
      <c r="E3623" s="26">
        <v>42917</v>
      </c>
      <c r="F3623">
        <v>0</v>
      </c>
      <c r="G3623">
        <v>0</v>
      </c>
      <c r="H3623" t="e">
        <v>#DIV/0!</v>
      </c>
      <c r="I3623">
        <v>0</v>
      </c>
      <c r="J3623">
        <v>0</v>
      </c>
      <c r="K3623" t="e">
        <v>#DIV/0!</v>
      </c>
      <c r="L3623">
        <v>0</v>
      </c>
      <c r="M3623" t="e">
        <v>#DIV/0!</v>
      </c>
      <c r="N3623">
        <v>0</v>
      </c>
      <c r="P3623">
        <v>0</v>
      </c>
      <c r="Q3623">
        <v>0</v>
      </c>
      <c r="R3623" t="e">
        <v>#DIV/0!</v>
      </c>
      <c r="S3623">
        <v>0</v>
      </c>
      <c r="T3623">
        <v>0.72</v>
      </c>
    </row>
    <row r="3624" spans="1:20" x14ac:dyDescent="0.25">
      <c r="A3624" s="177" t="s">
        <v>5750</v>
      </c>
      <c r="B3624" t="s">
        <v>5751</v>
      </c>
      <c r="C3624" s="20" t="s">
        <v>1073</v>
      </c>
      <c r="D3624" s="20" t="s">
        <v>1026</v>
      </c>
      <c r="E3624" s="26">
        <v>42917</v>
      </c>
      <c r="F3624">
        <v>7</v>
      </c>
      <c r="G3624">
        <v>6</v>
      </c>
      <c r="H3624">
        <v>1.1666666666666667</v>
      </c>
      <c r="I3624">
        <v>30</v>
      </c>
      <c r="J3624">
        <v>37</v>
      </c>
      <c r="K3624">
        <v>0.81081081081081086</v>
      </c>
      <c r="L3624">
        <v>32</v>
      </c>
      <c r="M3624">
        <v>1.15625</v>
      </c>
      <c r="N3624">
        <v>29</v>
      </c>
      <c r="P3624">
        <v>0</v>
      </c>
      <c r="Q3624">
        <v>0</v>
      </c>
      <c r="R3624" t="e">
        <v>#DIV/0!</v>
      </c>
      <c r="S3624">
        <v>1</v>
      </c>
    </row>
    <row r="3625" spans="1:20" x14ac:dyDescent="0.25">
      <c r="A3625" s="177" t="s">
        <v>10627</v>
      </c>
      <c r="B3625" t="s">
        <v>10628</v>
      </c>
      <c r="C3625" t="s">
        <v>205</v>
      </c>
      <c r="D3625" s="20" t="s">
        <v>1026</v>
      </c>
      <c r="E3625" s="26">
        <v>42917</v>
      </c>
      <c r="F3625">
        <v>3</v>
      </c>
      <c r="G3625">
        <v>3</v>
      </c>
      <c r="H3625">
        <v>1</v>
      </c>
      <c r="I3625">
        <v>7</v>
      </c>
      <c r="J3625">
        <v>20</v>
      </c>
      <c r="K3625">
        <v>0.35</v>
      </c>
      <c r="L3625">
        <v>20</v>
      </c>
      <c r="M3625">
        <v>1</v>
      </c>
      <c r="N3625">
        <v>5</v>
      </c>
      <c r="O3625">
        <v>0.7</v>
      </c>
      <c r="P3625">
        <v>1</v>
      </c>
      <c r="Q3625">
        <v>6</v>
      </c>
      <c r="R3625">
        <v>0.16666666666666666</v>
      </c>
      <c r="S3625">
        <v>2</v>
      </c>
      <c r="T3625">
        <v>0.33</v>
      </c>
    </row>
    <row r="3626" spans="1:20" x14ac:dyDescent="0.25">
      <c r="A3626" s="177" t="s">
        <v>8974</v>
      </c>
      <c r="B3626" t="s">
        <v>8975</v>
      </c>
      <c r="C3626" t="s">
        <v>210</v>
      </c>
      <c r="D3626" s="20" t="s">
        <v>1026</v>
      </c>
      <c r="E3626" s="26">
        <v>42917</v>
      </c>
      <c r="F3626">
        <v>1</v>
      </c>
      <c r="G3626">
        <v>3</v>
      </c>
      <c r="H3626">
        <v>0.33333333333333331</v>
      </c>
      <c r="I3626">
        <v>4</v>
      </c>
      <c r="J3626">
        <v>10</v>
      </c>
      <c r="K3626">
        <v>0.4</v>
      </c>
      <c r="L3626">
        <v>30</v>
      </c>
      <c r="M3626">
        <v>0.33333333333333331</v>
      </c>
      <c r="N3626">
        <v>4</v>
      </c>
      <c r="O3626">
        <v>0.75</v>
      </c>
      <c r="P3626">
        <v>1</v>
      </c>
      <c r="Q3626">
        <v>1</v>
      </c>
      <c r="R3626">
        <v>1</v>
      </c>
      <c r="S3626">
        <v>0</v>
      </c>
      <c r="T3626">
        <v>0.44</v>
      </c>
    </row>
    <row r="3627" spans="1:20" x14ac:dyDescent="0.25">
      <c r="A3627" s="177" t="s">
        <v>6169</v>
      </c>
      <c r="B3627" t="s">
        <v>6170</v>
      </c>
      <c r="C3627" t="s">
        <v>215</v>
      </c>
      <c r="D3627" s="20" t="s">
        <v>1026</v>
      </c>
      <c r="E3627" s="26">
        <v>42917</v>
      </c>
      <c r="F3627">
        <v>6</v>
      </c>
      <c r="G3627">
        <v>7</v>
      </c>
      <c r="H3627">
        <v>0.8571428571428571</v>
      </c>
      <c r="I3627">
        <v>34</v>
      </c>
      <c r="J3627">
        <v>40</v>
      </c>
      <c r="K3627">
        <v>0.85</v>
      </c>
      <c r="L3627">
        <v>47</v>
      </c>
      <c r="M3627">
        <v>0.85106382978723405</v>
      </c>
      <c r="N3627">
        <v>28</v>
      </c>
      <c r="O3627">
        <v>1.05</v>
      </c>
      <c r="P3627">
        <v>7</v>
      </c>
      <c r="Q3627">
        <v>7</v>
      </c>
      <c r="R3627">
        <v>1</v>
      </c>
      <c r="S3627">
        <v>6</v>
      </c>
      <c r="T3627">
        <v>0.17</v>
      </c>
    </row>
    <row r="3628" spans="1:20" x14ac:dyDescent="0.25">
      <c r="A3628" s="177" t="s">
        <v>3469</v>
      </c>
      <c r="B3628" t="s">
        <v>3470</v>
      </c>
      <c r="C3628" t="s">
        <v>221</v>
      </c>
      <c r="D3628" s="20" t="s">
        <v>1026</v>
      </c>
      <c r="E3628" s="26">
        <v>42917</v>
      </c>
      <c r="F3628">
        <v>0</v>
      </c>
      <c r="G3628">
        <v>0</v>
      </c>
      <c r="H3628" t="e">
        <v>#DIV/0!</v>
      </c>
      <c r="I3628">
        <v>0</v>
      </c>
      <c r="J3628">
        <v>0</v>
      </c>
      <c r="K3628" t="e">
        <v>#DIV/0!</v>
      </c>
      <c r="L3628">
        <v>0</v>
      </c>
      <c r="M3628" t="e">
        <v>#DIV/0!</v>
      </c>
      <c r="N3628">
        <v>0</v>
      </c>
      <c r="P3628">
        <v>0</v>
      </c>
      <c r="Q3628">
        <v>0</v>
      </c>
      <c r="R3628" t="e">
        <v>#DIV/0!</v>
      </c>
      <c r="S3628">
        <v>0</v>
      </c>
    </row>
    <row r="3629" spans="1:20" x14ac:dyDescent="0.25">
      <c r="A3629" s="177" t="s">
        <v>3294</v>
      </c>
      <c r="B3629" t="s">
        <v>3295</v>
      </c>
      <c r="C3629" t="s">
        <v>222</v>
      </c>
      <c r="D3629" s="20" t="s">
        <v>1026</v>
      </c>
      <c r="E3629" s="26">
        <v>42917</v>
      </c>
      <c r="F3629">
        <v>0</v>
      </c>
      <c r="G3629">
        <v>0</v>
      </c>
      <c r="H3629" t="e">
        <v>#DIV/0!</v>
      </c>
      <c r="I3629">
        <v>0</v>
      </c>
      <c r="J3629">
        <v>0</v>
      </c>
      <c r="K3629" t="e">
        <v>#DIV/0!</v>
      </c>
      <c r="L3629">
        <v>0</v>
      </c>
      <c r="M3629" t="e">
        <v>#DIV/0!</v>
      </c>
      <c r="N3629">
        <v>0</v>
      </c>
      <c r="P3629">
        <v>0</v>
      </c>
      <c r="Q3629">
        <v>0</v>
      </c>
      <c r="R3629" t="e">
        <v>#DIV/0!</v>
      </c>
      <c r="S3629">
        <v>0</v>
      </c>
      <c r="T3629">
        <v>0.84</v>
      </c>
    </row>
    <row r="3630" spans="1:20" x14ac:dyDescent="0.25">
      <c r="A3630" s="177" t="s">
        <v>7339</v>
      </c>
      <c r="B3630" t="s">
        <v>7340</v>
      </c>
      <c r="C3630" s="20" t="s">
        <v>1078</v>
      </c>
      <c r="D3630" s="20" t="s">
        <v>1026</v>
      </c>
      <c r="E3630" s="26">
        <v>42917</v>
      </c>
      <c r="F3630">
        <v>8</v>
      </c>
      <c r="G3630">
        <v>5</v>
      </c>
      <c r="H3630">
        <v>1.6</v>
      </c>
      <c r="I3630">
        <v>44</v>
      </c>
      <c r="J3630">
        <v>54</v>
      </c>
      <c r="K3630">
        <v>0.81481481481481477</v>
      </c>
      <c r="L3630">
        <v>34</v>
      </c>
      <c r="M3630">
        <v>1.588235294117647</v>
      </c>
      <c r="N3630">
        <v>38</v>
      </c>
      <c r="P3630">
        <v>1</v>
      </c>
      <c r="Q3630">
        <v>1</v>
      </c>
      <c r="R3630">
        <v>1</v>
      </c>
      <c r="S3630">
        <v>6</v>
      </c>
      <c r="T3630">
        <v>0.44</v>
      </c>
    </row>
    <row r="3631" spans="1:20" x14ac:dyDescent="0.25">
      <c r="A3631" s="177" t="s">
        <v>5331</v>
      </c>
      <c r="B3631" t="s">
        <v>5332</v>
      </c>
      <c r="C3631" s="20" t="s">
        <v>1079</v>
      </c>
      <c r="D3631" s="20" t="s">
        <v>1026</v>
      </c>
      <c r="E3631" s="26">
        <v>42917</v>
      </c>
      <c r="F3631">
        <v>5</v>
      </c>
      <c r="G3631">
        <v>5</v>
      </c>
      <c r="H3631">
        <v>1</v>
      </c>
      <c r="I3631">
        <v>13</v>
      </c>
      <c r="J3631">
        <v>12</v>
      </c>
      <c r="K3631">
        <v>1.0833333333333333</v>
      </c>
      <c r="L3631">
        <v>12</v>
      </c>
      <c r="M3631">
        <v>1</v>
      </c>
      <c r="N3631">
        <v>12</v>
      </c>
      <c r="P3631">
        <v>0</v>
      </c>
      <c r="Q3631">
        <v>0</v>
      </c>
      <c r="R3631" t="e">
        <v>#DIV/0!</v>
      </c>
      <c r="S3631">
        <v>1</v>
      </c>
      <c r="T3631">
        <v>0.69</v>
      </c>
    </row>
    <row r="3632" spans="1:20" x14ac:dyDescent="0.25">
      <c r="A3632" s="177" t="s">
        <v>12330</v>
      </c>
      <c r="B3632" t="s">
        <v>12331</v>
      </c>
      <c r="C3632" t="s">
        <v>200</v>
      </c>
      <c r="D3632" s="20" t="s">
        <v>1026</v>
      </c>
      <c r="E3632" s="26">
        <v>42917</v>
      </c>
      <c r="F3632">
        <v>8</v>
      </c>
      <c r="G3632">
        <v>5</v>
      </c>
      <c r="H3632">
        <v>1.6</v>
      </c>
      <c r="I3632">
        <v>13</v>
      </c>
      <c r="J3632">
        <v>19</v>
      </c>
      <c r="K3632">
        <v>0.68421052631578949</v>
      </c>
      <c r="L3632">
        <v>12</v>
      </c>
      <c r="M3632">
        <v>1.5833333333333333</v>
      </c>
      <c r="N3632">
        <v>12</v>
      </c>
      <c r="P3632">
        <v>0</v>
      </c>
      <c r="Q3632">
        <v>0</v>
      </c>
      <c r="R3632" t="e">
        <v>#DIV/0!</v>
      </c>
      <c r="S3632">
        <v>1</v>
      </c>
      <c r="T3632">
        <v>0.83</v>
      </c>
    </row>
    <row r="3633" spans="1:20" x14ac:dyDescent="0.25">
      <c r="A3633" s="177" t="s">
        <v>10451</v>
      </c>
      <c r="B3633" t="s">
        <v>10452</v>
      </c>
      <c r="C3633" t="s">
        <v>204</v>
      </c>
      <c r="D3633" s="20" t="s">
        <v>1026</v>
      </c>
      <c r="E3633" s="26">
        <v>42917</v>
      </c>
      <c r="F3633">
        <v>11</v>
      </c>
      <c r="G3633">
        <v>4</v>
      </c>
      <c r="H3633">
        <v>2.75</v>
      </c>
      <c r="I3633">
        <v>14</v>
      </c>
      <c r="J3633">
        <v>28</v>
      </c>
      <c r="K3633">
        <v>0.5</v>
      </c>
      <c r="L3633">
        <v>10</v>
      </c>
      <c r="M3633">
        <v>2.8</v>
      </c>
      <c r="N3633">
        <v>12</v>
      </c>
      <c r="P3633">
        <v>1</v>
      </c>
      <c r="Q3633">
        <v>2</v>
      </c>
      <c r="R3633">
        <v>0.5</v>
      </c>
      <c r="S3633">
        <v>2</v>
      </c>
    </row>
    <row r="3634" spans="1:20" x14ac:dyDescent="0.25">
      <c r="A3634" s="177" t="s">
        <v>8799</v>
      </c>
      <c r="B3634" t="s">
        <v>8800</v>
      </c>
      <c r="C3634" t="s">
        <v>208</v>
      </c>
      <c r="D3634" s="20" t="s">
        <v>1026</v>
      </c>
      <c r="E3634" s="26">
        <v>42917</v>
      </c>
      <c r="F3634">
        <v>2</v>
      </c>
      <c r="G3634">
        <v>2</v>
      </c>
      <c r="H3634">
        <v>1</v>
      </c>
      <c r="I3634">
        <v>8</v>
      </c>
      <c r="J3634">
        <v>10</v>
      </c>
      <c r="K3634">
        <v>0.8</v>
      </c>
      <c r="L3634">
        <v>10</v>
      </c>
      <c r="M3634">
        <v>1</v>
      </c>
      <c r="N3634">
        <v>8</v>
      </c>
      <c r="P3634">
        <v>0</v>
      </c>
      <c r="Q3634">
        <v>0</v>
      </c>
      <c r="R3634" t="e">
        <v>#DIV/0!</v>
      </c>
      <c r="S3634">
        <v>0</v>
      </c>
      <c r="T3634">
        <v>0.91</v>
      </c>
    </row>
    <row r="3635" spans="1:20" x14ac:dyDescent="0.25">
      <c r="A3635" s="177" t="s">
        <v>6593</v>
      </c>
      <c r="B3635" t="s">
        <v>6594</v>
      </c>
      <c r="C3635" t="s">
        <v>316</v>
      </c>
      <c r="D3635" s="20" t="s">
        <v>1026</v>
      </c>
      <c r="E3635" s="26">
        <v>42917</v>
      </c>
      <c r="F3635">
        <v>10</v>
      </c>
      <c r="G3635">
        <v>6</v>
      </c>
      <c r="H3635">
        <v>1.6666666666666667</v>
      </c>
      <c r="I3635">
        <v>28</v>
      </c>
      <c r="J3635">
        <v>27</v>
      </c>
      <c r="K3635">
        <v>1.037037037037037</v>
      </c>
      <c r="L3635">
        <v>16</v>
      </c>
      <c r="M3635">
        <v>1.6875</v>
      </c>
      <c r="N3635">
        <v>23</v>
      </c>
      <c r="P3635">
        <v>1</v>
      </c>
      <c r="Q3635">
        <v>1</v>
      </c>
      <c r="R3635">
        <v>1</v>
      </c>
      <c r="S3635">
        <v>5</v>
      </c>
      <c r="T3635">
        <v>0.67</v>
      </c>
    </row>
    <row r="3636" spans="1:20" x14ac:dyDescent="0.25">
      <c r="A3636" s="177" t="s">
        <v>4186</v>
      </c>
      <c r="B3636" t="s">
        <v>4187</v>
      </c>
      <c r="C3636" t="s">
        <v>218</v>
      </c>
      <c r="D3636" s="20" t="s">
        <v>1026</v>
      </c>
      <c r="E3636" s="26">
        <v>42917</v>
      </c>
      <c r="F3636">
        <v>0</v>
      </c>
      <c r="G3636">
        <v>0</v>
      </c>
      <c r="H3636" t="e">
        <v>#DIV/0!</v>
      </c>
      <c r="I3636">
        <v>0</v>
      </c>
      <c r="J3636">
        <v>0</v>
      </c>
      <c r="K3636" t="e">
        <v>#DIV/0!</v>
      </c>
      <c r="L3636">
        <v>0</v>
      </c>
      <c r="M3636" t="e">
        <v>#DIV/0!</v>
      </c>
      <c r="N3636">
        <v>0</v>
      </c>
      <c r="P3636">
        <v>0</v>
      </c>
      <c r="Q3636">
        <v>0</v>
      </c>
      <c r="R3636" t="e">
        <v>#DIV/0!</v>
      </c>
      <c r="S3636">
        <v>0</v>
      </c>
      <c r="T3636">
        <v>0.28999999999999998</v>
      </c>
    </row>
    <row r="3637" spans="1:20" x14ac:dyDescent="0.25">
      <c r="A3637" s="177" t="s">
        <v>12615</v>
      </c>
      <c r="B3637" t="s">
        <v>12616</v>
      </c>
      <c r="C3637" t="s">
        <v>202</v>
      </c>
      <c r="D3637" s="20" t="s">
        <v>1026</v>
      </c>
      <c r="E3637" s="26">
        <v>42917</v>
      </c>
      <c r="F3637">
        <v>16</v>
      </c>
      <c r="G3637">
        <v>9</v>
      </c>
      <c r="H3637">
        <v>1.7777777777777777</v>
      </c>
      <c r="I3637">
        <v>143</v>
      </c>
      <c r="J3637">
        <v>178</v>
      </c>
      <c r="K3637">
        <v>0.8033707865168539</v>
      </c>
      <c r="L3637">
        <v>100</v>
      </c>
      <c r="M3637">
        <v>1.78</v>
      </c>
      <c r="N3637">
        <v>143</v>
      </c>
      <c r="P3637">
        <v>0</v>
      </c>
      <c r="Q3637">
        <v>0</v>
      </c>
      <c r="R3637" t="e">
        <v>#DIV/0!</v>
      </c>
      <c r="S3637">
        <v>0</v>
      </c>
      <c r="T3637">
        <v>0.33</v>
      </c>
    </row>
    <row r="3638" spans="1:20" x14ac:dyDescent="0.25">
      <c r="A3638" s="177" t="s">
        <v>12440</v>
      </c>
      <c r="B3638" t="s">
        <v>12441</v>
      </c>
      <c r="C3638" t="s">
        <v>347</v>
      </c>
      <c r="D3638" s="20" t="s">
        <v>1026</v>
      </c>
      <c r="E3638" s="26">
        <v>42917</v>
      </c>
      <c r="F3638">
        <v>3</v>
      </c>
      <c r="G3638">
        <v>5</v>
      </c>
      <c r="H3638">
        <v>0.6</v>
      </c>
      <c r="I3638">
        <v>5</v>
      </c>
      <c r="J3638">
        <v>15</v>
      </c>
      <c r="K3638">
        <v>0.33333333333333331</v>
      </c>
      <c r="L3638">
        <v>25</v>
      </c>
      <c r="M3638">
        <v>0.6</v>
      </c>
      <c r="N3638">
        <v>4</v>
      </c>
      <c r="P3638">
        <v>0</v>
      </c>
      <c r="Q3638">
        <v>0</v>
      </c>
      <c r="R3638" t="e">
        <v>#DIV/0!</v>
      </c>
      <c r="S3638">
        <v>1</v>
      </c>
      <c r="T3638">
        <v>0.6</v>
      </c>
    </row>
    <row r="3639" spans="1:20" x14ac:dyDescent="0.25">
      <c r="A3639" s="177" t="s">
        <v>9780</v>
      </c>
      <c r="B3639" t="s">
        <v>9781</v>
      </c>
      <c r="C3639" t="s">
        <v>224</v>
      </c>
      <c r="D3639" s="20" t="s">
        <v>1026</v>
      </c>
      <c r="E3639" s="26">
        <v>42917</v>
      </c>
      <c r="F3639">
        <v>6</v>
      </c>
      <c r="G3639">
        <v>6</v>
      </c>
      <c r="H3639">
        <v>1</v>
      </c>
      <c r="I3639">
        <v>69</v>
      </c>
      <c r="J3639">
        <v>90</v>
      </c>
      <c r="K3639">
        <v>0.76666666666666672</v>
      </c>
      <c r="L3639">
        <v>90</v>
      </c>
      <c r="M3639">
        <v>1</v>
      </c>
      <c r="N3639">
        <v>67</v>
      </c>
      <c r="P3639">
        <v>1</v>
      </c>
      <c r="Q3639">
        <v>1</v>
      </c>
      <c r="R3639">
        <v>1</v>
      </c>
      <c r="S3639">
        <v>3</v>
      </c>
      <c r="T3639">
        <v>0.73</v>
      </c>
    </row>
    <row r="3640" spans="1:20" x14ac:dyDescent="0.25">
      <c r="A3640" s="177" t="s">
        <v>9481</v>
      </c>
      <c r="B3640" t="s">
        <v>9482</v>
      </c>
      <c r="C3640" t="s">
        <v>345</v>
      </c>
      <c r="D3640" s="20" t="s">
        <v>1026</v>
      </c>
      <c r="E3640" s="26">
        <v>42917</v>
      </c>
      <c r="F3640">
        <v>0</v>
      </c>
      <c r="G3640">
        <v>0</v>
      </c>
      <c r="H3640" t="e">
        <v>#DIV/0!</v>
      </c>
      <c r="I3640">
        <v>0</v>
      </c>
      <c r="J3640">
        <v>0</v>
      </c>
      <c r="K3640" t="e">
        <v>#DIV/0!</v>
      </c>
      <c r="L3640">
        <v>0</v>
      </c>
      <c r="M3640" t="e">
        <v>#DIV/0!</v>
      </c>
      <c r="N3640">
        <v>0</v>
      </c>
      <c r="P3640">
        <v>0</v>
      </c>
      <c r="Q3640">
        <v>0</v>
      </c>
      <c r="R3640" t="e">
        <v>#DIV/0!</v>
      </c>
      <c r="S3640">
        <v>0</v>
      </c>
      <c r="T3640">
        <v>0.31</v>
      </c>
    </row>
    <row r="3641" spans="1:20" x14ac:dyDescent="0.25">
      <c r="A3641" s="177" t="s">
        <v>7873</v>
      </c>
      <c r="B3641" t="s">
        <v>7874</v>
      </c>
      <c r="C3641" t="s">
        <v>226</v>
      </c>
      <c r="D3641" s="20" t="s">
        <v>1026</v>
      </c>
      <c r="E3641" s="26">
        <v>42917</v>
      </c>
      <c r="F3641">
        <v>5</v>
      </c>
      <c r="G3641">
        <v>7</v>
      </c>
      <c r="H3641">
        <v>0.7142857142857143</v>
      </c>
      <c r="I3641">
        <v>32</v>
      </c>
      <c r="J3641">
        <v>75</v>
      </c>
      <c r="K3641">
        <v>0.42666666666666669</v>
      </c>
      <c r="L3641">
        <v>105</v>
      </c>
      <c r="M3641">
        <v>0.7142857142857143</v>
      </c>
      <c r="N3641">
        <v>31</v>
      </c>
      <c r="P3641">
        <v>1</v>
      </c>
      <c r="Q3641">
        <v>1</v>
      </c>
      <c r="R3641">
        <v>1</v>
      </c>
      <c r="S3641">
        <v>1</v>
      </c>
      <c r="T3641" t="e">
        <v>#DIV/0!</v>
      </c>
    </row>
    <row r="3642" spans="1:20" x14ac:dyDescent="0.25">
      <c r="A3642" s="177" t="s">
        <v>6943</v>
      </c>
      <c r="B3642" t="s">
        <v>6944</v>
      </c>
      <c r="C3642" t="s">
        <v>231</v>
      </c>
      <c r="D3642" s="20" t="s">
        <v>1026</v>
      </c>
      <c r="E3642" s="26">
        <v>42917</v>
      </c>
      <c r="F3642">
        <v>10</v>
      </c>
      <c r="G3642">
        <v>15</v>
      </c>
      <c r="H3642">
        <v>0.66666666666666663</v>
      </c>
      <c r="I3642">
        <v>117</v>
      </c>
      <c r="J3642">
        <v>120</v>
      </c>
      <c r="K3642">
        <v>0.97499999999999998</v>
      </c>
      <c r="L3642">
        <v>180</v>
      </c>
      <c r="M3642">
        <v>0.66666666666666663</v>
      </c>
      <c r="N3642">
        <v>117</v>
      </c>
      <c r="P3642">
        <v>0</v>
      </c>
      <c r="Q3642">
        <v>0</v>
      </c>
      <c r="R3642" t="e">
        <v>#DIV/0!</v>
      </c>
      <c r="S3642">
        <v>0</v>
      </c>
      <c r="T3642">
        <v>0.43500000000000005</v>
      </c>
    </row>
    <row r="3643" spans="1:20" x14ac:dyDescent="0.25">
      <c r="A3643" s="177" t="s">
        <v>5994</v>
      </c>
      <c r="B3643" t="s">
        <v>5995</v>
      </c>
      <c r="C3643" t="s">
        <v>216</v>
      </c>
      <c r="D3643" s="20" t="s">
        <v>1026</v>
      </c>
      <c r="E3643" s="26">
        <v>42917</v>
      </c>
      <c r="F3643">
        <v>13</v>
      </c>
      <c r="G3643">
        <v>6</v>
      </c>
      <c r="H3643">
        <v>2.1666666666666665</v>
      </c>
      <c r="I3643">
        <v>63</v>
      </c>
      <c r="J3643">
        <v>98</v>
      </c>
      <c r="K3643">
        <v>0.6428571428571429</v>
      </c>
      <c r="L3643">
        <v>45</v>
      </c>
      <c r="M3643">
        <v>2.1777777777777776</v>
      </c>
      <c r="N3643">
        <v>48</v>
      </c>
      <c r="P3643">
        <v>2</v>
      </c>
      <c r="Q3643">
        <v>3</v>
      </c>
      <c r="R3643">
        <v>0.66666666666666663</v>
      </c>
      <c r="S3643">
        <v>15</v>
      </c>
      <c r="T3643">
        <v>0.44</v>
      </c>
    </row>
    <row r="3644" spans="1:20" x14ac:dyDescent="0.25">
      <c r="A3644" s="177" t="s">
        <v>4601</v>
      </c>
      <c r="B3644" t="s">
        <v>4602</v>
      </c>
      <c r="C3644" t="s">
        <v>233</v>
      </c>
      <c r="D3644" s="20" t="s">
        <v>1026</v>
      </c>
      <c r="E3644" s="26">
        <v>42917</v>
      </c>
      <c r="F3644">
        <v>3</v>
      </c>
      <c r="G3644">
        <v>6</v>
      </c>
      <c r="H3644">
        <v>0.5</v>
      </c>
      <c r="I3644">
        <v>76</v>
      </c>
      <c r="J3644">
        <v>25</v>
      </c>
      <c r="K3644">
        <v>3.04</v>
      </c>
      <c r="L3644">
        <v>50</v>
      </c>
      <c r="M3644">
        <v>0.5</v>
      </c>
      <c r="N3644">
        <v>62</v>
      </c>
      <c r="P3644">
        <v>3</v>
      </c>
      <c r="Q3644">
        <v>4</v>
      </c>
      <c r="R3644">
        <v>0.75</v>
      </c>
      <c r="S3644">
        <v>14</v>
      </c>
      <c r="T3644" t="e">
        <v>#DIV/0!</v>
      </c>
    </row>
    <row r="3645" spans="1:20" x14ac:dyDescent="0.25">
      <c r="A3645" s="177" t="s">
        <v>4011</v>
      </c>
      <c r="B3645" t="s">
        <v>4012</v>
      </c>
      <c r="C3645" t="s">
        <v>219</v>
      </c>
      <c r="D3645" s="20" t="s">
        <v>1026</v>
      </c>
      <c r="E3645" s="26">
        <v>42917</v>
      </c>
      <c r="F3645">
        <v>0</v>
      </c>
      <c r="G3645">
        <v>0</v>
      </c>
      <c r="H3645" t="e">
        <v>#DIV/0!</v>
      </c>
      <c r="I3645">
        <v>0</v>
      </c>
      <c r="J3645">
        <v>0</v>
      </c>
      <c r="K3645" t="e">
        <v>#DIV/0!</v>
      </c>
      <c r="L3645">
        <v>0</v>
      </c>
      <c r="M3645" t="e">
        <v>#DIV/0!</v>
      </c>
      <c r="N3645">
        <v>0</v>
      </c>
      <c r="P3645">
        <v>0</v>
      </c>
      <c r="Q3645">
        <v>0</v>
      </c>
      <c r="R3645" t="e">
        <v>#DIV/0!</v>
      </c>
      <c r="S3645">
        <v>0</v>
      </c>
      <c r="T3645" t="e">
        <v>#DIV/0!</v>
      </c>
    </row>
    <row r="3646" spans="1:20" x14ac:dyDescent="0.25">
      <c r="A3646" s="177" t="s">
        <v>3740</v>
      </c>
      <c r="B3646" t="s">
        <v>3741</v>
      </c>
      <c r="C3646" t="s">
        <v>340</v>
      </c>
      <c r="D3646" s="20" t="s">
        <v>1026</v>
      </c>
      <c r="E3646" s="26">
        <v>42917</v>
      </c>
      <c r="F3646">
        <v>4</v>
      </c>
      <c r="G3646">
        <v>4</v>
      </c>
      <c r="H3646">
        <v>1</v>
      </c>
      <c r="I3646">
        <v>21</v>
      </c>
      <c r="J3646">
        <v>40</v>
      </c>
      <c r="K3646">
        <v>0.52500000000000002</v>
      </c>
      <c r="L3646">
        <v>40</v>
      </c>
      <c r="M3646">
        <v>1</v>
      </c>
      <c r="N3646">
        <v>21</v>
      </c>
      <c r="P3646">
        <v>1</v>
      </c>
      <c r="Q3646">
        <v>2</v>
      </c>
      <c r="R3646">
        <v>0.5</v>
      </c>
      <c r="S3646">
        <v>0</v>
      </c>
      <c r="T3646">
        <v>0.70499999999999996</v>
      </c>
    </row>
    <row r="3647" spans="1:20" x14ac:dyDescent="0.25">
      <c r="A3647" s="177" t="s">
        <v>11308</v>
      </c>
      <c r="B3647" t="s">
        <v>11309</v>
      </c>
      <c r="C3647" t="s">
        <v>350</v>
      </c>
      <c r="D3647" s="20" t="s">
        <v>1026</v>
      </c>
      <c r="E3647" s="26">
        <v>42917</v>
      </c>
      <c r="F3647">
        <v>2</v>
      </c>
      <c r="G3647">
        <v>1</v>
      </c>
      <c r="H3647">
        <v>2</v>
      </c>
      <c r="I3647">
        <v>6</v>
      </c>
      <c r="J3647">
        <v>10</v>
      </c>
      <c r="K3647">
        <v>0.6</v>
      </c>
      <c r="L3647">
        <v>5</v>
      </c>
      <c r="M3647">
        <v>2</v>
      </c>
      <c r="N3647">
        <v>2</v>
      </c>
      <c r="P3647">
        <v>0</v>
      </c>
      <c r="Q3647">
        <v>0</v>
      </c>
      <c r="R3647" t="e">
        <v>#DIV/0!</v>
      </c>
      <c r="S3647">
        <v>4</v>
      </c>
      <c r="T3647">
        <v>0.17</v>
      </c>
    </row>
    <row r="3648" spans="1:20" x14ac:dyDescent="0.25">
      <c r="A3648" s="177" t="s">
        <v>11310</v>
      </c>
      <c r="B3648" t="s">
        <v>11311</v>
      </c>
      <c r="C3648" t="s">
        <v>351</v>
      </c>
      <c r="D3648" s="20" t="s">
        <v>1026</v>
      </c>
      <c r="E3648" s="26">
        <v>42917</v>
      </c>
      <c r="F3648">
        <v>6</v>
      </c>
      <c r="G3648">
        <v>5</v>
      </c>
      <c r="H3648">
        <v>1.2</v>
      </c>
      <c r="I3648">
        <v>12</v>
      </c>
      <c r="J3648">
        <v>30</v>
      </c>
      <c r="K3648">
        <v>0.4</v>
      </c>
      <c r="L3648">
        <v>25</v>
      </c>
      <c r="M3648">
        <v>1.2</v>
      </c>
      <c r="N3648">
        <v>12</v>
      </c>
      <c r="P3648">
        <v>0</v>
      </c>
      <c r="Q3648">
        <v>0</v>
      </c>
      <c r="R3648" t="e">
        <v>#DIV/0!</v>
      </c>
      <c r="S3648">
        <v>0</v>
      </c>
      <c r="T3648" t="e">
        <v>#DIV/0!</v>
      </c>
    </row>
    <row r="3649" spans="1:20" x14ac:dyDescent="0.25">
      <c r="A3649" s="177" t="s">
        <v>11210</v>
      </c>
      <c r="B3649" t="s">
        <v>11211</v>
      </c>
      <c r="C3649" t="s">
        <v>352</v>
      </c>
      <c r="D3649" s="20" t="s">
        <v>1026</v>
      </c>
      <c r="E3649" s="26">
        <v>42917</v>
      </c>
      <c r="F3649">
        <v>1</v>
      </c>
      <c r="G3649">
        <v>1</v>
      </c>
      <c r="H3649">
        <v>1</v>
      </c>
      <c r="I3649">
        <v>3</v>
      </c>
      <c r="J3649">
        <v>2</v>
      </c>
      <c r="K3649">
        <v>1.5</v>
      </c>
      <c r="L3649">
        <v>2</v>
      </c>
      <c r="M3649">
        <v>1</v>
      </c>
      <c r="N3649">
        <v>3</v>
      </c>
      <c r="P3649">
        <v>0</v>
      </c>
      <c r="Q3649">
        <v>0</v>
      </c>
      <c r="R3649" t="e">
        <v>#DIV/0!</v>
      </c>
      <c r="S3649">
        <v>0</v>
      </c>
      <c r="T3649">
        <v>0.375</v>
      </c>
    </row>
    <row r="3650" spans="1:20" x14ac:dyDescent="0.25">
      <c r="A3650" s="177" t="s">
        <v>10211</v>
      </c>
      <c r="B3650" t="s">
        <v>10212</v>
      </c>
      <c r="C3650" t="s">
        <v>353</v>
      </c>
      <c r="D3650" s="20" t="s">
        <v>1026</v>
      </c>
      <c r="E3650" s="26">
        <v>42917</v>
      </c>
      <c r="F3650">
        <v>10</v>
      </c>
      <c r="G3650">
        <v>3</v>
      </c>
      <c r="H3650">
        <v>3.3333333333333335</v>
      </c>
      <c r="I3650">
        <v>13</v>
      </c>
      <c r="J3650">
        <v>50</v>
      </c>
      <c r="K3650">
        <v>0.26</v>
      </c>
      <c r="L3650">
        <v>15</v>
      </c>
      <c r="M3650">
        <v>3.3333333333333335</v>
      </c>
      <c r="N3650">
        <v>13</v>
      </c>
      <c r="P3650">
        <v>1</v>
      </c>
      <c r="Q3650">
        <v>1</v>
      </c>
      <c r="R3650">
        <v>1</v>
      </c>
      <c r="S3650">
        <v>0</v>
      </c>
      <c r="T3650" t="e">
        <v>#DIV/0!</v>
      </c>
    </row>
    <row r="3651" spans="1:20" x14ac:dyDescent="0.25">
      <c r="A3651" s="177" t="s">
        <v>8624</v>
      </c>
      <c r="B3651" t="s">
        <v>8625</v>
      </c>
      <c r="C3651" t="s">
        <v>354</v>
      </c>
      <c r="D3651" s="20" t="s">
        <v>1026</v>
      </c>
      <c r="E3651" s="26">
        <v>42917</v>
      </c>
      <c r="F3651">
        <v>2</v>
      </c>
      <c r="G3651">
        <v>2</v>
      </c>
      <c r="H3651">
        <v>1</v>
      </c>
      <c r="I3651">
        <v>11</v>
      </c>
      <c r="J3651">
        <v>10</v>
      </c>
      <c r="K3651">
        <v>1.1000000000000001</v>
      </c>
      <c r="L3651">
        <v>10</v>
      </c>
      <c r="M3651">
        <v>1</v>
      </c>
      <c r="N3651">
        <v>11</v>
      </c>
      <c r="P3651">
        <v>0</v>
      </c>
      <c r="Q3651">
        <v>0</v>
      </c>
      <c r="R3651" t="e">
        <v>#DIV/0!</v>
      </c>
      <c r="S3651">
        <v>0</v>
      </c>
      <c r="T3651">
        <v>0.84</v>
      </c>
    </row>
    <row r="3652" spans="1:20" x14ac:dyDescent="0.25">
      <c r="A3652" s="177" t="s">
        <v>6418</v>
      </c>
      <c r="B3652" t="s">
        <v>6419</v>
      </c>
      <c r="C3652" t="s">
        <v>355</v>
      </c>
      <c r="D3652" s="20" t="s">
        <v>1026</v>
      </c>
      <c r="E3652" s="26">
        <v>42917</v>
      </c>
      <c r="F3652">
        <v>5</v>
      </c>
      <c r="G3652">
        <v>6</v>
      </c>
      <c r="H3652">
        <v>0.83333333333333337</v>
      </c>
      <c r="I3652">
        <v>11</v>
      </c>
      <c r="J3652">
        <v>8</v>
      </c>
      <c r="K3652">
        <v>1.375</v>
      </c>
      <c r="L3652">
        <v>10</v>
      </c>
      <c r="M3652">
        <v>0.8</v>
      </c>
      <c r="N3652">
        <v>11</v>
      </c>
      <c r="P3652">
        <v>1</v>
      </c>
      <c r="Q3652">
        <v>1</v>
      </c>
      <c r="R3652">
        <v>1</v>
      </c>
      <c r="S3652">
        <v>0</v>
      </c>
      <c r="T3652">
        <v>0.83</v>
      </c>
    </row>
    <row r="3653" spans="1:20" x14ac:dyDescent="0.25">
      <c r="A3653" s="177" t="s">
        <v>11787</v>
      </c>
      <c r="B3653" t="s">
        <v>11788</v>
      </c>
      <c r="C3653" t="s">
        <v>198</v>
      </c>
      <c r="D3653" s="20" t="s">
        <v>1028</v>
      </c>
      <c r="E3653" s="26">
        <v>42917</v>
      </c>
      <c r="F3653">
        <v>2</v>
      </c>
      <c r="G3653">
        <v>1</v>
      </c>
      <c r="H3653">
        <v>2</v>
      </c>
      <c r="I3653">
        <v>6</v>
      </c>
      <c r="J3653">
        <v>10</v>
      </c>
      <c r="K3653">
        <v>0.6</v>
      </c>
      <c r="L3653">
        <v>5</v>
      </c>
      <c r="M3653">
        <v>2</v>
      </c>
      <c r="N3653">
        <v>2</v>
      </c>
      <c r="P3653">
        <v>0</v>
      </c>
      <c r="Q3653">
        <v>0</v>
      </c>
      <c r="R3653" t="e">
        <v>#DIV/0!</v>
      </c>
      <c r="S3653">
        <v>4</v>
      </c>
      <c r="T3653">
        <v>0.44</v>
      </c>
    </row>
    <row r="3654" spans="1:20" x14ac:dyDescent="0.25">
      <c r="A3654" s="177" t="s">
        <v>11789</v>
      </c>
      <c r="B3654" t="s">
        <v>11790</v>
      </c>
      <c r="C3654" t="s">
        <v>199</v>
      </c>
      <c r="D3654" s="20" t="s">
        <v>1028</v>
      </c>
      <c r="E3654" s="26">
        <v>42917</v>
      </c>
      <c r="F3654">
        <v>24</v>
      </c>
      <c r="G3654">
        <v>14</v>
      </c>
      <c r="H3654">
        <v>1.7142857142857142</v>
      </c>
      <c r="I3654">
        <v>156</v>
      </c>
      <c r="J3654">
        <v>197</v>
      </c>
      <c r="K3654">
        <v>0.79187817258883253</v>
      </c>
      <c r="L3654">
        <v>112</v>
      </c>
      <c r="M3654">
        <v>1.7589285714285714</v>
      </c>
      <c r="N3654">
        <v>155</v>
      </c>
      <c r="P3654">
        <v>0</v>
      </c>
      <c r="Q3654">
        <v>0</v>
      </c>
      <c r="R3654" t="e">
        <v>#DIV/0!</v>
      </c>
      <c r="S3654">
        <v>1</v>
      </c>
      <c r="T3654">
        <v>0.72</v>
      </c>
    </row>
    <row r="3655" spans="1:20" x14ac:dyDescent="0.25">
      <c r="A3655" s="177" t="s">
        <v>11791</v>
      </c>
      <c r="B3655" t="s">
        <v>11792</v>
      </c>
      <c r="C3655" t="s">
        <v>348</v>
      </c>
      <c r="D3655" s="20" t="s">
        <v>1028</v>
      </c>
      <c r="E3655" s="26">
        <v>42917</v>
      </c>
      <c r="F3655">
        <v>9</v>
      </c>
      <c r="G3655">
        <v>10</v>
      </c>
      <c r="H3655">
        <v>0.9</v>
      </c>
      <c r="I3655">
        <v>17</v>
      </c>
      <c r="J3655">
        <v>45</v>
      </c>
      <c r="K3655">
        <v>0.37777777777777777</v>
      </c>
      <c r="L3655">
        <v>50</v>
      </c>
      <c r="M3655">
        <v>0.9</v>
      </c>
      <c r="N3655">
        <v>16</v>
      </c>
      <c r="P3655">
        <v>0</v>
      </c>
      <c r="Q3655">
        <v>0</v>
      </c>
      <c r="R3655" t="e">
        <v>#DIV/0!</v>
      </c>
      <c r="S3655">
        <v>1</v>
      </c>
      <c r="T3655">
        <v>0.87</v>
      </c>
    </row>
    <row r="3656" spans="1:20" x14ac:dyDescent="0.25">
      <c r="A3656" s="177" t="s">
        <v>11793</v>
      </c>
      <c r="B3656" t="s">
        <v>11794</v>
      </c>
      <c r="C3656" t="s">
        <v>357</v>
      </c>
      <c r="D3656" s="20" t="s">
        <v>1028</v>
      </c>
      <c r="E3656" s="26">
        <v>42917</v>
      </c>
      <c r="F3656">
        <v>1</v>
      </c>
      <c r="G3656">
        <v>1</v>
      </c>
      <c r="H3656">
        <v>1</v>
      </c>
      <c r="I3656">
        <v>3</v>
      </c>
      <c r="J3656">
        <v>2</v>
      </c>
      <c r="K3656">
        <v>1.5</v>
      </c>
      <c r="L3656">
        <v>2</v>
      </c>
      <c r="M3656">
        <v>1</v>
      </c>
      <c r="N3656">
        <v>3</v>
      </c>
      <c r="P3656">
        <v>0</v>
      </c>
      <c r="Q3656">
        <v>0</v>
      </c>
      <c r="R3656" t="e">
        <v>#DIV/0!</v>
      </c>
      <c r="S3656">
        <v>0</v>
      </c>
      <c r="T3656">
        <v>0.59</v>
      </c>
    </row>
    <row r="3657" spans="1:20" x14ac:dyDescent="0.25">
      <c r="A3657" s="177" t="s">
        <v>10977</v>
      </c>
      <c r="B3657" t="s">
        <v>10978</v>
      </c>
      <c r="C3657" t="s">
        <v>227</v>
      </c>
      <c r="D3657" s="20" t="s">
        <v>1028</v>
      </c>
      <c r="E3657" s="26">
        <v>42917</v>
      </c>
      <c r="F3657">
        <v>0</v>
      </c>
      <c r="G3657">
        <v>1</v>
      </c>
      <c r="H3657">
        <v>0</v>
      </c>
      <c r="I3657">
        <v>0</v>
      </c>
      <c r="J3657">
        <v>0</v>
      </c>
      <c r="K3657" t="e">
        <v>#DIV/0!</v>
      </c>
      <c r="L3657">
        <v>5</v>
      </c>
      <c r="M3657">
        <v>0</v>
      </c>
      <c r="N3657">
        <v>0</v>
      </c>
      <c r="P3657">
        <v>0</v>
      </c>
      <c r="Q3657">
        <v>3</v>
      </c>
      <c r="R3657">
        <v>0</v>
      </c>
      <c r="S3657">
        <v>0</v>
      </c>
      <c r="T3657" t="e">
        <v>#DIV/0!</v>
      </c>
    </row>
    <row r="3658" spans="1:20" x14ac:dyDescent="0.25">
      <c r="A3658" s="177" t="s">
        <v>10802</v>
      </c>
      <c r="B3658" t="s">
        <v>10803</v>
      </c>
      <c r="C3658" t="s">
        <v>203</v>
      </c>
      <c r="D3658" s="20" t="s">
        <v>1028</v>
      </c>
      <c r="E3658" s="26">
        <v>42917</v>
      </c>
      <c r="F3658">
        <v>24</v>
      </c>
      <c r="G3658">
        <v>10</v>
      </c>
      <c r="H3658">
        <v>2.4</v>
      </c>
      <c r="I3658">
        <v>34</v>
      </c>
      <c r="J3658">
        <v>98</v>
      </c>
      <c r="K3658">
        <v>0.34693877551020408</v>
      </c>
      <c r="L3658">
        <v>45</v>
      </c>
      <c r="M3658">
        <v>2.1777777777777776</v>
      </c>
      <c r="N3658">
        <v>30</v>
      </c>
      <c r="P3658">
        <v>3</v>
      </c>
      <c r="Q3658">
        <v>9</v>
      </c>
      <c r="R3658">
        <v>0.33333333333333331</v>
      </c>
      <c r="S3658">
        <v>4</v>
      </c>
      <c r="T3658">
        <v>0.83</v>
      </c>
    </row>
    <row r="3659" spans="1:20" x14ac:dyDescent="0.25">
      <c r="A3659" s="177" t="s">
        <v>9955</v>
      </c>
      <c r="B3659" t="s">
        <v>9956</v>
      </c>
      <c r="C3659" t="s">
        <v>223</v>
      </c>
      <c r="D3659" s="20" t="s">
        <v>1028</v>
      </c>
      <c r="E3659" s="26">
        <v>42917</v>
      </c>
      <c r="F3659">
        <v>6</v>
      </c>
      <c r="G3659">
        <v>6</v>
      </c>
      <c r="H3659">
        <v>1</v>
      </c>
      <c r="I3659">
        <v>69</v>
      </c>
      <c r="J3659">
        <v>90</v>
      </c>
      <c r="K3659">
        <v>0.76666666666666672</v>
      </c>
      <c r="L3659">
        <v>90</v>
      </c>
      <c r="M3659">
        <v>1</v>
      </c>
      <c r="N3659">
        <v>67</v>
      </c>
      <c r="P3659">
        <v>1</v>
      </c>
      <c r="Q3659">
        <v>1</v>
      </c>
      <c r="R3659">
        <v>1</v>
      </c>
      <c r="S3659">
        <v>3</v>
      </c>
    </row>
    <row r="3660" spans="1:20" x14ac:dyDescent="0.25">
      <c r="A3660" s="177" t="s">
        <v>9573</v>
      </c>
      <c r="B3660" t="s">
        <v>9574</v>
      </c>
      <c r="C3660" t="s">
        <v>346</v>
      </c>
      <c r="D3660" s="20" t="s">
        <v>1028</v>
      </c>
      <c r="E3660" s="26">
        <v>42917</v>
      </c>
      <c r="F3660">
        <v>0</v>
      </c>
      <c r="G3660">
        <v>0</v>
      </c>
      <c r="H3660" t="e">
        <v>#DIV/0!</v>
      </c>
      <c r="I3660">
        <v>0</v>
      </c>
      <c r="J3660">
        <v>0</v>
      </c>
      <c r="K3660" t="e">
        <v>#DIV/0!</v>
      </c>
      <c r="L3660">
        <v>0</v>
      </c>
      <c r="M3660" t="e">
        <v>#DIV/0!</v>
      </c>
      <c r="N3660">
        <v>0</v>
      </c>
      <c r="P3660">
        <v>0</v>
      </c>
      <c r="Q3660">
        <v>0</v>
      </c>
      <c r="R3660" t="e">
        <v>#DIV/0!</v>
      </c>
      <c r="S3660">
        <v>0</v>
      </c>
      <c r="T3660">
        <v>0.91</v>
      </c>
    </row>
    <row r="3661" spans="1:20" x14ac:dyDescent="0.25">
      <c r="A3661" s="177" t="s">
        <v>9214</v>
      </c>
      <c r="B3661" t="s">
        <v>9215</v>
      </c>
      <c r="C3661" t="s">
        <v>207</v>
      </c>
      <c r="D3661" s="20" t="s">
        <v>1028</v>
      </c>
      <c r="E3661" s="26">
        <v>42917</v>
      </c>
      <c r="F3661">
        <v>7</v>
      </c>
      <c r="G3661">
        <v>9</v>
      </c>
      <c r="H3661">
        <v>0.77777777777777779</v>
      </c>
      <c r="I3661">
        <v>54</v>
      </c>
      <c r="J3661">
        <v>60</v>
      </c>
      <c r="K3661">
        <v>0.9</v>
      </c>
      <c r="L3661">
        <v>80</v>
      </c>
      <c r="M3661">
        <v>0.75</v>
      </c>
      <c r="N3661">
        <v>54</v>
      </c>
      <c r="P3661">
        <v>1</v>
      </c>
      <c r="Q3661">
        <v>1</v>
      </c>
      <c r="R3661">
        <v>1</v>
      </c>
      <c r="S3661">
        <v>0</v>
      </c>
    </row>
    <row r="3662" spans="1:20" x14ac:dyDescent="0.25">
      <c r="A3662" s="177" t="s">
        <v>8375</v>
      </c>
      <c r="B3662" t="s">
        <v>8376</v>
      </c>
      <c r="C3662" t="s">
        <v>212</v>
      </c>
      <c r="D3662" s="20" t="s">
        <v>1028</v>
      </c>
      <c r="E3662" s="26">
        <v>42917</v>
      </c>
      <c r="F3662">
        <v>1</v>
      </c>
      <c r="G3662">
        <v>3</v>
      </c>
      <c r="H3662">
        <v>0.33333333333333331</v>
      </c>
      <c r="I3662">
        <v>11</v>
      </c>
      <c r="J3662">
        <v>10</v>
      </c>
      <c r="K3662">
        <v>1.1000000000000001</v>
      </c>
      <c r="L3662">
        <v>30</v>
      </c>
      <c r="M3662">
        <v>0.33333333333333331</v>
      </c>
      <c r="N3662">
        <v>10</v>
      </c>
      <c r="P3662">
        <v>1</v>
      </c>
      <c r="Q3662">
        <v>1</v>
      </c>
      <c r="R3662">
        <v>1</v>
      </c>
      <c r="S3662">
        <v>1</v>
      </c>
    </row>
    <row r="3663" spans="1:20" x14ac:dyDescent="0.25">
      <c r="A3663" s="177" t="s">
        <v>8074</v>
      </c>
      <c r="B3663" t="s">
        <v>8075</v>
      </c>
      <c r="C3663" t="s">
        <v>225</v>
      </c>
      <c r="D3663" s="20" t="s">
        <v>1028</v>
      </c>
      <c r="E3663" s="26">
        <v>42917</v>
      </c>
      <c r="F3663">
        <v>5</v>
      </c>
      <c r="G3663">
        <v>7</v>
      </c>
      <c r="H3663">
        <v>0.7142857142857143</v>
      </c>
      <c r="I3663">
        <v>32</v>
      </c>
      <c r="J3663">
        <v>75</v>
      </c>
      <c r="K3663">
        <v>0.42666666666666669</v>
      </c>
      <c r="L3663">
        <v>105</v>
      </c>
      <c r="M3663">
        <v>0.7142857142857143</v>
      </c>
      <c r="N3663">
        <v>31</v>
      </c>
      <c r="P3663">
        <v>1</v>
      </c>
      <c r="Q3663">
        <v>1</v>
      </c>
      <c r="R3663">
        <v>1</v>
      </c>
      <c r="S3663">
        <v>1</v>
      </c>
      <c r="T3663">
        <v>0.23</v>
      </c>
    </row>
    <row r="3664" spans="1:20" x14ac:dyDescent="0.25">
      <c r="A3664" s="177" t="s">
        <v>7686</v>
      </c>
      <c r="B3664" t="s">
        <v>7687</v>
      </c>
      <c r="C3664" s="20" t="s">
        <v>901</v>
      </c>
      <c r="D3664" s="20" t="s">
        <v>1026</v>
      </c>
      <c r="E3664" s="26">
        <v>42917</v>
      </c>
      <c r="F3664">
        <v>8</v>
      </c>
      <c r="G3664">
        <v>5</v>
      </c>
      <c r="H3664">
        <v>1.6</v>
      </c>
      <c r="I3664">
        <v>44</v>
      </c>
      <c r="J3664">
        <v>54</v>
      </c>
      <c r="K3664">
        <v>0.81481481481481477</v>
      </c>
      <c r="L3664">
        <v>34</v>
      </c>
      <c r="M3664">
        <v>1.588235294117647</v>
      </c>
      <c r="N3664">
        <v>38</v>
      </c>
      <c r="P3664">
        <v>1</v>
      </c>
      <c r="Q3664">
        <v>1</v>
      </c>
      <c r="R3664">
        <v>1</v>
      </c>
      <c r="S3664">
        <v>6</v>
      </c>
      <c r="T3664">
        <v>0.83333333333333337</v>
      </c>
    </row>
    <row r="3665" spans="1:20" x14ac:dyDescent="0.25">
      <c r="A3665" s="177" t="s">
        <v>7134</v>
      </c>
      <c r="B3665" t="s">
        <v>7135</v>
      </c>
      <c r="C3665" t="s">
        <v>232</v>
      </c>
      <c r="D3665" s="20" t="s">
        <v>1028</v>
      </c>
      <c r="E3665" s="26">
        <v>42917</v>
      </c>
      <c r="F3665">
        <v>10</v>
      </c>
      <c r="G3665">
        <v>15</v>
      </c>
      <c r="H3665">
        <v>0.66666666666666663</v>
      </c>
      <c r="I3665">
        <v>117</v>
      </c>
      <c r="J3665">
        <v>120</v>
      </c>
      <c r="K3665">
        <v>0.97499999999999998</v>
      </c>
      <c r="L3665">
        <v>180</v>
      </c>
      <c r="M3665">
        <v>0.66666666666666663</v>
      </c>
      <c r="N3665">
        <v>117</v>
      </c>
      <c r="P3665">
        <v>0</v>
      </c>
      <c r="Q3665">
        <v>0</v>
      </c>
      <c r="R3665" t="e">
        <v>#DIV/0!</v>
      </c>
      <c r="S3665">
        <v>0</v>
      </c>
    </row>
    <row r="3666" spans="1:20" x14ac:dyDescent="0.25">
      <c r="A3666" s="177" t="s">
        <v>6768</v>
      </c>
      <c r="B3666" t="s">
        <v>6769</v>
      </c>
      <c r="C3666" t="s">
        <v>317</v>
      </c>
      <c r="D3666" s="20" t="s">
        <v>1028</v>
      </c>
      <c r="E3666" s="26">
        <v>42917</v>
      </c>
      <c r="F3666">
        <v>15</v>
      </c>
      <c r="G3666">
        <v>12</v>
      </c>
      <c r="H3666">
        <v>1.25</v>
      </c>
      <c r="I3666">
        <v>39</v>
      </c>
      <c r="J3666">
        <v>35</v>
      </c>
      <c r="K3666">
        <v>1.1142857142857143</v>
      </c>
      <c r="L3666">
        <v>26</v>
      </c>
      <c r="M3666">
        <v>1.3461538461538463</v>
      </c>
      <c r="N3666">
        <v>34</v>
      </c>
      <c r="P3666">
        <v>2</v>
      </c>
      <c r="Q3666">
        <v>2</v>
      </c>
      <c r="R3666">
        <v>1</v>
      </c>
      <c r="S3666">
        <v>5</v>
      </c>
    </row>
    <row r="3667" spans="1:20" x14ac:dyDescent="0.25">
      <c r="A3667" s="177" t="s">
        <v>6344</v>
      </c>
      <c r="B3667" t="s">
        <v>6345</v>
      </c>
      <c r="C3667" t="s">
        <v>214</v>
      </c>
      <c r="D3667" s="20" t="s">
        <v>1028</v>
      </c>
      <c r="E3667" s="26">
        <v>42917</v>
      </c>
      <c r="F3667">
        <v>19</v>
      </c>
      <c r="G3667">
        <v>13</v>
      </c>
      <c r="H3667">
        <v>1.4615384615384615</v>
      </c>
      <c r="I3667">
        <v>97</v>
      </c>
      <c r="J3667">
        <v>138</v>
      </c>
      <c r="K3667">
        <v>0.70289855072463769</v>
      </c>
      <c r="L3667">
        <v>92</v>
      </c>
      <c r="M3667">
        <v>1.5</v>
      </c>
      <c r="N3667">
        <v>76</v>
      </c>
      <c r="P3667">
        <v>9</v>
      </c>
      <c r="Q3667">
        <v>10</v>
      </c>
      <c r="R3667">
        <v>0.9</v>
      </c>
      <c r="S3667">
        <v>21</v>
      </c>
      <c r="T3667">
        <v>0.8899999999999999</v>
      </c>
    </row>
    <row r="3668" spans="1:20" x14ac:dyDescent="0.25">
      <c r="A3668" s="177" t="s">
        <v>5566</v>
      </c>
      <c r="B3668" t="s">
        <v>5567</v>
      </c>
      <c r="C3668" s="20" t="s">
        <v>903</v>
      </c>
      <c r="D3668" s="20" t="s">
        <v>1026</v>
      </c>
      <c r="E3668" s="26">
        <v>42917</v>
      </c>
      <c r="F3668">
        <v>12</v>
      </c>
      <c r="G3668">
        <v>11</v>
      </c>
      <c r="H3668">
        <v>1.0909090909090908</v>
      </c>
      <c r="I3668">
        <v>43</v>
      </c>
      <c r="J3668">
        <v>49</v>
      </c>
      <c r="K3668">
        <v>0.87755102040816324</v>
      </c>
      <c r="L3668">
        <v>44</v>
      </c>
      <c r="M3668">
        <v>1.1136363636363635</v>
      </c>
      <c r="N3668">
        <v>41</v>
      </c>
      <c r="P3668">
        <v>0</v>
      </c>
      <c r="Q3668">
        <v>0</v>
      </c>
      <c r="R3668" t="e">
        <v>#DIV/0!</v>
      </c>
      <c r="S3668">
        <v>2</v>
      </c>
      <c r="T3668">
        <v>0.49249999999999999</v>
      </c>
    </row>
    <row r="3669" spans="1:20" x14ac:dyDescent="0.25">
      <c r="A3669" s="177" t="s">
        <v>4951</v>
      </c>
      <c r="B3669" t="s">
        <v>4952</v>
      </c>
      <c r="C3669" t="s">
        <v>230</v>
      </c>
      <c r="D3669" s="20" t="s">
        <v>1028</v>
      </c>
      <c r="E3669" s="26">
        <v>42917</v>
      </c>
      <c r="F3669">
        <v>1</v>
      </c>
      <c r="G3669">
        <v>1</v>
      </c>
      <c r="H3669">
        <v>1</v>
      </c>
      <c r="I3669">
        <v>8</v>
      </c>
      <c r="J3669">
        <v>10</v>
      </c>
      <c r="K3669">
        <v>0.8</v>
      </c>
      <c r="L3669">
        <v>10</v>
      </c>
      <c r="M3669">
        <v>1</v>
      </c>
      <c r="N3669">
        <v>4</v>
      </c>
      <c r="P3669">
        <v>3</v>
      </c>
      <c r="Q3669">
        <v>3</v>
      </c>
      <c r="R3669">
        <v>1</v>
      </c>
      <c r="S3669">
        <v>4</v>
      </c>
      <c r="T3669">
        <v>0.58125000000000004</v>
      </c>
    </row>
    <row r="3670" spans="1:20" x14ac:dyDescent="0.25">
      <c r="A3670" s="177" t="s">
        <v>4776</v>
      </c>
      <c r="B3670" t="s">
        <v>4777</v>
      </c>
      <c r="C3670" t="s">
        <v>234</v>
      </c>
      <c r="D3670" s="20" t="s">
        <v>1028</v>
      </c>
      <c r="E3670" s="26">
        <v>42917</v>
      </c>
      <c r="F3670">
        <v>3</v>
      </c>
      <c r="G3670">
        <v>6</v>
      </c>
      <c r="H3670">
        <v>0.5</v>
      </c>
      <c r="I3670">
        <v>76</v>
      </c>
      <c r="J3670">
        <v>25</v>
      </c>
      <c r="K3670">
        <v>3.04</v>
      </c>
      <c r="L3670">
        <v>50</v>
      </c>
      <c r="M3670">
        <v>0.5</v>
      </c>
      <c r="N3670">
        <v>62</v>
      </c>
      <c r="P3670">
        <v>3</v>
      </c>
      <c r="Q3670">
        <v>4</v>
      </c>
      <c r="R3670">
        <v>0.75</v>
      </c>
      <c r="S3670">
        <v>14</v>
      </c>
      <c r="T3670">
        <v>0.48833333333333334</v>
      </c>
    </row>
    <row r="3671" spans="1:20" x14ac:dyDescent="0.25">
      <c r="A3671" s="177" t="s">
        <v>4426</v>
      </c>
      <c r="B3671" t="s">
        <v>4427</v>
      </c>
      <c r="C3671" t="s">
        <v>217</v>
      </c>
      <c r="D3671" s="20" t="s">
        <v>1028</v>
      </c>
      <c r="E3671" s="26">
        <v>42917</v>
      </c>
      <c r="F3671">
        <v>0</v>
      </c>
      <c r="G3671">
        <v>0</v>
      </c>
      <c r="H3671" t="e">
        <v>#DIV/0!</v>
      </c>
      <c r="I3671">
        <v>0</v>
      </c>
      <c r="J3671">
        <v>0</v>
      </c>
      <c r="K3671" t="e">
        <v>#DIV/0!</v>
      </c>
      <c r="L3671">
        <v>0</v>
      </c>
      <c r="M3671" t="e">
        <v>#DIV/0!</v>
      </c>
      <c r="N3671">
        <v>0</v>
      </c>
      <c r="P3671">
        <v>0</v>
      </c>
      <c r="Q3671">
        <v>0</v>
      </c>
      <c r="R3671" t="e">
        <v>#DIV/0!</v>
      </c>
      <c r="S3671">
        <v>0</v>
      </c>
      <c r="T3671">
        <v>0.58590277777777777</v>
      </c>
    </row>
    <row r="3672" spans="1:20" x14ac:dyDescent="0.25">
      <c r="A3672" s="177" t="s">
        <v>3836</v>
      </c>
      <c r="B3672" t="s">
        <v>3837</v>
      </c>
      <c r="C3672" t="s">
        <v>342</v>
      </c>
      <c r="D3672" s="20" t="s">
        <v>1028</v>
      </c>
      <c r="E3672" s="26">
        <v>42917</v>
      </c>
      <c r="F3672">
        <v>4</v>
      </c>
      <c r="G3672">
        <v>4</v>
      </c>
      <c r="H3672">
        <v>1</v>
      </c>
      <c r="I3672">
        <v>21</v>
      </c>
      <c r="J3672">
        <v>40</v>
      </c>
      <c r="K3672">
        <v>0.52500000000000002</v>
      </c>
      <c r="L3672">
        <v>40</v>
      </c>
      <c r="M3672">
        <v>1</v>
      </c>
      <c r="N3672">
        <v>21</v>
      </c>
      <c r="P3672">
        <v>1</v>
      </c>
      <c r="Q3672">
        <v>2</v>
      </c>
      <c r="R3672">
        <v>0.5</v>
      </c>
      <c r="S3672">
        <v>0</v>
      </c>
    </row>
    <row r="3673" spans="1:20" x14ac:dyDescent="0.25">
      <c r="A3673" s="177" t="s">
        <v>3644</v>
      </c>
      <c r="B3673" t="s">
        <v>3645</v>
      </c>
      <c r="C3673" t="s">
        <v>220</v>
      </c>
      <c r="D3673" s="20" t="s">
        <v>1028</v>
      </c>
      <c r="E3673" s="26">
        <v>42917</v>
      </c>
      <c r="F3673">
        <v>0</v>
      </c>
      <c r="G3673">
        <v>0</v>
      </c>
      <c r="H3673" t="e">
        <v>#DIV/0!</v>
      </c>
      <c r="I3673">
        <v>0</v>
      </c>
      <c r="J3673">
        <v>0</v>
      </c>
      <c r="K3673" t="e">
        <v>#DIV/0!</v>
      </c>
      <c r="L3673">
        <v>0</v>
      </c>
      <c r="M3673" t="e">
        <v>#DIV/0!</v>
      </c>
      <c r="N3673">
        <v>0</v>
      </c>
      <c r="P3673">
        <v>0</v>
      </c>
      <c r="Q3673">
        <v>0</v>
      </c>
      <c r="R3673" t="e">
        <v>#DIV/0!</v>
      </c>
      <c r="S3673">
        <v>0</v>
      </c>
    </row>
    <row r="3674" spans="1:20" x14ac:dyDescent="0.25">
      <c r="A3674" s="177" t="s">
        <v>3119</v>
      </c>
      <c r="B3674" t="s">
        <v>3120</v>
      </c>
      <c r="C3674" t="s">
        <v>242</v>
      </c>
      <c r="D3674" s="20" t="s">
        <v>1026</v>
      </c>
      <c r="E3674" s="26">
        <v>42917</v>
      </c>
      <c r="F3674">
        <v>4</v>
      </c>
      <c r="G3674">
        <v>7</v>
      </c>
      <c r="H3674">
        <v>0.5714285714285714</v>
      </c>
      <c r="I3674">
        <v>50</v>
      </c>
      <c r="J3674">
        <v>50</v>
      </c>
      <c r="K3674">
        <v>1</v>
      </c>
      <c r="L3674">
        <v>75</v>
      </c>
      <c r="M3674">
        <v>0.66666666666666663</v>
      </c>
      <c r="N3674">
        <v>45</v>
      </c>
      <c r="P3674">
        <v>4</v>
      </c>
      <c r="Q3674">
        <v>7</v>
      </c>
      <c r="R3674">
        <v>0.5714285714285714</v>
      </c>
      <c r="S3674">
        <v>5</v>
      </c>
    </row>
    <row r="3675" spans="1:20" x14ac:dyDescent="0.25">
      <c r="A3675" s="177" t="s">
        <v>2944</v>
      </c>
      <c r="B3675" t="s">
        <v>2945</v>
      </c>
      <c r="C3675" s="20" t="s">
        <v>2754</v>
      </c>
      <c r="D3675" s="20" t="s">
        <v>1026</v>
      </c>
      <c r="E3675" s="26">
        <v>42917</v>
      </c>
      <c r="F3675">
        <v>7</v>
      </c>
      <c r="G3675">
        <v>6</v>
      </c>
      <c r="H3675">
        <v>1.1666666666666667</v>
      </c>
      <c r="I3675">
        <v>30</v>
      </c>
      <c r="J3675">
        <v>37</v>
      </c>
      <c r="K3675">
        <v>0.81081081081081086</v>
      </c>
      <c r="L3675">
        <v>32</v>
      </c>
      <c r="M3675">
        <v>1.15625</v>
      </c>
      <c r="N3675">
        <v>29</v>
      </c>
      <c r="P3675">
        <v>0</v>
      </c>
      <c r="Q3675">
        <v>0</v>
      </c>
      <c r="R3675" t="e">
        <v>#DIV/0!</v>
      </c>
      <c r="S3675">
        <v>1</v>
      </c>
    </row>
    <row r="3676" spans="1:20" x14ac:dyDescent="0.25">
      <c r="A3676" s="177" t="s">
        <v>2699</v>
      </c>
      <c r="B3676" t="s">
        <v>2700</v>
      </c>
      <c r="C3676" t="s">
        <v>237</v>
      </c>
      <c r="D3676" s="20" t="s">
        <v>1026</v>
      </c>
      <c r="E3676" s="26">
        <v>42917</v>
      </c>
      <c r="F3676">
        <v>10</v>
      </c>
      <c r="G3676">
        <v>13</v>
      </c>
      <c r="H3676">
        <v>0.76923076923076927</v>
      </c>
      <c r="I3676">
        <v>45</v>
      </c>
      <c r="J3676">
        <v>70</v>
      </c>
      <c r="K3676">
        <v>0.6428571428571429</v>
      </c>
      <c r="L3676">
        <v>97</v>
      </c>
      <c r="M3676">
        <v>0.72164948453608246</v>
      </c>
      <c r="N3676">
        <v>37</v>
      </c>
      <c r="O3676">
        <v>0.83333333333333337</v>
      </c>
      <c r="P3676">
        <v>9</v>
      </c>
      <c r="Q3676">
        <v>14</v>
      </c>
      <c r="R3676">
        <v>0.6428571428571429</v>
      </c>
      <c r="S3676">
        <v>8</v>
      </c>
    </row>
    <row r="3677" spans="1:20" x14ac:dyDescent="0.25">
      <c r="A3677" s="177" t="s">
        <v>2524</v>
      </c>
      <c r="B3677" t="s">
        <v>2525</v>
      </c>
      <c r="C3677" t="s">
        <v>238</v>
      </c>
      <c r="D3677" s="20" t="s">
        <v>1026</v>
      </c>
      <c r="E3677" s="26">
        <v>42917</v>
      </c>
      <c r="F3677">
        <v>0</v>
      </c>
      <c r="G3677">
        <v>0</v>
      </c>
      <c r="H3677" t="e">
        <v>#DIV/0!</v>
      </c>
      <c r="I3677">
        <v>0</v>
      </c>
      <c r="J3677">
        <v>0</v>
      </c>
      <c r="K3677" t="e">
        <v>#DIV/0!</v>
      </c>
      <c r="L3677">
        <v>0</v>
      </c>
      <c r="M3677" t="e">
        <v>#DIV/0!</v>
      </c>
      <c r="N3677">
        <v>0</v>
      </c>
      <c r="P3677">
        <v>0</v>
      </c>
      <c r="Q3677">
        <v>0</v>
      </c>
      <c r="R3677" t="e">
        <v>#DIV/0!</v>
      </c>
      <c r="S3677">
        <v>0</v>
      </c>
      <c r="T3677">
        <v>0.2</v>
      </c>
    </row>
    <row r="3678" spans="1:20" x14ac:dyDescent="0.25">
      <c r="A3678" s="177" t="s">
        <v>2351</v>
      </c>
      <c r="B3678" t="s">
        <v>2352</v>
      </c>
      <c r="C3678" t="s">
        <v>239</v>
      </c>
      <c r="D3678" s="20" t="s">
        <v>1026</v>
      </c>
      <c r="E3678" s="26">
        <v>42917</v>
      </c>
      <c r="F3678">
        <v>0</v>
      </c>
      <c r="G3678">
        <v>0</v>
      </c>
      <c r="H3678" t="e">
        <v>#DIV/0!</v>
      </c>
      <c r="I3678">
        <v>0</v>
      </c>
      <c r="J3678">
        <v>0</v>
      </c>
      <c r="K3678" t="e">
        <v>#DIV/0!</v>
      </c>
      <c r="L3678">
        <v>0</v>
      </c>
      <c r="M3678" t="e">
        <v>#DIV/0!</v>
      </c>
      <c r="N3678">
        <v>0</v>
      </c>
      <c r="P3678">
        <v>0</v>
      </c>
      <c r="Q3678">
        <v>0</v>
      </c>
      <c r="R3678" t="e">
        <v>#DIV/0!</v>
      </c>
      <c r="S3678">
        <v>0</v>
      </c>
      <c r="T3678">
        <v>0.9</v>
      </c>
    </row>
    <row r="3679" spans="1:20" x14ac:dyDescent="0.25">
      <c r="A3679" s="177" t="s">
        <v>2176</v>
      </c>
      <c r="B3679" t="s">
        <v>2177</v>
      </c>
      <c r="C3679" s="20" t="s">
        <v>2018</v>
      </c>
      <c r="D3679" s="20" t="s">
        <v>1026</v>
      </c>
      <c r="E3679" s="26">
        <v>42917</v>
      </c>
      <c r="F3679">
        <v>13</v>
      </c>
      <c r="G3679">
        <v>10</v>
      </c>
      <c r="H3679">
        <v>1.3</v>
      </c>
      <c r="I3679">
        <v>57</v>
      </c>
      <c r="J3679">
        <v>66</v>
      </c>
      <c r="K3679">
        <v>0.86363636363636365</v>
      </c>
      <c r="L3679">
        <v>46</v>
      </c>
      <c r="M3679">
        <v>1.4347826086956521</v>
      </c>
      <c r="N3679">
        <v>50</v>
      </c>
      <c r="P3679">
        <v>1</v>
      </c>
      <c r="Q3679">
        <v>1</v>
      </c>
      <c r="R3679">
        <v>1</v>
      </c>
      <c r="S3679">
        <v>7</v>
      </c>
      <c r="T3679">
        <v>0.75</v>
      </c>
    </row>
    <row r="3680" spans="1:20" x14ac:dyDescent="0.25">
      <c r="A3680" s="177" t="s">
        <v>1928</v>
      </c>
      <c r="B3680" t="s">
        <v>1929</v>
      </c>
      <c r="C3680" t="s">
        <v>240</v>
      </c>
      <c r="D3680" s="20" t="s">
        <v>1026</v>
      </c>
      <c r="E3680" s="26">
        <v>42917</v>
      </c>
      <c r="F3680">
        <v>31</v>
      </c>
      <c r="G3680">
        <v>17</v>
      </c>
      <c r="H3680">
        <v>1.8235294117647058</v>
      </c>
      <c r="I3680">
        <v>63</v>
      </c>
      <c r="J3680">
        <v>84</v>
      </c>
      <c r="K3680">
        <v>0.75</v>
      </c>
      <c r="L3680">
        <v>48</v>
      </c>
      <c r="M3680">
        <v>1.75</v>
      </c>
      <c r="N3680">
        <v>55</v>
      </c>
      <c r="P3680">
        <v>2</v>
      </c>
      <c r="Q3680">
        <v>3</v>
      </c>
      <c r="R3680">
        <v>0.66666666666666663</v>
      </c>
      <c r="S3680">
        <v>8</v>
      </c>
      <c r="T3680">
        <v>1</v>
      </c>
    </row>
    <row r="3681" spans="1:20" x14ac:dyDescent="0.25">
      <c r="A3681" s="177" t="s">
        <v>1753</v>
      </c>
      <c r="B3681" t="s">
        <v>1754</v>
      </c>
      <c r="C3681" t="s">
        <v>241</v>
      </c>
      <c r="D3681" s="20" t="s">
        <v>1026</v>
      </c>
      <c r="E3681" s="26">
        <v>42917</v>
      </c>
      <c r="F3681">
        <v>60</v>
      </c>
      <c r="G3681">
        <v>58</v>
      </c>
      <c r="H3681">
        <v>1.0344827586206897</v>
      </c>
      <c r="I3681">
        <v>526</v>
      </c>
      <c r="J3681">
        <v>641</v>
      </c>
      <c r="K3681">
        <v>0.8205928237129485</v>
      </c>
      <c r="L3681">
        <v>635</v>
      </c>
      <c r="M3681">
        <v>1.0094488188976378</v>
      </c>
      <c r="N3681">
        <v>493</v>
      </c>
      <c r="P3681">
        <v>8</v>
      </c>
      <c r="Q3681">
        <v>11</v>
      </c>
      <c r="R3681">
        <v>0.72727272727272729</v>
      </c>
      <c r="S3681">
        <v>34</v>
      </c>
    </row>
    <row r="3682" spans="1:20" x14ac:dyDescent="0.25">
      <c r="A3682" s="177" t="s">
        <v>1578</v>
      </c>
      <c r="B3682" t="s">
        <v>1579</v>
      </c>
      <c r="C3682" t="s">
        <v>318</v>
      </c>
      <c r="D3682" s="20" t="s">
        <v>1026</v>
      </c>
      <c r="E3682" s="26">
        <v>42917</v>
      </c>
      <c r="F3682">
        <v>26</v>
      </c>
      <c r="G3682">
        <v>18</v>
      </c>
      <c r="H3682">
        <v>1.4444444444444444</v>
      </c>
      <c r="I3682">
        <v>56</v>
      </c>
      <c r="J3682">
        <v>110</v>
      </c>
      <c r="K3682">
        <v>0.50909090909090904</v>
      </c>
      <c r="L3682">
        <v>67</v>
      </c>
      <c r="M3682">
        <v>1.6417910447761195</v>
      </c>
      <c r="N3682">
        <v>52</v>
      </c>
      <c r="P3682">
        <v>2</v>
      </c>
      <c r="Q3682">
        <v>2</v>
      </c>
      <c r="R3682">
        <v>1</v>
      </c>
      <c r="S3682">
        <v>4</v>
      </c>
    </row>
    <row r="3683" spans="1:20" x14ac:dyDescent="0.25">
      <c r="A3683" s="177" t="s">
        <v>12667</v>
      </c>
      <c r="B3683" t="s">
        <v>1479</v>
      </c>
      <c r="C3683" t="s">
        <v>896</v>
      </c>
      <c r="D3683" s="20" t="s">
        <v>1026</v>
      </c>
      <c r="E3683" s="26">
        <v>42917</v>
      </c>
      <c r="F3683">
        <v>151</v>
      </c>
      <c r="G3683">
        <v>129</v>
      </c>
      <c r="H3683">
        <v>1.1705426356589148</v>
      </c>
      <c r="I3683">
        <v>827</v>
      </c>
      <c r="J3683">
        <v>1058</v>
      </c>
      <c r="K3683">
        <v>0.78166351606805295</v>
      </c>
      <c r="L3683">
        <v>1000</v>
      </c>
      <c r="M3683">
        <v>1.0580000000000001</v>
      </c>
      <c r="N3683">
        <v>761</v>
      </c>
      <c r="P3683">
        <v>26</v>
      </c>
      <c r="Q3683">
        <v>38</v>
      </c>
      <c r="R3683">
        <v>0.68421052631578949</v>
      </c>
      <c r="S3683">
        <v>67</v>
      </c>
    </row>
    <row r="3684" spans="1:20" x14ac:dyDescent="0.25">
      <c r="A3684" s="177" t="s">
        <v>1150</v>
      </c>
      <c r="B3684" t="s">
        <v>1238</v>
      </c>
      <c r="C3684" t="s">
        <v>235</v>
      </c>
      <c r="D3684" s="20" t="s">
        <v>1028</v>
      </c>
      <c r="E3684" s="26">
        <v>42917</v>
      </c>
      <c r="F3684">
        <v>151</v>
      </c>
      <c r="G3684">
        <v>129</v>
      </c>
      <c r="H3684">
        <v>1.1705426356589148</v>
      </c>
      <c r="I3684">
        <v>827</v>
      </c>
      <c r="J3684">
        <v>1058</v>
      </c>
      <c r="K3684">
        <v>0.78166351606805295</v>
      </c>
      <c r="L3684">
        <v>1000</v>
      </c>
      <c r="M3684">
        <v>1.0580000000000001</v>
      </c>
      <c r="N3684">
        <v>761</v>
      </c>
      <c r="P3684">
        <v>26</v>
      </c>
      <c r="Q3684">
        <v>38</v>
      </c>
      <c r="R3684">
        <v>0.68421052631578949</v>
      </c>
      <c r="S3684">
        <v>67</v>
      </c>
      <c r="T3684">
        <v>0.83</v>
      </c>
    </row>
    <row r="3685" spans="1:20" x14ac:dyDescent="0.25">
      <c r="A3685" s="177" t="s">
        <v>11138</v>
      </c>
      <c r="B3685" t="s">
        <v>11139</v>
      </c>
      <c r="C3685" t="s">
        <v>228</v>
      </c>
      <c r="D3685" s="20" t="s">
        <v>1026</v>
      </c>
      <c r="E3685" s="26">
        <v>42948</v>
      </c>
      <c r="F3685">
        <v>1</v>
      </c>
      <c r="G3685">
        <v>1</v>
      </c>
      <c r="H3685">
        <v>1</v>
      </c>
      <c r="I3685">
        <v>3</v>
      </c>
      <c r="J3685">
        <v>5</v>
      </c>
      <c r="K3685">
        <v>0.6</v>
      </c>
      <c r="L3685">
        <v>5</v>
      </c>
      <c r="M3685">
        <v>1</v>
      </c>
      <c r="N3685">
        <v>0</v>
      </c>
      <c r="P3685">
        <v>0</v>
      </c>
      <c r="Q3685">
        <v>0</v>
      </c>
      <c r="R3685" t="e">
        <v>#DIV/0!</v>
      </c>
      <c r="S3685">
        <v>3</v>
      </c>
      <c r="T3685">
        <v>0.95</v>
      </c>
    </row>
    <row r="3686" spans="1:20" x14ac:dyDescent="0.25">
      <c r="A3686" s="177" t="s">
        <v>9391</v>
      </c>
      <c r="B3686" t="s">
        <v>9392</v>
      </c>
      <c r="C3686" t="s">
        <v>211</v>
      </c>
      <c r="D3686" s="20" t="s">
        <v>1026</v>
      </c>
      <c r="E3686" s="26">
        <v>42948</v>
      </c>
      <c r="F3686">
        <v>2</v>
      </c>
      <c r="G3686">
        <v>2</v>
      </c>
      <c r="H3686">
        <v>1</v>
      </c>
      <c r="I3686">
        <v>33</v>
      </c>
      <c r="J3686">
        <v>30</v>
      </c>
      <c r="K3686">
        <v>1.1000000000000001</v>
      </c>
      <c r="L3686">
        <v>30</v>
      </c>
      <c r="M3686">
        <v>1</v>
      </c>
      <c r="N3686">
        <v>24</v>
      </c>
      <c r="P3686">
        <v>0</v>
      </c>
      <c r="Q3686">
        <v>7</v>
      </c>
      <c r="R3686">
        <v>0</v>
      </c>
      <c r="S3686">
        <v>9</v>
      </c>
      <c r="T3686">
        <v>0.62</v>
      </c>
    </row>
    <row r="3687" spans="1:20" x14ac:dyDescent="0.25">
      <c r="A3687" s="177" t="s">
        <v>8552</v>
      </c>
      <c r="B3687" t="s">
        <v>8553</v>
      </c>
      <c r="C3687" t="s">
        <v>213</v>
      </c>
      <c r="D3687" s="20" t="s">
        <v>1026</v>
      </c>
      <c r="E3687" s="26">
        <v>42948</v>
      </c>
      <c r="F3687">
        <v>1</v>
      </c>
      <c r="G3687">
        <v>3</v>
      </c>
      <c r="H3687">
        <v>0.33333333333333331</v>
      </c>
      <c r="I3687">
        <v>12</v>
      </c>
      <c r="J3687">
        <v>10</v>
      </c>
      <c r="K3687">
        <v>1.2</v>
      </c>
      <c r="L3687">
        <v>30</v>
      </c>
      <c r="M3687">
        <v>0.33333333333333331</v>
      </c>
      <c r="N3687">
        <v>9</v>
      </c>
      <c r="P3687">
        <v>1</v>
      </c>
      <c r="Q3687">
        <v>1</v>
      </c>
      <c r="R3687">
        <v>1</v>
      </c>
      <c r="S3687">
        <v>3</v>
      </c>
      <c r="T3687">
        <v>0.73</v>
      </c>
    </row>
    <row r="3688" spans="1:20" x14ac:dyDescent="0.25">
      <c r="A3688" s="177" t="s">
        <v>5128</v>
      </c>
      <c r="B3688" t="s">
        <v>5129</v>
      </c>
      <c r="C3688" t="s">
        <v>229</v>
      </c>
      <c r="D3688" s="20" t="s">
        <v>1026</v>
      </c>
      <c r="E3688" s="26">
        <v>42948</v>
      </c>
      <c r="F3688">
        <v>1</v>
      </c>
      <c r="G3688">
        <v>1</v>
      </c>
      <c r="H3688">
        <v>1</v>
      </c>
      <c r="I3688">
        <v>6</v>
      </c>
      <c r="J3688">
        <v>10</v>
      </c>
      <c r="K3688">
        <v>0.6</v>
      </c>
      <c r="L3688">
        <v>10</v>
      </c>
      <c r="M3688">
        <v>1</v>
      </c>
      <c r="N3688">
        <v>6</v>
      </c>
      <c r="P3688">
        <v>0</v>
      </c>
      <c r="Q3688">
        <v>2</v>
      </c>
      <c r="R3688">
        <v>0</v>
      </c>
      <c r="S3688">
        <v>0</v>
      </c>
      <c r="T3688">
        <v>0.5</v>
      </c>
    </row>
    <row r="3689" spans="1:20" x14ac:dyDescent="0.25">
      <c r="A3689" s="177" t="s">
        <v>12130</v>
      </c>
      <c r="B3689" t="s">
        <v>12131</v>
      </c>
      <c r="C3689" s="20" t="s">
        <v>1077</v>
      </c>
      <c r="D3689" s="20" t="s">
        <v>1028</v>
      </c>
      <c r="E3689" s="26">
        <v>42948</v>
      </c>
      <c r="F3689">
        <v>0</v>
      </c>
      <c r="G3689">
        <v>0</v>
      </c>
      <c r="H3689" t="e">
        <v>#DIV/0!</v>
      </c>
      <c r="I3689">
        <v>0</v>
      </c>
      <c r="J3689">
        <v>0</v>
      </c>
      <c r="K3689" t="e">
        <v>#DIV/0!</v>
      </c>
      <c r="L3689">
        <v>0</v>
      </c>
      <c r="M3689" t="e">
        <v>#DIV/0!</v>
      </c>
      <c r="N3689">
        <v>0</v>
      </c>
      <c r="P3689">
        <v>0</v>
      </c>
      <c r="Q3689">
        <v>0</v>
      </c>
      <c r="R3689" t="e">
        <v>#DIV/0!</v>
      </c>
      <c r="S3689">
        <v>0</v>
      </c>
      <c r="T3689">
        <v>0.66</v>
      </c>
    </row>
    <row r="3690" spans="1:20" x14ac:dyDescent="0.25">
      <c r="A3690" s="177" t="s">
        <v>5752</v>
      </c>
      <c r="B3690" t="s">
        <v>5753</v>
      </c>
      <c r="C3690" s="20" t="s">
        <v>1073</v>
      </c>
      <c r="D3690" s="20" t="s">
        <v>1026</v>
      </c>
      <c r="E3690" s="26">
        <v>42948</v>
      </c>
      <c r="F3690">
        <v>7</v>
      </c>
      <c r="G3690">
        <v>6</v>
      </c>
      <c r="H3690">
        <v>1.1666666666666667</v>
      </c>
      <c r="I3690">
        <v>30</v>
      </c>
      <c r="J3690">
        <v>37</v>
      </c>
      <c r="K3690">
        <v>0.81081081081081086</v>
      </c>
      <c r="L3690">
        <v>32</v>
      </c>
      <c r="M3690">
        <v>1.15625</v>
      </c>
      <c r="N3690">
        <v>30</v>
      </c>
      <c r="P3690">
        <v>0</v>
      </c>
      <c r="Q3690">
        <v>0</v>
      </c>
      <c r="R3690" t="e">
        <v>#DIV/0!</v>
      </c>
      <c r="S3690">
        <v>0</v>
      </c>
    </row>
    <row r="3691" spans="1:20" x14ac:dyDescent="0.25">
      <c r="A3691" s="177" t="s">
        <v>10629</v>
      </c>
      <c r="B3691" t="s">
        <v>10630</v>
      </c>
      <c r="C3691" t="s">
        <v>205</v>
      </c>
      <c r="D3691" s="20" t="s">
        <v>1026</v>
      </c>
      <c r="E3691" s="26">
        <v>42948</v>
      </c>
      <c r="F3691">
        <v>3</v>
      </c>
      <c r="G3691">
        <v>3</v>
      </c>
      <c r="H3691">
        <v>1</v>
      </c>
      <c r="I3691">
        <v>5</v>
      </c>
      <c r="J3691">
        <v>30</v>
      </c>
      <c r="K3691">
        <v>0.16666666666666666</v>
      </c>
      <c r="L3691">
        <v>20</v>
      </c>
      <c r="M3691">
        <v>1.5</v>
      </c>
      <c r="N3691">
        <v>3</v>
      </c>
      <c r="O3691">
        <v>0.9</v>
      </c>
      <c r="P3691">
        <v>3</v>
      </c>
      <c r="Q3691">
        <v>4</v>
      </c>
      <c r="R3691">
        <v>0.75</v>
      </c>
      <c r="S3691">
        <v>2</v>
      </c>
      <c r="T3691">
        <v>0.31</v>
      </c>
    </row>
    <row r="3692" spans="1:20" x14ac:dyDescent="0.25">
      <c r="A3692" s="177" t="s">
        <v>8976</v>
      </c>
      <c r="B3692" t="s">
        <v>8977</v>
      </c>
      <c r="C3692" t="s">
        <v>210</v>
      </c>
      <c r="D3692" s="20" t="s">
        <v>1026</v>
      </c>
      <c r="E3692" s="26">
        <v>42948</v>
      </c>
      <c r="F3692">
        <v>1</v>
      </c>
      <c r="G3692">
        <v>3</v>
      </c>
      <c r="H3692">
        <v>0.33333333333333331</v>
      </c>
      <c r="I3692">
        <v>4</v>
      </c>
      <c r="J3692">
        <v>10</v>
      </c>
      <c r="K3692">
        <v>0.4</v>
      </c>
      <c r="L3692">
        <v>30</v>
      </c>
      <c r="M3692">
        <v>0.33333333333333331</v>
      </c>
      <c r="N3692">
        <v>3</v>
      </c>
      <c r="O3692">
        <v>0.75</v>
      </c>
      <c r="P3692">
        <v>1</v>
      </c>
      <c r="Q3692">
        <v>1</v>
      </c>
      <c r="R3692">
        <v>1</v>
      </c>
      <c r="S3692">
        <v>1</v>
      </c>
      <c r="T3692">
        <v>0.33</v>
      </c>
    </row>
    <row r="3693" spans="1:20" x14ac:dyDescent="0.25">
      <c r="A3693" s="177" t="s">
        <v>6171</v>
      </c>
      <c r="B3693" t="s">
        <v>6172</v>
      </c>
      <c r="C3693" t="s">
        <v>215</v>
      </c>
      <c r="D3693" s="20" t="s">
        <v>1026</v>
      </c>
      <c r="E3693" s="26">
        <v>42948</v>
      </c>
      <c r="F3693">
        <v>6</v>
      </c>
      <c r="G3693">
        <v>7</v>
      </c>
      <c r="H3693">
        <v>0.8571428571428571</v>
      </c>
      <c r="I3693">
        <v>26</v>
      </c>
      <c r="J3693">
        <v>40</v>
      </c>
      <c r="K3693">
        <v>0.65</v>
      </c>
      <c r="L3693">
        <v>47</v>
      </c>
      <c r="M3693">
        <v>0.85106382978723405</v>
      </c>
      <c r="N3693">
        <v>18</v>
      </c>
      <c r="O3693">
        <v>1</v>
      </c>
      <c r="P3693">
        <v>13</v>
      </c>
      <c r="Q3693">
        <v>16</v>
      </c>
      <c r="R3693">
        <v>0.8125</v>
      </c>
      <c r="S3693">
        <v>8</v>
      </c>
      <c r="T3693">
        <v>0.27</v>
      </c>
    </row>
    <row r="3694" spans="1:20" x14ac:dyDescent="0.25">
      <c r="A3694" s="177" t="s">
        <v>3471</v>
      </c>
      <c r="B3694" t="s">
        <v>3472</v>
      </c>
      <c r="C3694" t="s">
        <v>221</v>
      </c>
      <c r="D3694" s="20" t="s">
        <v>1026</v>
      </c>
      <c r="E3694" s="26">
        <v>42948</v>
      </c>
      <c r="F3694">
        <v>0</v>
      </c>
      <c r="G3694">
        <v>0</v>
      </c>
      <c r="H3694" t="e">
        <v>#DIV/0!</v>
      </c>
      <c r="I3694">
        <v>0</v>
      </c>
      <c r="J3694">
        <v>0</v>
      </c>
      <c r="K3694" t="e">
        <v>#DIV/0!</v>
      </c>
      <c r="L3694">
        <v>0</v>
      </c>
      <c r="M3694" t="e">
        <v>#DIV/0!</v>
      </c>
      <c r="N3694">
        <v>0</v>
      </c>
      <c r="P3694">
        <v>0</v>
      </c>
      <c r="Q3694">
        <v>0</v>
      </c>
      <c r="R3694" t="e">
        <v>#DIV/0!</v>
      </c>
      <c r="S3694">
        <v>0</v>
      </c>
    </row>
    <row r="3695" spans="1:20" x14ac:dyDescent="0.25">
      <c r="A3695" s="177" t="s">
        <v>3296</v>
      </c>
      <c r="B3695" t="s">
        <v>3297</v>
      </c>
      <c r="C3695" t="s">
        <v>222</v>
      </c>
      <c r="D3695" s="20" t="s">
        <v>1026</v>
      </c>
      <c r="E3695" s="26">
        <v>42948</v>
      </c>
      <c r="F3695">
        <v>0</v>
      </c>
      <c r="G3695">
        <v>0</v>
      </c>
      <c r="H3695" t="e">
        <v>#DIV/0!</v>
      </c>
      <c r="I3695">
        <v>0</v>
      </c>
      <c r="J3695">
        <v>0</v>
      </c>
      <c r="K3695" t="e">
        <v>#DIV/0!</v>
      </c>
      <c r="L3695">
        <v>0</v>
      </c>
      <c r="M3695" t="e">
        <v>#DIV/0!</v>
      </c>
      <c r="N3695">
        <v>0</v>
      </c>
      <c r="P3695">
        <v>0</v>
      </c>
      <c r="Q3695">
        <v>0</v>
      </c>
      <c r="R3695" t="e">
        <v>#DIV/0!</v>
      </c>
      <c r="S3695">
        <v>0</v>
      </c>
      <c r="T3695">
        <v>0.73</v>
      </c>
    </row>
    <row r="3696" spans="1:20" x14ac:dyDescent="0.25">
      <c r="A3696" s="177" t="s">
        <v>7341</v>
      </c>
      <c r="B3696" t="s">
        <v>7342</v>
      </c>
      <c r="C3696" s="20" t="s">
        <v>1078</v>
      </c>
      <c r="D3696" s="20" t="s">
        <v>1026</v>
      </c>
      <c r="E3696" s="26">
        <v>42948</v>
      </c>
      <c r="F3696">
        <v>8</v>
      </c>
      <c r="G3696">
        <v>5</v>
      </c>
      <c r="H3696">
        <v>1.6</v>
      </c>
      <c r="I3696">
        <v>33</v>
      </c>
      <c r="J3696">
        <v>54</v>
      </c>
      <c r="K3696">
        <v>0.61111111111111116</v>
      </c>
      <c r="L3696">
        <v>34</v>
      </c>
      <c r="M3696">
        <v>1.588235294117647</v>
      </c>
      <c r="N3696">
        <v>30</v>
      </c>
      <c r="P3696">
        <v>7</v>
      </c>
      <c r="Q3696">
        <v>9</v>
      </c>
      <c r="R3696">
        <v>0.77777777777777779</v>
      </c>
      <c r="S3696">
        <v>3</v>
      </c>
      <c r="T3696">
        <v>0.37</v>
      </c>
    </row>
    <row r="3697" spans="1:20" x14ac:dyDescent="0.25">
      <c r="A3697" s="177" t="s">
        <v>5333</v>
      </c>
      <c r="B3697" t="s">
        <v>5334</v>
      </c>
      <c r="C3697" s="20" t="s">
        <v>1079</v>
      </c>
      <c r="D3697" s="20" t="s">
        <v>1026</v>
      </c>
      <c r="E3697" s="26">
        <v>42948</v>
      </c>
      <c r="F3697">
        <v>5</v>
      </c>
      <c r="G3697">
        <v>5</v>
      </c>
      <c r="H3697">
        <v>1</v>
      </c>
      <c r="I3697">
        <v>12</v>
      </c>
      <c r="J3697">
        <v>12</v>
      </c>
      <c r="K3697">
        <v>1</v>
      </c>
      <c r="L3697">
        <v>12</v>
      </c>
      <c r="M3697">
        <v>1</v>
      </c>
      <c r="N3697">
        <v>12</v>
      </c>
      <c r="P3697">
        <v>0</v>
      </c>
      <c r="Q3697">
        <v>0</v>
      </c>
      <c r="R3697" t="e">
        <v>#DIV/0!</v>
      </c>
      <c r="S3697">
        <v>0</v>
      </c>
      <c r="T3697">
        <v>0.69</v>
      </c>
    </row>
    <row r="3698" spans="1:20" x14ac:dyDescent="0.25">
      <c r="A3698" s="177" t="s">
        <v>12332</v>
      </c>
      <c r="B3698" t="s">
        <v>12333</v>
      </c>
      <c r="C3698" t="s">
        <v>200</v>
      </c>
      <c r="D3698" s="20" t="s">
        <v>1026</v>
      </c>
      <c r="E3698" s="26">
        <v>42948</v>
      </c>
      <c r="F3698">
        <v>8</v>
      </c>
      <c r="G3698">
        <v>5</v>
      </c>
      <c r="H3698">
        <v>1.6</v>
      </c>
      <c r="I3698">
        <v>8</v>
      </c>
      <c r="J3698">
        <v>19</v>
      </c>
      <c r="K3698">
        <v>0.42105263157894735</v>
      </c>
      <c r="L3698">
        <v>12</v>
      </c>
      <c r="M3698">
        <v>1.5833333333333333</v>
      </c>
      <c r="N3698">
        <v>6</v>
      </c>
      <c r="P3698">
        <v>1</v>
      </c>
      <c r="Q3698">
        <v>5</v>
      </c>
      <c r="R3698">
        <v>0.2</v>
      </c>
      <c r="S3698">
        <v>2</v>
      </c>
      <c r="T3698">
        <v>0.8</v>
      </c>
    </row>
    <row r="3699" spans="1:20" x14ac:dyDescent="0.25">
      <c r="A3699" s="177" t="s">
        <v>10453</v>
      </c>
      <c r="B3699" t="s">
        <v>10454</v>
      </c>
      <c r="C3699" t="s">
        <v>204</v>
      </c>
      <c r="D3699" s="20" t="s">
        <v>1026</v>
      </c>
      <c r="E3699" s="26">
        <v>42948</v>
      </c>
      <c r="F3699">
        <v>9</v>
      </c>
      <c r="G3699">
        <v>4</v>
      </c>
      <c r="H3699">
        <v>2.25</v>
      </c>
      <c r="I3699">
        <v>9</v>
      </c>
      <c r="J3699">
        <v>23</v>
      </c>
      <c r="K3699">
        <v>0.39130434782608697</v>
      </c>
      <c r="L3699">
        <v>10</v>
      </c>
      <c r="M3699">
        <v>2.2999999999999998</v>
      </c>
      <c r="N3699">
        <v>8</v>
      </c>
      <c r="P3699">
        <v>2</v>
      </c>
      <c r="Q3699">
        <v>3</v>
      </c>
      <c r="R3699">
        <v>0.66666666666666663</v>
      </c>
      <c r="S3699">
        <v>1</v>
      </c>
    </row>
    <row r="3700" spans="1:20" x14ac:dyDescent="0.25">
      <c r="A3700" s="177" t="s">
        <v>8801</v>
      </c>
      <c r="B3700" t="s">
        <v>8802</v>
      </c>
      <c r="C3700" t="s">
        <v>208</v>
      </c>
      <c r="D3700" s="20" t="s">
        <v>1026</v>
      </c>
      <c r="E3700" s="26">
        <v>42948</v>
      </c>
      <c r="F3700">
        <v>2</v>
      </c>
      <c r="G3700">
        <v>2</v>
      </c>
      <c r="H3700">
        <v>1</v>
      </c>
      <c r="I3700">
        <v>7</v>
      </c>
      <c r="J3700">
        <v>10</v>
      </c>
      <c r="K3700">
        <v>0.7</v>
      </c>
      <c r="L3700">
        <v>10</v>
      </c>
      <c r="M3700">
        <v>1</v>
      </c>
      <c r="N3700">
        <v>7</v>
      </c>
      <c r="P3700">
        <v>1</v>
      </c>
      <c r="Q3700">
        <v>1</v>
      </c>
      <c r="R3700">
        <v>1</v>
      </c>
      <c r="S3700">
        <v>0</v>
      </c>
      <c r="T3700">
        <v>0.86</v>
      </c>
    </row>
    <row r="3701" spans="1:20" x14ac:dyDescent="0.25">
      <c r="A3701" s="177" t="s">
        <v>6595</v>
      </c>
      <c r="B3701" t="s">
        <v>6596</v>
      </c>
      <c r="C3701" t="s">
        <v>316</v>
      </c>
      <c r="D3701" s="20" t="s">
        <v>1026</v>
      </c>
      <c r="E3701" s="26">
        <v>42948</v>
      </c>
      <c r="F3701">
        <v>12</v>
      </c>
      <c r="G3701">
        <v>6</v>
      </c>
      <c r="H3701">
        <v>2</v>
      </c>
      <c r="I3701">
        <v>27</v>
      </c>
      <c r="J3701">
        <v>32</v>
      </c>
      <c r="K3701">
        <v>0.84375</v>
      </c>
      <c r="L3701">
        <v>16</v>
      </c>
      <c r="M3701">
        <v>2</v>
      </c>
      <c r="N3701">
        <v>26</v>
      </c>
      <c r="P3701">
        <v>0</v>
      </c>
      <c r="Q3701">
        <v>0</v>
      </c>
      <c r="R3701" t="e">
        <v>#DIV/0!</v>
      </c>
      <c r="S3701">
        <v>1</v>
      </c>
      <c r="T3701">
        <v>0.67</v>
      </c>
    </row>
    <row r="3702" spans="1:20" x14ac:dyDescent="0.25">
      <c r="A3702" s="177" t="s">
        <v>4188</v>
      </c>
      <c r="B3702" t="s">
        <v>4189</v>
      </c>
      <c r="C3702" t="s">
        <v>218</v>
      </c>
      <c r="D3702" s="20" t="s">
        <v>1026</v>
      </c>
      <c r="E3702" s="26">
        <v>42948</v>
      </c>
      <c r="F3702">
        <v>0</v>
      </c>
      <c r="G3702">
        <v>0</v>
      </c>
      <c r="H3702" t="e">
        <v>#DIV/0!</v>
      </c>
      <c r="I3702">
        <v>0</v>
      </c>
      <c r="J3702">
        <v>0</v>
      </c>
      <c r="K3702" t="e">
        <v>#DIV/0!</v>
      </c>
      <c r="L3702">
        <v>0</v>
      </c>
      <c r="M3702" t="e">
        <v>#DIV/0!</v>
      </c>
      <c r="N3702">
        <v>0</v>
      </c>
      <c r="P3702">
        <v>0</v>
      </c>
      <c r="Q3702">
        <v>0</v>
      </c>
      <c r="R3702" t="e">
        <v>#DIV/0!</v>
      </c>
      <c r="S3702">
        <v>0</v>
      </c>
      <c r="T3702">
        <v>0.25</v>
      </c>
    </row>
    <row r="3703" spans="1:20" x14ac:dyDescent="0.25">
      <c r="A3703" s="177" t="s">
        <v>12617</v>
      </c>
      <c r="B3703" t="s">
        <v>12618</v>
      </c>
      <c r="C3703" t="s">
        <v>202</v>
      </c>
      <c r="D3703" s="20" t="s">
        <v>1026</v>
      </c>
      <c r="E3703" s="26">
        <v>42948</v>
      </c>
      <c r="F3703">
        <v>16</v>
      </c>
      <c r="G3703">
        <v>9</v>
      </c>
      <c r="H3703">
        <v>1.7777777777777777</v>
      </c>
      <c r="I3703">
        <v>133</v>
      </c>
      <c r="J3703">
        <v>200</v>
      </c>
      <c r="K3703">
        <v>0.66500000000000004</v>
      </c>
      <c r="L3703">
        <v>100</v>
      </c>
      <c r="M3703">
        <v>2</v>
      </c>
      <c r="N3703">
        <v>133</v>
      </c>
      <c r="P3703">
        <v>9</v>
      </c>
      <c r="Q3703">
        <v>9</v>
      </c>
      <c r="R3703">
        <v>1</v>
      </c>
      <c r="S3703">
        <v>0</v>
      </c>
      <c r="T3703">
        <v>0</v>
      </c>
    </row>
    <row r="3704" spans="1:20" x14ac:dyDescent="0.25">
      <c r="A3704" s="177" t="s">
        <v>12442</v>
      </c>
      <c r="B3704" t="s">
        <v>12443</v>
      </c>
      <c r="C3704" t="s">
        <v>347</v>
      </c>
      <c r="D3704" s="20" t="s">
        <v>1026</v>
      </c>
      <c r="E3704" s="26">
        <v>42948</v>
      </c>
      <c r="F3704">
        <v>3</v>
      </c>
      <c r="G3704">
        <v>5</v>
      </c>
      <c r="H3704">
        <v>0.6</v>
      </c>
      <c r="I3704">
        <v>6</v>
      </c>
      <c r="J3704">
        <v>19</v>
      </c>
      <c r="K3704">
        <v>0.31578947368421051</v>
      </c>
      <c r="L3704">
        <v>25</v>
      </c>
      <c r="M3704">
        <v>0.76</v>
      </c>
      <c r="N3704">
        <v>5</v>
      </c>
      <c r="P3704">
        <v>0</v>
      </c>
      <c r="Q3704">
        <v>0</v>
      </c>
      <c r="R3704" t="e">
        <v>#DIV/0!</v>
      </c>
      <c r="S3704">
        <v>1</v>
      </c>
      <c r="T3704">
        <v>0.64</v>
      </c>
    </row>
    <row r="3705" spans="1:20" x14ac:dyDescent="0.25">
      <c r="A3705" s="177" t="s">
        <v>9782</v>
      </c>
      <c r="B3705" t="s">
        <v>9783</v>
      </c>
      <c r="C3705" t="s">
        <v>224</v>
      </c>
      <c r="D3705" s="20" t="s">
        <v>1026</v>
      </c>
      <c r="E3705" s="26">
        <v>42948</v>
      </c>
      <c r="F3705">
        <v>6</v>
      </c>
      <c r="G3705">
        <v>6</v>
      </c>
      <c r="H3705">
        <v>1</v>
      </c>
      <c r="I3705">
        <v>78</v>
      </c>
      <c r="J3705">
        <v>90</v>
      </c>
      <c r="K3705">
        <v>0.8666666666666667</v>
      </c>
      <c r="L3705">
        <v>90</v>
      </c>
      <c r="M3705">
        <v>1</v>
      </c>
      <c r="N3705">
        <v>69</v>
      </c>
      <c r="P3705">
        <v>0</v>
      </c>
      <c r="Q3705">
        <v>0</v>
      </c>
      <c r="R3705" t="e">
        <v>#DIV/0!</v>
      </c>
      <c r="S3705">
        <v>10</v>
      </c>
      <c r="T3705">
        <v>0.82</v>
      </c>
    </row>
    <row r="3706" spans="1:20" x14ac:dyDescent="0.25">
      <c r="A3706" s="177" t="s">
        <v>9483</v>
      </c>
      <c r="B3706" t="s">
        <v>9484</v>
      </c>
      <c r="C3706" t="s">
        <v>345</v>
      </c>
      <c r="D3706" s="20" t="s">
        <v>1026</v>
      </c>
      <c r="E3706" s="26">
        <v>42948</v>
      </c>
      <c r="F3706">
        <v>0</v>
      </c>
      <c r="G3706">
        <v>0</v>
      </c>
      <c r="H3706" t="e">
        <v>#DIV/0!</v>
      </c>
      <c r="I3706">
        <v>0</v>
      </c>
      <c r="J3706">
        <v>0</v>
      </c>
      <c r="K3706" t="e">
        <v>#DIV/0!</v>
      </c>
      <c r="L3706">
        <v>0</v>
      </c>
      <c r="M3706" t="e">
        <v>#DIV/0!</v>
      </c>
      <c r="N3706">
        <v>0</v>
      </c>
      <c r="P3706">
        <v>0</v>
      </c>
      <c r="Q3706">
        <v>0</v>
      </c>
      <c r="R3706" t="e">
        <v>#DIV/0!</v>
      </c>
      <c r="S3706">
        <v>0</v>
      </c>
      <c r="T3706">
        <v>0.36</v>
      </c>
    </row>
    <row r="3707" spans="1:20" x14ac:dyDescent="0.25">
      <c r="A3707" s="177" t="s">
        <v>7875</v>
      </c>
      <c r="B3707" t="s">
        <v>7876</v>
      </c>
      <c r="C3707" t="s">
        <v>226</v>
      </c>
      <c r="D3707" s="20" t="s">
        <v>1026</v>
      </c>
      <c r="E3707" s="26">
        <v>42948</v>
      </c>
      <c r="F3707">
        <v>5</v>
      </c>
      <c r="G3707">
        <v>7</v>
      </c>
      <c r="H3707">
        <v>0.7142857142857143</v>
      </c>
      <c r="I3707">
        <v>29</v>
      </c>
      <c r="J3707">
        <v>75</v>
      </c>
      <c r="K3707">
        <v>0.38666666666666666</v>
      </c>
      <c r="L3707">
        <v>105</v>
      </c>
      <c r="M3707">
        <v>0.7142857142857143</v>
      </c>
      <c r="N3707">
        <v>29</v>
      </c>
      <c r="P3707">
        <v>0</v>
      </c>
      <c r="Q3707">
        <v>0</v>
      </c>
      <c r="R3707" t="e">
        <v>#DIV/0!</v>
      </c>
      <c r="S3707">
        <v>0</v>
      </c>
      <c r="T3707" t="e">
        <v>#DIV/0!</v>
      </c>
    </row>
    <row r="3708" spans="1:20" x14ac:dyDescent="0.25">
      <c r="A3708" s="177" t="s">
        <v>6945</v>
      </c>
      <c r="B3708" t="s">
        <v>6946</v>
      </c>
      <c r="C3708" t="s">
        <v>231</v>
      </c>
      <c r="D3708" s="20" t="s">
        <v>1026</v>
      </c>
      <c r="E3708" s="26">
        <v>42948</v>
      </c>
      <c r="F3708">
        <v>10</v>
      </c>
      <c r="G3708">
        <v>15</v>
      </c>
      <c r="H3708">
        <v>0.66666666666666663</v>
      </c>
      <c r="I3708">
        <v>155</v>
      </c>
      <c r="J3708">
        <v>138</v>
      </c>
      <c r="K3708">
        <v>1.1231884057971016</v>
      </c>
      <c r="L3708">
        <v>180</v>
      </c>
      <c r="M3708">
        <v>0.76666666666666672</v>
      </c>
      <c r="N3708">
        <v>157</v>
      </c>
      <c r="P3708">
        <v>0</v>
      </c>
      <c r="Q3708">
        <v>2</v>
      </c>
      <c r="R3708">
        <v>0</v>
      </c>
      <c r="S3708">
        <v>0</v>
      </c>
      <c r="T3708">
        <v>0.46499999999999997</v>
      </c>
    </row>
    <row r="3709" spans="1:20" x14ac:dyDescent="0.25">
      <c r="A3709" s="177" t="s">
        <v>5996</v>
      </c>
      <c r="B3709" t="s">
        <v>5997</v>
      </c>
      <c r="C3709" t="s">
        <v>216</v>
      </c>
      <c r="D3709" s="20" t="s">
        <v>1026</v>
      </c>
      <c r="E3709" s="26">
        <v>42948</v>
      </c>
      <c r="F3709">
        <v>14</v>
      </c>
      <c r="G3709">
        <v>6</v>
      </c>
      <c r="H3709">
        <v>2.3333333333333335</v>
      </c>
      <c r="I3709">
        <v>60</v>
      </c>
      <c r="J3709">
        <v>105</v>
      </c>
      <c r="K3709">
        <v>0.5714285714285714</v>
      </c>
      <c r="L3709">
        <v>45</v>
      </c>
      <c r="M3709">
        <v>2.3333333333333335</v>
      </c>
      <c r="N3709">
        <v>46</v>
      </c>
      <c r="P3709">
        <v>13</v>
      </c>
      <c r="Q3709">
        <v>17</v>
      </c>
      <c r="R3709">
        <v>0.76470588235294112</v>
      </c>
      <c r="S3709">
        <v>14</v>
      </c>
      <c r="T3709">
        <v>0.33</v>
      </c>
    </row>
    <row r="3710" spans="1:20" x14ac:dyDescent="0.25">
      <c r="A3710" s="177" t="s">
        <v>4603</v>
      </c>
      <c r="B3710" t="s">
        <v>4604</v>
      </c>
      <c r="C3710" t="s">
        <v>233</v>
      </c>
      <c r="D3710" s="20" t="s">
        <v>1026</v>
      </c>
      <c r="E3710" s="26">
        <v>42948</v>
      </c>
      <c r="F3710">
        <v>3</v>
      </c>
      <c r="G3710">
        <v>6</v>
      </c>
      <c r="H3710">
        <v>0.5</v>
      </c>
      <c r="I3710">
        <v>79</v>
      </c>
      <c r="J3710">
        <v>25</v>
      </c>
      <c r="K3710">
        <v>3.16</v>
      </c>
      <c r="L3710">
        <v>50</v>
      </c>
      <c r="M3710">
        <v>0.5</v>
      </c>
      <c r="N3710">
        <v>76</v>
      </c>
      <c r="P3710">
        <v>0</v>
      </c>
      <c r="Q3710">
        <v>0</v>
      </c>
      <c r="R3710" t="e">
        <v>#DIV/0!</v>
      </c>
      <c r="S3710">
        <v>3</v>
      </c>
      <c r="T3710" t="e">
        <v>#DIV/0!</v>
      </c>
    </row>
    <row r="3711" spans="1:20" x14ac:dyDescent="0.25">
      <c r="A3711" s="177" t="s">
        <v>4013</v>
      </c>
      <c r="B3711" t="s">
        <v>4014</v>
      </c>
      <c r="C3711" t="s">
        <v>219</v>
      </c>
      <c r="D3711" s="20" t="s">
        <v>1026</v>
      </c>
      <c r="E3711" s="26">
        <v>42948</v>
      </c>
      <c r="F3711">
        <v>0</v>
      </c>
      <c r="G3711">
        <v>0</v>
      </c>
      <c r="H3711" t="e">
        <v>#DIV/0!</v>
      </c>
      <c r="I3711">
        <v>0</v>
      </c>
      <c r="J3711">
        <v>0</v>
      </c>
      <c r="K3711" t="e">
        <v>#DIV/0!</v>
      </c>
      <c r="L3711">
        <v>0</v>
      </c>
      <c r="M3711" t="e">
        <v>#DIV/0!</v>
      </c>
      <c r="N3711">
        <v>0</v>
      </c>
      <c r="P3711">
        <v>0</v>
      </c>
      <c r="Q3711">
        <v>0</v>
      </c>
      <c r="R3711" t="e">
        <v>#DIV/0!</v>
      </c>
      <c r="S3711">
        <v>0</v>
      </c>
      <c r="T3711" t="e">
        <v>#DIV/0!</v>
      </c>
    </row>
    <row r="3712" spans="1:20" x14ac:dyDescent="0.25">
      <c r="A3712" s="177" t="s">
        <v>3742</v>
      </c>
      <c r="B3712" t="s">
        <v>3743</v>
      </c>
      <c r="C3712" t="s">
        <v>340</v>
      </c>
      <c r="D3712" s="20" t="s">
        <v>1026</v>
      </c>
      <c r="E3712" s="26">
        <v>42948</v>
      </c>
      <c r="F3712">
        <v>4</v>
      </c>
      <c r="G3712">
        <v>4</v>
      </c>
      <c r="H3712">
        <v>1</v>
      </c>
      <c r="I3712">
        <v>22</v>
      </c>
      <c r="J3712">
        <v>40</v>
      </c>
      <c r="K3712">
        <v>0.55000000000000004</v>
      </c>
      <c r="L3712">
        <v>40</v>
      </c>
      <c r="M3712">
        <v>1</v>
      </c>
      <c r="N3712">
        <v>21</v>
      </c>
      <c r="P3712">
        <v>0</v>
      </c>
      <c r="Q3712">
        <v>0</v>
      </c>
      <c r="R3712" t="e">
        <v>#DIV/0!</v>
      </c>
      <c r="S3712">
        <v>1</v>
      </c>
      <c r="T3712">
        <v>0.81499999999999995</v>
      </c>
    </row>
    <row r="3713" spans="1:20" x14ac:dyDescent="0.25">
      <c r="A3713" s="177" t="s">
        <v>11312</v>
      </c>
      <c r="B3713" t="s">
        <v>11313</v>
      </c>
      <c r="C3713" t="s">
        <v>350</v>
      </c>
      <c r="D3713" s="20" t="s">
        <v>1026</v>
      </c>
      <c r="E3713" s="26">
        <v>42948</v>
      </c>
      <c r="F3713">
        <v>2</v>
      </c>
      <c r="G3713">
        <v>1</v>
      </c>
      <c r="H3713">
        <v>2</v>
      </c>
      <c r="I3713">
        <v>6</v>
      </c>
      <c r="J3713">
        <v>10</v>
      </c>
      <c r="K3713">
        <v>0.6</v>
      </c>
      <c r="L3713">
        <v>5</v>
      </c>
      <c r="M3713">
        <v>2</v>
      </c>
      <c r="N3713">
        <v>6</v>
      </c>
      <c r="P3713">
        <v>0</v>
      </c>
      <c r="Q3713">
        <v>0</v>
      </c>
      <c r="R3713" t="e">
        <v>#DIV/0!</v>
      </c>
      <c r="S3713">
        <v>0</v>
      </c>
      <c r="T3713">
        <v>0.27</v>
      </c>
    </row>
    <row r="3714" spans="1:20" x14ac:dyDescent="0.25">
      <c r="A3714" s="177" t="s">
        <v>11314</v>
      </c>
      <c r="B3714" t="s">
        <v>11315</v>
      </c>
      <c r="C3714" t="s">
        <v>351</v>
      </c>
      <c r="D3714" s="20" t="s">
        <v>1026</v>
      </c>
      <c r="E3714" s="26">
        <v>42948</v>
      </c>
      <c r="F3714">
        <v>5</v>
      </c>
      <c r="G3714">
        <v>5</v>
      </c>
      <c r="H3714">
        <v>1</v>
      </c>
      <c r="I3714">
        <v>8</v>
      </c>
      <c r="J3714">
        <v>25</v>
      </c>
      <c r="K3714">
        <v>0.32</v>
      </c>
      <c r="L3714">
        <v>25</v>
      </c>
      <c r="M3714">
        <v>1</v>
      </c>
      <c r="N3714">
        <v>8</v>
      </c>
      <c r="P3714">
        <v>0</v>
      </c>
      <c r="Q3714">
        <v>3</v>
      </c>
      <c r="R3714">
        <v>0</v>
      </c>
      <c r="S3714">
        <v>0</v>
      </c>
      <c r="T3714" t="e">
        <v>#DIV/0!</v>
      </c>
    </row>
    <row r="3715" spans="1:20" x14ac:dyDescent="0.25">
      <c r="A3715" s="177" t="s">
        <v>11212</v>
      </c>
      <c r="B3715" t="s">
        <v>11213</v>
      </c>
      <c r="C3715" t="s">
        <v>352</v>
      </c>
      <c r="D3715" s="20" t="s">
        <v>1026</v>
      </c>
      <c r="E3715" s="26">
        <v>42948</v>
      </c>
      <c r="F3715">
        <v>0</v>
      </c>
      <c r="G3715">
        <v>0</v>
      </c>
      <c r="H3715" t="e">
        <v>#DIV/0!</v>
      </c>
      <c r="I3715">
        <v>0</v>
      </c>
      <c r="J3715">
        <v>0</v>
      </c>
      <c r="K3715" t="e">
        <v>#DIV/0!</v>
      </c>
      <c r="L3715">
        <v>0</v>
      </c>
      <c r="M3715" t="e">
        <v>#DIV/0!</v>
      </c>
      <c r="N3715">
        <v>0</v>
      </c>
      <c r="P3715">
        <v>2</v>
      </c>
      <c r="Q3715">
        <v>2</v>
      </c>
      <c r="R3715">
        <v>1</v>
      </c>
      <c r="S3715">
        <v>0</v>
      </c>
      <c r="T3715">
        <v>0.625</v>
      </c>
    </row>
    <row r="3716" spans="1:20" x14ac:dyDescent="0.25">
      <c r="A3716" s="177" t="s">
        <v>10213</v>
      </c>
      <c r="B3716" t="s">
        <v>10214</v>
      </c>
      <c r="C3716" t="s">
        <v>353</v>
      </c>
      <c r="D3716" s="20" t="s">
        <v>1026</v>
      </c>
      <c r="E3716" s="26">
        <v>42948</v>
      </c>
      <c r="F3716">
        <v>8</v>
      </c>
      <c r="G3716">
        <v>3</v>
      </c>
      <c r="H3716">
        <v>2.6666666666666665</v>
      </c>
      <c r="I3716">
        <v>10</v>
      </c>
      <c r="J3716">
        <v>40</v>
      </c>
      <c r="K3716">
        <v>0.25</v>
      </c>
      <c r="L3716">
        <v>15</v>
      </c>
      <c r="M3716">
        <v>2.6666666666666665</v>
      </c>
      <c r="N3716">
        <v>9</v>
      </c>
      <c r="P3716">
        <v>0</v>
      </c>
      <c r="Q3716">
        <v>3</v>
      </c>
      <c r="R3716">
        <v>0</v>
      </c>
      <c r="S3716">
        <v>1</v>
      </c>
      <c r="T3716" t="e">
        <v>#DIV/0!</v>
      </c>
    </row>
    <row r="3717" spans="1:20" x14ac:dyDescent="0.25">
      <c r="A3717" s="177" t="s">
        <v>8626</v>
      </c>
      <c r="B3717" t="s">
        <v>8627</v>
      </c>
      <c r="C3717" t="s">
        <v>354</v>
      </c>
      <c r="D3717" s="20" t="s">
        <v>1026</v>
      </c>
      <c r="E3717" s="26">
        <v>42948</v>
      </c>
      <c r="F3717">
        <v>2</v>
      </c>
      <c r="G3717">
        <v>2</v>
      </c>
      <c r="H3717">
        <v>1</v>
      </c>
      <c r="I3717">
        <v>11</v>
      </c>
      <c r="J3717">
        <v>10</v>
      </c>
      <c r="K3717">
        <v>1.1000000000000001</v>
      </c>
      <c r="L3717">
        <v>10</v>
      </c>
      <c r="M3717">
        <v>1</v>
      </c>
      <c r="N3717">
        <v>11</v>
      </c>
      <c r="P3717">
        <v>0</v>
      </c>
      <c r="Q3717">
        <v>0</v>
      </c>
      <c r="R3717" t="e">
        <v>#DIV/0!</v>
      </c>
      <c r="S3717">
        <v>0</v>
      </c>
      <c r="T3717">
        <v>0.73</v>
      </c>
    </row>
    <row r="3718" spans="1:20" x14ac:dyDescent="0.25">
      <c r="A3718" s="177" t="s">
        <v>6420</v>
      </c>
      <c r="B3718" t="s">
        <v>6421</v>
      </c>
      <c r="C3718" t="s">
        <v>355</v>
      </c>
      <c r="D3718" s="20" t="s">
        <v>1026</v>
      </c>
      <c r="E3718" s="26">
        <v>42948</v>
      </c>
      <c r="F3718">
        <v>5</v>
      </c>
      <c r="G3718">
        <v>6</v>
      </c>
      <c r="H3718">
        <v>0.83333333333333337</v>
      </c>
      <c r="I3718">
        <v>11</v>
      </c>
      <c r="J3718">
        <v>8</v>
      </c>
      <c r="K3718">
        <v>1.375</v>
      </c>
      <c r="L3718">
        <v>10</v>
      </c>
      <c r="M3718">
        <v>0.8</v>
      </c>
      <c r="N3718">
        <v>11</v>
      </c>
      <c r="P3718">
        <v>0</v>
      </c>
      <c r="Q3718">
        <v>0</v>
      </c>
      <c r="R3718" t="e">
        <v>#DIV/0!</v>
      </c>
      <c r="S3718">
        <v>0</v>
      </c>
      <c r="T3718">
        <v>0.83</v>
      </c>
    </row>
    <row r="3719" spans="1:20" x14ac:dyDescent="0.25">
      <c r="A3719" s="177" t="s">
        <v>11795</v>
      </c>
      <c r="B3719" t="s">
        <v>11796</v>
      </c>
      <c r="C3719" t="s">
        <v>198</v>
      </c>
      <c r="D3719" s="20" t="s">
        <v>1028</v>
      </c>
      <c r="E3719" s="26">
        <v>42948</v>
      </c>
      <c r="F3719">
        <v>2</v>
      </c>
      <c r="G3719">
        <v>1</v>
      </c>
      <c r="H3719">
        <v>2</v>
      </c>
      <c r="I3719">
        <v>6</v>
      </c>
      <c r="J3719">
        <v>10</v>
      </c>
      <c r="K3719">
        <v>0.6</v>
      </c>
      <c r="L3719">
        <v>5</v>
      </c>
      <c r="M3719">
        <v>2</v>
      </c>
      <c r="N3719">
        <v>6</v>
      </c>
      <c r="P3719">
        <v>0</v>
      </c>
      <c r="Q3719">
        <v>0</v>
      </c>
      <c r="R3719" t="e">
        <v>#DIV/0!</v>
      </c>
      <c r="S3719">
        <v>0</v>
      </c>
      <c r="T3719">
        <v>0.37</v>
      </c>
    </row>
    <row r="3720" spans="1:20" x14ac:dyDescent="0.25">
      <c r="A3720" s="177" t="s">
        <v>11797</v>
      </c>
      <c r="B3720" t="s">
        <v>11798</v>
      </c>
      <c r="C3720" t="s">
        <v>199</v>
      </c>
      <c r="D3720" s="20" t="s">
        <v>1028</v>
      </c>
      <c r="E3720" s="26">
        <v>42948</v>
      </c>
      <c r="F3720">
        <v>24</v>
      </c>
      <c r="G3720">
        <v>14</v>
      </c>
      <c r="H3720">
        <v>1.7142857142857142</v>
      </c>
      <c r="I3720">
        <v>141</v>
      </c>
      <c r="J3720">
        <v>219</v>
      </c>
      <c r="K3720">
        <v>0.64383561643835618</v>
      </c>
      <c r="L3720">
        <v>112</v>
      </c>
      <c r="M3720">
        <v>1.9553571428571428</v>
      </c>
      <c r="N3720">
        <v>139</v>
      </c>
      <c r="P3720">
        <v>10</v>
      </c>
      <c r="Q3720">
        <v>14</v>
      </c>
      <c r="R3720">
        <v>0.7142857142857143</v>
      </c>
      <c r="S3720">
        <v>2</v>
      </c>
      <c r="T3720">
        <v>0.66</v>
      </c>
    </row>
    <row r="3721" spans="1:20" x14ac:dyDescent="0.25">
      <c r="A3721" s="177" t="s">
        <v>11799</v>
      </c>
      <c r="B3721" t="s">
        <v>11800</v>
      </c>
      <c r="C3721" t="s">
        <v>348</v>
      </c>
      <c r="D3721" s="20" t="s">
        <v>1028</v>
      </c>
      <c r="E3721" s="26">
        <v>42948</v>
      </c>
      <c r="F3721">
        <v>8</v>
      </c>
      <c r="G3721">
        <v>10</v>
      </c>
      <c r="H3721">
        <v>0.8</v>
      </c>
      <c r="I3721">
        <v>14</v>
      </c>
      <c r="J3721">
        <v>44</v>
      </c>
      <c r="K3721">
        <v>0.31818181818181818</v>
      </c>
      <c r="L3721">
        <v>50</v>
      </c>
      <c r="M3721">
        <v>0.88</v>
      </c>
      <c r="N3721">
        <v>13</v>
      </c>
      <c r="P3721">
        <v>0</v>
      </c>
      <c r="Q3721">
        <v>3</v>
      </c>
      <c r="R3721">
        <v>0</v>
      </c>
      <c r="S3721">
        <v>1</v>
      </c>
      <c r="T3721">
        <v>0.84499999999999997</v>
      </c>
    </row>
    <row r="3722" spans="1:20" x14ac:dyDescent="0.25">
      <c r="A3722" s="177" t="s">
        <v>11801</v>
      </c>
      <c r="B3722" t="s">
        <v>11802</v>
      </c>
      <c r="C3722" t="s">
        <v>357</v>
      </c>
      <c r="D3722" s="20" t="s">
        <v>1028</v>
      </c>
      <c r="E3722" s="26">
        <v>42948</v>
      </c>
      <c r="F3722">
        <v>0</v>
      </c>
      <c r="G3722">
        <v>0</v>
      </c>
      <c r="H3722" t="e">
        <v>#DIV/0!</v>
      </c>
      <c r="I3722">
        <v>0</v>
      </c>
      <c r="J3722">
        <v>0</v>
      </c>
      <c r="K3722" t="e">
        <v>#DIV/0!</v>
      </c>
      <c r="L3722">
        <v>0</v>
      </c>
      <c r="M3722" t="e">
        <v>#DIV/0!</v>
      </c>
      <c r="N3722">
        <v>0</v>
      </c>
      <c r="P3722">
        <v>2</v>
      </c>
      <c r="Q3722">
        <v>2</v>
      </c>
      <c r="R3722">
        <v>1</v>
      </c>
      <c r="S3722">
        <v>0</v>
      </c>
      <c r="T3722">
        <v>0.57499999999999996</v>
      </c>
    </row>
    <row r="3723" spans="1:20" x14ac:dyDescent="0.25">
      <c r="A3723" s="177" t="s">
        <v>10979</v>
      </c>
      <c r="B3723" t="s">
        <v>10980</v>
      </c>
      <c r="C3723" t="s">
        <v>227</v>
      </c>
      <c r="D3723" s="20" t="s">
        <v>1028</v>
      </c>
      <c r="E3723" s="26">
        <v>42948</v>
      </c>
      <c r="F3723">
        <v>1</v>
      </c>
      <c r="G3723">
        <v>1</v>
      </c>
      <c r="H3723">
        <v>1</v>
      </c>
      <c r="I3723">
        <v>3</v>
      </c>
      <c r="J3723">
        <v>5</v>
      </c>
      <c r="K3723">
        <v>0.6</v>
      </c>
      <c r="L3723">
        <v>5</v>
      </c>
      <c r="M3723">
        <v>1</v>
      </c>
      <c r="N3723">
        <v>0</v>
      </c>
      <c r="P3723">
        <v>0</v>
      </c>
      <c r="Q3723">
        <v>0</v>
      </c>
      <c r="R3723" t="e">
        <v>#DIV/0!</v>
      </c>
      <c r="S3723">
        <v>3</v>
      </c>
      <c r="T3723" t="e">
        <v>#DIV/0!</v>
      </c>
    </row>
    <row r="3724" spans="1:20" x14ac:dyDescent="0.25">
      <c r="A3724" s="177" t="s">
        <v>10804</v>
      </c>
      <c r="B3724" t="s">
        <v>10805</v>
      </c>
      <c r="C3724" t="s">
        <v>203</v>
      </c>
      <c r="D3724" s="20" t="s">
        <v>1028</v>
      </c>
      <c r="E3724" s="26">
        <v>42948</v>
      </c>
      <c r="F3724">
        <v>20</v>
      </c>
      <c r="G3724">
        <v>10</v>
      </c>
      <c r="H3724">
        <v>2</v>
      </c>
      <c r="I3724">
        <v>24</v>
      </c>
      <c r="J3724">
        <v>93</v>
      </c>
      <c r="K3724">
        <v>0.25806451612903225</v>
      </c>
      <c r="L3724">
        <v>45</v>
      </c>
      <c r="M3724">
        <v>2.0666666666666669</v>
      </c>
      <c r="N3724">
        <v>20</v>
      </c>
      <c r="P3724">
        <v>5</v>
      </c>
      <c r="Q3724">
        <v>10</v>
      </c>
      <c r="R3724">
        <v>0.5</v>
      </c>
      <c r="S3724">
        <v>4</v>
      </c>
      <c r="T3724">
        <v>0.8</v>
      </c>
    </row>
    <row r="3725" spans="1:20" x14ac:dyDescent="0.25">
      <c r="A3725" s="177" t="s">
        <v>9957</v>
      </c>
      <c r="B3725" t="s">
        <v>9958</v>
      </c>
      <c r="C3725" t="s">
        <v>223</v>
      </c>
      <c r="D3725" s="20" t="s">
        <v>1028</v>
      </c>
      <c r="E3725" s="26">
        <v>42948</v>
      </c>
      <c r="F3725">
        <v>6</v>
      </c>
      <c r="G3725">
        <v>6</v>
      </c>
      <c r="H3725">
        <v>1</v>
      </c>
      <c r="I3725">
        <v>78</v>
      </c>
      <c r="J3725">
        <v>90</v>
      </c>
      <c r="K3725">
        <v>0.8666666666666667</v>
      </c>
      <c r="L3725">
        <v>90</v>
      </c>
      <c r="M3725">
        <v>1</v>
      </c>
      <c r="N3725">
        <v>69</v>
      </c>
      <c r="P3725">
        <v>0</v>
      </c>
      <c r="Q3725">
        <v>0</v>
      </c>
      <c r="R3725" t="e">
        <v>#DIV/0!</v>
      </c>
      <c r="S3725">
        <v>10</v>
      </c>
    </row>
    <row r="3726" spans="1:20" x14ac:dyDescent="0.25">
      <c r="A3726" s="177" t="s">
        <v>9575</v>
      </c>
      <c r="B3726" t="s">
        <v>9576</v>
      </c>
      <c r="C3726" t="s">
        <v>346</v>
      </c>
      <c r="D3726" s="20" t="s">
        <v>1028</v>
      </c>
      <c r="E3726" s="26">
        <v>42948</v>
      </c>
      <c r="F3726">
        <v>0</v>
      </c>
      <c r="G3726">
        <v>0</v>
      </c>
      <c r="H3726" t="e">
        <v>#DIV/0!</v>
      </c>
      <c r="I3726">
        <v>0</v>
      </c>
      <c r="J3726">
        <v>0</v>
      </c>
      <c r="K3726" t="e">
        <v>#DIV/0!</v>
      </c>
      <c r="L3726">
        <v>0</v>
      </c>
      <c r="M3726" t="e">
        <v>#DIV/0!</v>
      </c>
      <c r="N3726">
        <v>0</v>
      </c>
      <c r="P3726">
        <v>0</v>
      </c>
      <c r="Q3726">
        <v>0</v>
      </c>
      <c r="R3726" t="e">
        <v>#DIV/0!</v>
      </c>
      <c r="S3726">
        <v>0</v>
      </c>
      <c r="T3726">
        <v>0.86</v>
      </c>
    </row>
    <row r="3727" spans="1:20" x14ac:dyDescent="0.25">
      <c r="A3727" s="177" t="s">
        <v>9216</v>
      </c>
      <c r="B3727" t="s">
        <v>9217</v>
      </c>
      <c r="C3727" t="s">
        <v>207</v>
      </c>
      <c r="D3727" s="20" t="s">
        <v>1028</v>
      </c>
      <c r="E3727" s="26">
        <v>42948</v>
      </c>
      <c r="F3727">
        <v>7</v>
      </c>
      <c r="G3727">
        <v>9</v>
      </c>
      <c r="H3727">
        <v>0.77777777777777779</v>
      </c>
      <c r="I3727">
        <v>55</v>
      </c>
      <c r="J3727">
        <v>60</v>
      </c>
      <c r="K3727">
        <v>0.91666666666666663</v>
      </c>
      <c r="L3727">
        <v>80</v>
      </c>
      <c r="M3727">
        <v>0.75</v>
      </c>
      <c r="N3727">
        <v>45</v>
      </c>
      <c r="P3727">
        <v>2</v>
      </c>
      <c r="Q3727">
        <v>9</v>
      </c>
      <c r="R3727">
        <v>0.22222222222222221</v>
      </c>
      <c r="S3727">
        <v>10</v>
      </c>
    </row>
    <row r="3728" spans="1:20" x14ac:dyDescent="0.25">
      <c r="A3728" s="177" t="s">
        <v>8377</v>
      </c>
      <c r="B3728" t="s">
        <v>8378</v>
      </c>
      <c r="C3728" t="s">
        <v>212</v>
      </c>
      <c r="D3728" s="20" t="s">
        <v>1028</v>
      </c>
      <c r="E3728" s="26">
        <v>42948</v>
      </c>
      <c r="F3728">
        <v>1</v>
      </c>
      <c r="G3728">
        <v>3</v>
      </c>
      <c r="H3728">
        <v>0.33333333333333331</v>
      </c>
      <c r="I3728">
        <v>12</v>
      </c>
      <c r="J3728">
        <v>10</v>
      </c>
      <c r="K3728">
        <v>1.2</v>
      </c>
      <c r="L3728">
        <v>30</v>
      </c>
      <c r="M3728">
        <v>0.33333333333333331</v>
      </c>
      <c r="N3728">
        <v>9</v>
      </c>
      <c r="P3728">
        <v>1</v>
      </c>
      <c r="Q3728">
        <v>1</v>
      </c>
      <c r="R3728">
        <v>1</v>
      </c>
      <c r="S3728">
        <v>3</v>
      </c>
    </row>
    <row r="3729" spans="1:20" x14ac:dyDescent="0.25">
      <c r="A3729" s="177" t="s">
        <v>8076</v>
      </c>
      <c r="B3729" t="s">
        <v>8077</v>
      </c>
      <c r="C3729" t="s">
        <v>225</v>
      </c>
      <c r="D3729" s="20" t="s">
        <v>1028</v>
      </c>
      <c r="E3729" s="26">
        <v>42948</v>
      </c>
      <c r="F3729">
        <v>5</v>
      </c>
      <c r="G3729">
        <v>7</v>
      </c>
      <c r="H3729">
        <v>0.7142857142857143</v>
      </c>
      <c r="I3729">
        <v>29</v>
      </c>
      <c r="J3729">
        <v>75</v>
      </c>
      <c r="K3729">
        <v>0.38666666666666666</v>
      </c>
      <c r="L3729">
        <v>105</v>
      </c>
      <c r="M3729">
        <v>0.7142857142857143</v>
      </c>
      <c r="N3729">
        <v>29</v>
      </c>
      <c r="P3729">
        <v>0</v>
      </c>
      <c r="Q3729">
        <v>0</v>
      </c>
      <c r="R3729" t="e">
        <v>#DIV/0!</v>
      </c>
      <c r="S3729">
        <v>0</v>
      </c>
      <c r="T3729">
        <v>0.2</v>
      </c>
    </row>
    <row r="3730" spans="1:20" x14ac:dyDescent="0.25">
      <c r="A3730" s="177" t="s">
        <v>7688</v>
      </c>
      <c r="B3730" t="s">
        <v>7689</v>
      </c>
      <c r="C3730" s="20" t="s">
        <v>901</v>
      </c>
      <c r="D3730" s="20" t="s">
        <v>1026</v>
      </c>
      <c r="E3730" s="26">
        <v>42948</v>
      </c>
      <c r="F3730">
        <v>8</v>
      </c>
      <c r="G3730">
        <v>5</v>
      </c>
      <c r="H3730">
        <v>1.6</v>
      </c>
      <c r="I3730">
        <v>33</v>
      </c>
      <c r="J3730">
        <v>54</v>
      </c>
      <c r="K3730">
        <v>0.61111111111111116</v>
      </c>
      <c r="L3730">
        <v>34</v>
      </c>
      <c r="M3730">
        <v>1.588235294117647</v>
      </c>
      <c r="N3730">
        <v>30</v>
      </c>
      <c r="P3730">
        <v>7</v>
      </c>
      <c r="Q3730">
        <v>9</v>
      </c>
      <c r="R3730">
        <v>0.77777777777777779</v>
      </c>
      <c r="S3730">
        <v>3</v>
      </c>
      <c r="T3730">
        <v>0.8833333333333333</v>
      </c>
    </row>
    <row r="3731" spans="1:20" x14ac:dyDescent="0.25">
      <c r="A3731" s="177" t="s">
        <v>7136</v>
      </c>
      <c r="B3731" t="s">
        <v>7137</v>
      </c>
      <c r="C3731" t="s">
        <v>232</v>
      </c>
      <c r="D3731" s="20" t="s">
        <v>1028</v>
      </c>
      <c r="E3731" s="26">
        <v>42948</v>
      </c>
      <c r="F3731">
        <v>10</v>
      </c>
      <c r="G3731">
        <v>15</v>
      </c>
      <c r="H3731">
        <v>0.66666666666666663</v>
      </c>
      <c r="I3731">
        <v>155</v>
      </c>
      <c r="J3731">
        <v>138</v>
      </c>
      <c r="K3731">
        <v>1.1231884057971016</v>
      </c>
      <c r="L3731">
        <v>180</v>
      </c>
      <c r="M3731">
        <v>0.76666666666666672</v>
      </c>
      <c r="N3731">
        <v>157</v>
      </c>
      <c r="P3731">
        <v>0</v>
      </c>
      <c r="Q3731">
        <v>2</v>
      </c>
      <c r="R3731">
        <v>0</v>
      </c>
      <c r="S3731">
        <v>0</v>
      </c>
    </row>
    <row r="3732" spans="1:20" x14ac:dyDescent="0.25">
      <c r="A3732" s="177" t="s">
        <v>6770</v>
      </c>
      <c r="B3732" t="s">
        <v>6771</v>
      </c>
      <c r="C3732" t="s">
        <v>317</v>
      </c>
      <c r="D3732" s="20" t="s">
        <v>1028</v>
      </c>
      <c r="E3732" s="26">
        <v>42948</v>
      </c>
      <c r="F3732">
        <v>17</v>
      </c>
      <c r="G3732">
        <v>12</v>
      </c>
      <c r="H3732">
        <v>1.4166666666666667</v>
      </c>
      <c r="I3732">
        <v>38</v>
      </c>
      <c r="J3732">
        <v>40</v>
      </c>
      <c r="K3732">
        <v>0.95</v>
      </c>
      <c r="L3732">
        <v>26</v>
      </c>
      <c r="M3732">
        <v>1.5384615384615385</v>
      </c>
      <c r="N3732">
        <v>37</v>
      </c>
      <c r="P3732">
        <v>0</v>
      </c>
      <c r="Q3732">
        <v>0</v>
      </c>
      <c r="R3732" t="e">
        <v>#DIV/0!</v>
      </c>
      <c r="S3732">
        <v>1</v>
      </c>
    </row>
    <row r="3733" spans="1:20" x14ac:dyDescent="0.25">
      <c r="A3733" s="177" t="s">
        <v>6346</v>
      </c>
      <c r="B3733" t="s">
        <v>6347</v>
      </c>
      <c r="C3733" t="s">
        <v>214</v>
      </c>
      <c r="D3733" s="20" t="s">
        <v>1028</v>
      </c>
      <c r="E3733" s="26">
        <v>42948</v>
      </c>
      <c r="F3733">
        <v>20</v>
      </c>
      <c r="G3733">
        <v>13</v>
      </c>
      <c r="H3733">
        <v>1.5384615384615385</v>
      </c>
      <c r="I3733">
        <v>86</v>
      </c>
      <c r="J3733">
        <v>145</v>
      </c>
      <c r="K3733">
        <v>0.59310344827586203</v>
      </c>
      <c r="L3733">
        <v>92</v>
      </c>
      <c r="M3733">
        <v>1.576086956521739</v>
      </c>
      <c r="N3733">
        <v>64</v>
      </c>
      <c r="P3733">
        <v>26</v>
      </c>
      <c r="Q3733">
        <v>33</v>
      </c>
      <c r="R3733">
        <v>0.78787878787878785</v>
      </c>
      <c r="S3733">
        <v>22</v>
      </c>
      <c r="T3733">
        <v>0.8899999999999999</v>
      </c>
    </row>
    <row r="3734" spans="1:20" x14ac:dyDescent="0.25">
      <c r="A3734" s="177" t="s">
        <v>5568</v>
      </c>
      <c r="B3734" t="s">
        <v>5569</v>
      </c>
      <c r="C3734" s="20" t="s">
        <v>903</v>
      </c>
      <c r="D3734" s="20" t="s">
        <v>1026</v>
      </c>
      <c r="E3734" s="26">
        <v>42948</v>
      </c>
      <c r="F3734">
        <v>12</v>
      </c>
      <c r="G3734">
        <v>11</v>
      </c>
      <c r="H3734">
        <v>1.0909090909090908</v>
      </c>
      <c r="I3734">
        <v>42</v>
      </c>
      <c r="J3734">
        <v>49</v>
      </c>
      <c r="K3734">
        <v>0.8571428571428571</v>
      </c>
      <c r="L3734">
        <v>44</v>
      </c>
      <c r="M3734">
        <v>1.1136363636363635</v>
      </c>
      <c r="N3734">
        <v>42</v>
      </c>
      <c r="P3734">
        <v>0</v>
      </c>
      <c r="Q3734">
        <v>0</v>
      </c>
      <c r="R3734" t="e">
        <v>#DIV/0!</v>
      </c>
      <c r="S3734">
        <v>0</v>
      </c>
      <c r="T3734">
        <v>0.62750000000000006</v>
      </c>
    </row>
    <row r="3735" spans="1:20" x14ac:dyDescent="0.25">
      <c r="A3735" s="177" t="s">
        <v>4953</v>
      </c>
      <c r="B3735" t="s">
        <v>4954</v>
      </c>
      <c r="C3735" t="s">
        <v>230</v>
      </c>
      <c r="D3735" s="20" t="s">
        <v>1028</v>
      </c>
      <c r="E3735" s="26">
        <v>42948</v>
      </c>
      <c r="F3735">
        <v>1</v>
      </c>
      <c r="G3735">
        <v>1</v>
      </c>
      <c r="H3735">
        <v>1</v>
      </c>
      <c r="I3735">
        <v>6</v>
      </c>
      <c r="J3735">
        <v>10</v>
      </c>
      <c r="K3735">
        <v>0.6</v>
      </c>
      <c r="L3735">
        <v>10</v>
      </c>
      <c r="M3735">
        <v>1</v>
      </c>
      <c r="N3735">
        <v>6</v>
      </c>
      <c r="P3735">
        <v>0</v>
      </c>
      <c r="Q3735">
        <v>2</v>
      </c>
      <c r="R3735">
        <v>0</v>
      </c>
      <c r="S3735">
        <v>0</v>
      </c>
      <c r="T3735">
        <v>0.54500000000000004</v>
      </c>
    </row>
    <row r="3736" spans="1:20" x14ac:dyDescent="0.25">
      <c r="A3736" s="177" t="s">
        <v>4778</v>
      </c>
      <c r="B3736" t="s">
        <v>4779</v>
      </c>
      <c r="C3736" t="s">
        <v>234</v>
      </c>
      <c r="D3736" s="20" t="s">
        <v>1028</v>
      </c>
      <c r="E3736" s="26">
        <v>42948</v>
      </c>
      <c r="F3736">
        <v>3</v>
      </c>
      <c r="G3736">
        <v>6</v>
      </c>
      <c r="H3736">
        <v>0.5</v>
      </c>
      <c r="I3736">
        <v>79</v>
      </c>
      <c r="J3736">
        <v>25</v>
      </c>
      <c r="K3736">
        <v>3.16</v>
      </c>
      <c r="L3736">
        <v>50</v>
      </c>
      <c r="M3736">
        <v>0.5</v>
      </c>
      <c r="N3736">
        <v>76</v>
      </c>
      <c r="P3736">
        <v>0</v>
      </c>
      <c r="Q3736">
        <v>0</v>
      </c>
      <c r="R3736" t="e">
        <v>#DIV/0!</v>
      </c>
      <c r="S3736">
        <v>3</v>
      </c>
      <c r="T3736">
        <v>0.45666666666666661</v>
      </c>
    </row>
    <row r="3737" spans="1:20" x14ac:dyDescent="0.25">
      <c r="A3737" s="177" t="s">
        <v>4428</v>
      </c>
      <c r="B3737" t="s">
        <v>4429</v>
      </c>
      <c r="C3737" t="s">
        <v>217</v>
      </c>
      <c r="D3737" s="20" t="s">
        <v>1028</v>
      </c>
      <c r="E3737" s="26">
        <v>42948</v>
      </c>
      <c r="F3737">
        <v>0</v>
      </c>
      <c r="G3737">
        <v>0</v>
      </c>
      <c r="H3737" t="e">
        <v>#DIV/0!</v>
      </c>
      <c r="I3737">
        <v>0</v>
      </c>
      <c r="J3737">
        <v>0</v>
      </c>
      <c r="K3737" t="e">
        <v>#DIV/0!</v>
      </c>
      <c r="L3737">
        <v>0</v>
      </c>
      <c r="M3737" t="e">
        <v>#DIV/0!</v>
      </c>
      <c r="N3737">
        <v>0</v>
      </c>
      <c r="P3737">
        <v>0</v>
      </c>
      <c r="Q3737">
        <v>0</v>
      </c>
      <c r="R3737" t="e">
        <v>#DIV/0!</v>
      </c>
      <c r="S3737">
        <v>0</v>
      </c>
      <c r="T3737">
        <v>0.6004166666666666</v>
      </c>
    </row>
    <row r="3738" spans="1:20" x14ac:dyDescent="0.25">
      <c r="A3738" s="177" t="s">
        <v>3838</v>
      </c>
      <c r="B3738" t="s">
        <v>3839</v>
      </c>
      <c r="C3738" t="s">
        <v>342</v>
      </c>
      <c r="D3738" s="20" t="s">
        <v>1028</v>
      </c>
      <c r="E3738" s="26">
        <v>42948</v>
      </c>
      <c r="F3738">
        <v>4</v>
      </c>
      <c r="G3738">
        <v>4</v>
      </c>
      <c r="H3738">
        <v>1</v>
      </c>
      <c r="I3738">
        <v>22</v>
      </c>
      <c r="J3738">
        <v>40</v>
      </c>
      <c r="K3738">
        <v>0.55000000000000004</v>
      </c>
      <c r="L3738">
        <v>40</v>
      </c>
      <c r="M3738">
        <v>1</v>
      </c>
      <c r="N3738">
        <v>21</v>
      </c>
      <c r="P3738">
        <v>0</v>
      </c>
      <c r="Q3738">
        <v>0</v>
      </c>
      <c r="R3738" t="e">
        <v>#DIV/0!</v>
      </c>
      <c r="S3738">
        <v>1</v>
      </c>
    </row>
    <row r="3739" spans="1:20" x14ac:dyDescent="0.25">
      <c r="A3739" s="177" t="s">
        <v>3646</v>
      </c>
      <c r="B3739" t="s">
        <v>3647</v>
      </c>
      <c r="C3739" t="s">
        <v>220</v>
      </c>
      <c r="D3739" s="20" t="s">
        <v>1028</v>
      </c>
      <c r="E3739" s="26">
        <v>42948</v>
      </c>
      <c r="F3739">
        <v>0</v>
      </c>
      <c r="G3739">
        <v>0</v>
      </c>
      <c r="H3739" t="e">
        <v>#DIV/0!</v>
      </c>
      <c r="I3739">
        <v>0</v>
      </c>
      <c r="J3739">
        <v>0</v>
      </c>
      <c r="K3739" t="e">
        <v>#DIV/0!</v>
      </c>
      <c r="L3739">
        <v>0</v>
      </c>
      <c r="M3739" t="e">
        <v>#DIV/0!</v>
      </c>
      <c r="N3739">
        <v>0</v>
      </c>
      <c r="P3739">
        <v>0</v>
      </c>
      <c r="Q3739">
        <v>0</v>
      </c>
      <c r="R3739" t="e">
        <v>#DIV/0!</v>
      </c>
      <c r="S3739">
        <v>0</v>
      </c>
    </row>
    <row r="3740" spans="1:20" x14ac:dyDescent="0.25">
      <c r="A3740" s="177" t="s">
        <v>3121</v>
      </c>
      <c r="B3740" t="s">
        <v>3122</v>
      </c>
      <c r="C3740" t="s">
        <v>242</v>
      </c>
      <c r="D3740" s="20" t="s">
        <v>1026</v>
      </c>
      <c r="E3740" s="26">
        <v>42948</v>
      </c>
      <c r="F3740">
        <v>5</v>
      </c>
      <c r="G3740">
        <v>7</v>
      </c>
      <c r="H3740">
        <v>0.7142857142857143</v>
      </c>
      <c r="I3740">
        <v>54</v>
      </c>
      <c r="J3740">
        <v>55</v>
      </c>
      <c r="K3740">
        <v>0.98181818181818181</v>
      </c>
      <c r="L3740">
        <v>75</v>
      </c>
      <c r="M3740">
        <v>0.73333333333333328</v>
      </c>
      <c r="N3740">
        <v>39</v>
      </c>
      <c r="P3740">
        <v>1</v>
      </c>
      <c r="Q3740">
        <v>10</v>
      </c>
      <c r="R3740">
        <v>0.1</v>
      </c>
      <c r="S3740">
        <v>15</v>
      </c>
    </row>
    <row r="3741" spans="1:20" x14ac:dyDescent="0.25">
      <c r="A3741" s="177" t="s">
        <v>2946</v>
      </c>
      <c r="B3741" t="s">
        <v>2947</v>
      </c>
      <c r="C3741" s="20" t="s">
        <v>2754</v>
      </c>
      <c r="D3741" s="20" t="s">
        <v>1026</v>
      </c>
      <c r="E3741" s="26">
        <v>42948</v>
      </c>
      <c r="F3741">
        <v>7</v>
      </c>
      <c r="G3741">
        <v>6</v>
      </c>
      <c r="H3741">
        <v>1.1666666666666667</v>
      </c>
      <c r="I3741">
        <v>30</v>
      </c>
      <c r="J3741">
        <v>37</v>
      </c>
      <c r="K3741">
        <v>0.81081081081081086</v>
      </c>
      <c r="L3741">
        <v>32</v>
      </c>
      <c r="M3741">
        <v>1.15625</v>
      </c>
      <c r="N3741">
        <v>30</v>
      </c>
      <c r="P3741">
        <v>0</v>
      </c>
      <c r="Q3741">
        <v>0</v>
      </c>
      <c r="R3741" t="e">
        <v>#DIV/0!</v>
      </c>
      <c r="S3741">
        <v>0</v>
      </c>
    </row>
    <row r="3742" spans="1:20" x14ac:dyDescent="0.25">
      <c r="A3742" s="177" t="s">
        <v>2701</v>
      </c>
      <c r="B3742" t="s">
        <v>2702</v>
      </c>
      <c r="C3742" t="s">
        <v>237</v>
      </c>
      <c r="D3742" s="20" t="s">
        <v>1026</v>
      </c>
      <c r="E3742" s="26">
        <v>42948</v>
      </c>
      <c r="F3742">
        <v>10</v>
      </c>
      <c r="G3742">
        <v>13</v>
      </c>
      <c r="H3742">
        <v>0.76923076923076927</v>
      </c>
      <c r="I3742">
        <v>35</v>
      </c>
      <c r="J3742">
        <v>80</v>
      </c>
      <c r="K3742">
        <v>0.4375</v>
      </c>
      <c r="L3742">
        <v>97</v>
      </c>
      <c r="M3742">
        <v>0.82474226804123707</v>
      </c>
      <c r="N3742">
        <v>24</v>
      </c>
      <c r="O3742">
        <v>0.8833333333333333</v>
      </c>
      <c r="P3742">
        <v>17</v>
      </c>
      <c r="Q3742">
        <v>21</v>
      </c>
      <c r="R3742">
        <v>0.80952380952380953</v>
      </c>
      <c r="S3742">
        <v>11</v>
      </c>
    </row>
    <row r="3743" spans="1:20" x14ac:dyDescent="0.25">
      <c r="A3743" s="177" t="s">
        <v>2526</v>
      </c>
      <c r="B3743" t="s">
        <v>2527</v>
      </c>
      <c r="C3743" t="s">
        <v>238</v>
      </c>
      <c r="D3743" s="20" t="s">
        <v>1026</v>
      </c>
      <c r="E3743" s="26">
        <v>42948</v>
      </c>
      <c r="F3743">
        <v>0</v>
      </c>
      <c r="G3743">
        <v>0</v>
      </c>
      <c r="H3743" t="e">
        <v>#DIV/0!</v>
      </c>
      <c r="I3743">
        <v>0</v>
      </c>
      <c r="J3743">
        <v>0</v>
      </c>
      <c r="K3743" t="e">
        <v>#DIV/0!</v>
      </c>
      <c r="L3743">
        <v>0</v>
      </c>
      <c r="M3743" t="e">
        <v>#DIV/0!</v>
      </c>
      <c r="N3743">
        <v>0</v>
      </c>
      <c r="P3743">
        <v>0</v>
      </c>
      <c r="Q3743">
        <v>0</v>
      </c>
      <c r="R3743" t="e">
        <v>#DIV/0!</v>
      </c>
      <c r="S3743">
        <v>0</v>
      </c>
      <c r="T3743">
        <v>7.0000000000000007E-2</v>
      </c>
    </row>
    <row r="3744" spans="1:20" x14ac:dyDescent="0.25">
      <c r="A3744" s="177" t="s">
        <v>2353</v>
      </c>
      <c r="B3744" t="s">
        <v>2354</v>
      </c>
      <c r="C3744" t="s">
        <v>239</v>
      </c>
      <c r="D3744" s="20" t="s">
        <v>1026</v>
      </c>
      <c r="E3744" s="26">
        <v>42948</v>
      </c>
      <c r="F3744">
        <v>0</v>
      </c>
      <c r="G3744">
        <v>0</v>
      </c>
      <c r="H3744" t="e">
        <v>#DIV/0!</v>
      </c>
      <c r="I3744">
        <v>0</v>
      </c>
      <c r="J3744">
        <v>0</v>
      </c>
      <c r="K3744" t="e">
        <v>#DIV/0!</v>
      </c>
      <c r="L3744">
        <v>0</v>
      </c>
      <c r="M3744" t="e">
        <v>#DIV/0!</v>
      </c>
      <c r="N3744">
        <v>0</v>
      </c>
      <c r="P3744">
        <v>0</v>
      </c>
      <c r="Q3744">
        <v>0</v>
      </c>
      <c r="R3744" t="e">
        <v>#DIV/0!</v>
      </c>
      <c r="S3744">
        <v>0</v>
      </c>
      <c r="T3744">
        <v>0.7</v>
      </c>
    </row>
    <row r="3745" spans="1:20" x14ac:dyDescent="0.25">
      <c r="A3745" s="177" t="s">
        <v>2178</v>
      </c>
      <c r="B3745" t="s">
        <v>2179</v>
      </c>
      <c r="C3745" s="20" t="s">
        <v>2018</v>
      </c>
      <c r="D3745" s="20" t="s">
        <v>1026</v>
      </c>
      <c r="E3745" s="26">
        <v>42948</v>
      </c>
      <c r="F3745">
        <v>13</v>
      </c>
      <c r="G3745">
        <v>10</v>
      </c>
      <c r="H3745">
        <v>1.3</v>
      </c>
      <c r="I3745">
        <v>45</v>
      </c>
      <c r="J3745">
        <v>66</v>
      </c>
      <c r="K3745">
        <v>0.68181818181818177</v>
      </c>
      <c r="L3745">
        <v>46</v>
      </c>
      <c r="M3745">
        <v>1.4347826086956521</v>
      </c>
      <c r="N3745">
        <v>42</v>
      </c>
      <c r="P3745">
        <v>7</v>
      </c>
      <c r="Q3745">
        <v>9</v>
      </c>
      <c r="R3745">
        <v>0.77777777777777779</v>
      </c>
      <c r="S3745">
        <v>3</v>
      </c>
      <c r="T3745">
        <v>0.7</v>
      </c>
    </row>
    <row r="3746" spans="1:20" x14ac:dyDescent="0.25">
      <c r="A3746" s="177" t="s">
        <v>1930</v>
      </c>
      <c r="B3746" t="s">
        <v>1931</v>
      </c>
      <c r="C3746" t="s">
        <v>240</v>
      </c>
      <c r="D3746" s="20" t="s">
        <v>1026</v>
      </c>
      <c r="E3746" s="26">
        <v>42948</v>
      </c>
      <c r="F3746">
        <v>31</v>
      </c>
      <c r="G3746">
        <v>17</v>
      </c>
      <c r="H3746">
        <v>1.8235294117647058</v>
      </c>
      <c r="I3746">
        <v>51</v>
      </c>
      <c r="J3746">
        <v>84</v>
      </c>
      <c r="K3746">
        <v>0.6071428571428571</v>
      </c>
      <c r="L3746">
        <v>48</v>
      </c>
      <c r="M3746">
        <v>1.75</v>
      </c>
      <c r="N3746">
        <v>47</v>
      </c>
      <c r="P3746">
        <v>4</v>
      </c>
      <c r="Q3746">
        <v>9</v>
      </c>
      <c r="R3746">
        <v>0.44444444444444442</v>
      </c>
      <c r="S3746">
        <v>4</v>
      </c>
      <c r="T3746">
        <v>1</v>
      </c>
    </row>
    <row r="3747" spans="1:20" x14ac:dyDescent="0.25">
      <c r="A3747" s="177" t="s">
        <v>1755</v>
      </c>
      <c r="B3747" t="s">
        <v>1756</v>
      </c>
      <c r="C3747" t="s">
        <v>241</v>
      </c>
      <c r="D3747" s="20" t="s">
        <v>1026</v>
      </c>
      <c r="E3747" s="26">
        <v>42948</v>
      </c>
      <c r="F3747">
        <v>61</v>
      </c>
      <c r="G3747">
        <v>58</v>
      </c>
      <c r="H3747">
        <v>1.0517241379310345</v>
      </c>
      <c r="I3747">
        <v>562</v>
      </c>
      <c r="J3747">
        <v>692</v>
      </c>
      <c r="K3747">
        <v>0.81213872832369938</v>
      </c>
      <c r="L3747">
        <v>635</v>
      </c>
      <c r="M3747">
        <v>1.089763779527559</v>
      </c>
      <c r="N3747">
        <v>536</v>
      </c>
      <c r="P3747">
        <v>22</v>
      </c>
      <c r="Q3747">
        <v>28</v>
      </c>
      <c r="R3747">
        <v>0.7857142857142857</v>
      </c>
      <c r="S3747">
        <v>29</v>
      </c>
    </row>
    <row r="3748" spans="1:20" x14ac:dyDescent="0.25">
      <c r="A3748" s="177" t="s">
        <v>1580</v>
      </c>
      <c r="B3748" t="s">
        <v>1581</v>
      </c>
      <c r="C3748" t="s">
        <v>318</v>
      </c>
      <c r="D3748" s="20" t="s">
        <v>1026</v>
      </c>
      <c r="E3748" s="26">
        <v>42948</v>
      </c>
      <c r="F3748">
        <v>22</v>
      </c>
      <c r="G3748">
        <v>17</v>
      </c>
      <c r="H3748">
        <v>1.2941176470588236</v>
      </c>
      <c r="I3748">
        <v>46</v>
      </c>
      <c r="J3748">
        <v>93</v>
      </c>
      <c r="K3748">
        <v>0.4946236559139785</v>
      </c>
      <c r="L3748">
        <v>65</v>
      </c>
      <c r="M3748">
        <v>1.4307692307692308</v>
      </c>
      <c r="N3748">
        <v>45</v>
      </c>
      <c r="P3748">
        <v>2</v>
      </c>
      <c r="Q3748">
        <v>8</v>
      </c>
      <c r="R3748">
        <v>0.25</v>
      </c>
      <c r="S3748">
        <v>1</v>
      </c>
    </row>
    <row r="3749" spans="1:20" x14ac:dyDescent="0.25">
      <c r="A3749" s="177" t="s">
        <v>12668</v>
      </c>
      <c r="B3749" t="s">
        <v>1480</v>
      </c>
      <c r="C3749" t="s">
        <v>896</v>
      </c>
      <c r="D3749" s="20" t="s">
        <v>1026</v>
      </c>
      <c r="E3749" s="26">
        <v>42948</v>
      </c>
      <c r="F3749">
        <v>149</v>
      </c>
      <c r="G3749">
        <v>128</v>
      </c>
      <c r="H3749">
        <v>1.1640625</v>
      </c>
      <c r="I3749">
        <v>823</v>
      </c>
      <c r="J3749">
        <v>1107</v>
      </c>
      <c r="K3749">
        <v>0.74345076784101172</v>
      </c>
      <c r="L3749">
        <v>998</v>
      </c>
      <c r="M3749">
        <v>1.1092184368737474</v>
      </c>
      <c r="N3749">
        <v>763</v>
      </c>
      <c r="P3749">
        <v>53</v>
      </c>
      <c r="Q3749">
        <v>85</v>
      </c>
      <c r="R3749">
        <v>0.62352941176470589</v>
      </c>
      <c r="S3749">
        <v>63</v>
      </c>
    </row>
    <row r="3750" spans="1:20" x14ac:dyDescent="0.25">
      <c r="A3750" s="177" t="s">
        <v>1151</v>
      </c>
      <c r="B3750" t="s">
        <v>1239</v>
      </c>
      <c r="C3750" t="s">
        <v>235</v>
      </c>
      <c r="D3750" s="20" t="s">
        <v>1028</v>
      </c>
      <c r="E3750" s="26">
        <v>42948</v>
      </c>
      <c r="F3750">
        <v>149</v>
      </c>
      <c r="G3750">
        <v>128</v>
      </c>
      <c r="H3750">
        <v>1.1640625</v>
      </c>
      <c r="I3750">
        <v>823</v>
      </c>
      <c r="J3750">
        <v>1107</v>
      </c>
      <c r="K3750">
        <v>0.74345076784101172</v>
      </c>
      <c r="L3750">
        <v>998</v>
      </c>
      <c r="M3750">
        <v>1.1092184368737474</v>
      </c>
      <c r="N3750">
        <v>763</v>
      </c>
      <c r="P3750">
        <v>53</v>
      </c>
      <c r="Q3750">
        <v>85</v>
      </c>
      <c r="R3750">
        <v>0.62352941176470589</v>
      </c>
      <c r="S3750">
        <v>63</v>
      </c>
      <c r="T3750">
        <v>0.83</v>
      </c>
    </row>
    <row r="3751" spans="1:20" x14ac:dyDescent="0.25">
      <c r="A3751" s="177" t="s">
        <v>11140</v>
      </c>
      <c r="B3751" t="s">
        <v>11141</v>
      </c>
      <c r="C3751" t="s">
        <v>228</v>
      </c>
      <c r="D3751" s="20" t="s">
        <v>1026</v>
      </c>
      <c r="E3751" s="26">
        <v>42979</v>
      </c>
      <c r="F3751">
        <v>1</v>
      </c>
      <c r="G3751">
        <v>1</v>
      </c>
      <c r="H3751">
        <v>1</v>
      </c>
      <c r="I3751">
        <v>4</v>
      </c>
      <c r="J3751">
        <v>5</v>
      </c>
      <c r="K3751">
        <v>0.8</v>
      </c>
      <c r="L3751">
        <v>5</v>
      </c>
      <c r="M3751">
        <v>1</v>
      </c>
      <c r="N3751">
        <v>3</v>
      </c>
      <c r="P3751">
        <v>0</v>
      </c>
      <c r="Q3751">
        <v>0</v>
      </c>
      <c r="R3751" t="e">
        <v>#DIV/0!</v>
      </c>
      <c r="S3751">
        <v>1</v>
      </c>
      <c r="T3751">
        <v>0.95</v>
      </c>
    </row>
    <row r="3752" spans="1:20" x14ac:dyDescent="0.25">
      <c r="A3752" s="177" t="s">
        <v>9393</v>
      </c>
      <c r="B3752" t="s">
        <v>9394</v>
      </c>
      <c r="C3752" t="s">
        <v>211</v>
      </c>
      <c r="D3752" s="20" t="s">
        <v>1026</v>
      </c>
      <c r="E3752" s="26">
        <v>42979</v>
      </c>
      <c r="F3752">
        <v>2</v>
      </c>
      <c r="G3752">
        <v>2</v>
      </c>
      <c r="H3752">
        <v>1</v>
      </c>
      <c r="I3752">
        <v>31</v>
      </c>
      <c r="J3752">
        <v>30</v>
      </c>
      <c r="K3752">
        <v>1.0333333333333334</v>
      </c>
      <c r="L3752">
        <v>30</v>
      </c>
      <c r="M3752">
        <v>1</v>
      </c>
      <c r="N3752">
        <v>25</v>
      </c>
      <c r="P3752">
        <v>0</v>
      </c>
      <c r="Q3752">
        <v>8</v>
      </c>
      <c r="R3752">
        <v>0</v>
      </c>
      <c r="S3752">
        <v>6</v>
      </c>
      <c r="T3752">
        <v>0.9</v>
      </c>
    </row>
    <row r="3753" spans="1:20" x14ac:dyDescent="0.25">
      <c r="A3753" s="177" t="s">
        <v>8554</v>
      </c>
      <c r="B3753" t="s">
        <v>8555</v>
      </c>
      <c r="C3753" t="s">
        <v>213</v>
      </c>
      <c r="D3753" s="20" t="s">
        <v>1026</v>
      </c>
      <c r="E3753" s="26">
        <v>42979</v>
      </c>
      <c r="F3753">
        <v>2</v>
      </c>
      <c r="G3753">
        <v>3</v>
      </c>
      <c r="H3753">
        <v>0.66666666666666663</v>
      </c>
      <c r="I3753">
        <v>14</v>
      </c>
      <c r="J3753">
        <v>20</v>
      </c>
      <c r="K3753">
        <v>0.7</v>
      </c>
      <c r="L3753">
        <v>30</v>
      </c>
      <c r="M3753">
        <v>0.66666666666666663</v>
      </c>
      <c r="N3753">
        <v>10</v>
      </c>
      <c r="P3753">
        <v>2</v>
      </c>
      <c r="Q3753">
        <v>2</v>
      </c>
      <c r="R3753">
        <v>1</v>
      </c>
      <c r="S3753">
        <v>4</v>
      </c>
      <c r="T3753">
        <v>0.6</v>
      </c>
    </row>
    <row r="3754" spans="1:20" x14ac:dyDescent="0.25">
      <c r="A3754" s="177" t="s">
        <v>5130</v>
      </c>
      <c r="B3754" t="s">
        <v>5131</v>
      </c>
      <c r="C3754" t="s">
        <v>229</v>
      </c>
      <c r="D3754" s="20" t="s">
        <v>1026</v>
      </c>
      <c r="E3754" s="26">
        <v>42979</v>
      </c>
      <c r="F3754">
        <v>1</v>
      </c>
      <c r="G3754">
        <v>1</v>
      </c>
      <c r="H3754">
        <v>1</v>
      </c>
      <c r="I3754">
        <v>4</v>
      </c>
      <c r="J3754">
        <v>10</v>
      </c>
      <c r="K3754">
        <v>0.4</v>
      </c>
      <c r="L3754">
        <v>10</v>
      </c>
      <c r="M3754">
        <v>1</v>
      </c>
      <c r="N3754">
        <v>4</v>
      </c>
      <c r="P3754">
        <v>0</v>
      </c>
      <c r="Q3754">
        <v>2</v>
      </c>
      <c r="R3754">
        <v>0</v>
      </c>
      <c r="S3754">
        <v>0</v>
      </c>
      <c r="T3754">
        <v>0.56999999999999995</v>
      </c>
    </row>
    <row r="3755" spans="1:20" x14ac:dyDescent="0.25">
      <c r="A3755" s="177" t="s">
        <v>12132</v>
      </c>
      <c r="B3755" t="s">
        <v>12133</v>
      </c>
      <c r="C3755" s="20" t="s">
        <v>1077</v>
      </c>
      <c r="D3755" s="20" t="s">
        <v>1028</v>
      </c>
      <c r="E3755" s="26">
        <v>42979</v>
      </c>
      <c r="F3755">
        <v>0</v>
      </c>
      <c r="G3755">
        <v>0</v>
      </c>
      <c r="H3755" t="e">
        <v>#DIV/0!</v>
      </c>
      <c r="I3755">
        <v>0</v>
      </c>
      <c r="J3755">
        <v>0</v>
      </c>
      <c r="K3755" t="e">
        <v>#DIV/0!</v>
      </c>
      <c r="L3755">
        <v>0</v>
      </c>
      <c r="M3755" t="e">
        <v>#DIV/0!</v>
      </c>
      <c r="N3755">
        <v>0</v>
      </c>
      <c r="P3755">
        <v>0</v>
      </c>
      <c r="Q3755">
        <v>0</v>
      </c>
      <c r="R3755" t="e">
        <v>#DIV/0!</v>
      </c>
      <c r="S3755">
        <v>0</v>
      </c>
      <c r="T3755">
        <v>0.63</v>
      </c>
    </row>
    <row r="3756" spans="1:20" x14ac:dyDescent="0.25">
      <c r="A3756" s="177" t="s">
        <v>5754</v>
      </c>
      <c r="B3756" t="s">
        <v>5755</v>
      </c>
      <c r="C3756" s="20" t="s">
        <v>1073</v>
      </c>
      <c r="D3756" s="20" t="s">
        <v>1026</v>
      </c>
      <c r="E3756" s="26">
        <v>42979</v>
      </c>
      <c r="F3756">
        <v>7</v>
      </c>
      <c r="G3756">
        <v>6</v>
      </c>
      <c r="H3756">
        <v>1.1666666666666667</v>
      </c>
      <c r="I3756">
        <v>26</v>
      </c>
      <c r="J3756">
        <v>37</v>
      </c>
      <c r="K3756">
        <v>0.70270270270270274</v>
      </c>
      <c r="L3756">
        <v>32</v>
      </c>
      <c r="M3756">
        <v>1.15625</v>
      </c>
      <c r="N3756">
        <v>26</v>
      </c>
      <c r="P3756">
        <v>4</v>
      </c>
      <c r="Q3756">
        <v>4</v>
      </c>
      <c r="R3756">
        <v>1</v>
      </c>
      <c r="S3756">
        <v>0</v>
      </c>
    </row>
    <row r="3757" spans="1:20" x14ac:dyDescent="0.25">
      <c r="A3757" s="177" t="s">
        <v>10631</v>
      </c>
      <c r="B3757" t="s">
        <v>10632</v>
      </c>
      <c r="C3757" t="s">
        <v>205</v>
      </c>
      <c r="D3757" s="20" t="s">
        <v>1026</v>
      </c>
      <c r="E3757" s="26">
        <v>42979</v>
      </c>
      <c r="F3757">
        <v>2</v>
      </c>
      <c r="G3757">
        <v>3</v>
      </c>
      <c r="H3757">
        <v>0.66666666666666663</v>
      </c>
      <c r="I3757">
        <v>5</v>
      </c>
      <c r="J3757">
        <v>13</v>
      </c>
      <c r="K3757">
        <v>0.38461538461538464</v>
      </c>
      <c r="L3757">
        <v>20</v>
      </c>
      <c r="M3757">
        <v>0.65</v>
      </c>
      <c r="N3757">
        <v>5</v>
      </c>
      <c r="O3757">
        <v>0.7</v>
      </c>
      <c r="P3757">
        <v>0</v>
      </c>
      <c r="Q3757">
        <v>0</v>
      </c>
      <c r="R3757" t="e">
        <v>#DIV/0!</v>
      </c>
      <c r="S3757">
        <v>0</v>
      </c>
      <c r="T3757">
        <v>0.28999999999999998</v>
      </c>
    </row>
    <row r="3758" spans="1:20" x14ac:dyDescent="0.25">
      <c r="A3758" s="177" t="s">
        <v>8978</v>
      </c>
      <c r="B3758" t="s">
        <v>8979</v>
      </c>
      <c r="C3758" t="s">
        <v>210</v>
      </c>
      <c r="D3758" s="20" t="s">
        <v>1026</v>
      </c>
      <c r="E3758" s="26">
        <v>42979</v>
      </c>
      <c r="F3758">
        <v>3</v>
      </c>
      <c r="G3758">
        <v>3</v>
      </c>
      <c r="H3758">
        <v>1</v>
      </c>
      <c r="I3758">
        <v>2</v>
      </c>
      <c r="J3758">
        <v>30</v>
      </c>
      <c r="K3758">
        <v>6.6666666666666666E-2</v>
      </c>
      <c r="L3758">
        <v>30</v>
      </c>
      <c r="M3758">
        <v>1</v>
      </c>
      <c r="N3758">
        <v>2</v>
      </c>
      <c r="O3758">
        <v>0.7</v>
      </c>
      <c r="P3758">
        <v>2</v>
      </c>
      <c r="Q3758">
        <v>2</v>
      </c>
      <c r="R3758">
        <v>1</v>
      </c>
      <c r="S3758">
        <v>0</v>
      </c>
      <c r="T3758">
        <v>0.5</v>
      </c>
    </row>
    <row r="3759" spans="1:20" x14ac:dyDescent="0.25">
      <c r="A3759" s="177" t="s">
        <v>6173</v>
      </c>
      <c r="B3759" t="s">
        <v>6174</v>
      </c>
      <c r="C3759" t="s">
        <v>215</v>
      </c>
      <c r="D3759" s="20" t="s">
        <v>1026</v>
      </c>
      <c r="E3759" s="26">
        <v>42979</v>
      </c>
      <c r="F3759">
        <v>8</v>
      </c>
      <c r="G3759">
        <v>7</v>
      </c>
      <c r="H3759">
        <v>1.1428571428571428</v>
      </c>
      <c r="I3759">
        <v>32</v>
      </c>
      <c r="J3759">
        <v>54</v>
      </c>
      <c r="K3759">
        <v>0.59259259259259256</v>
      </c>
      <c r="L3759">
        <v>47</v>
      </c>
      <c r="M3759">
        <v>1.1489361702127661</v>
      </c>
      <c r="N3759">
        <v>25</v>
      </c>
      <c r="O3759">
        <v>1</v>
      </c>
      <c r="P3759">
        <v>4</v>
      </c>
      <c r="Q3759">
        <v>4</v>
      </c>
      <c r="R3759">
        <v>1</v>
      </c>
      <c r="S3759">
        <v>7</v>
      </c>
      <c r="T3759">
        <v>0.28000000000000003</v>
      </c>
    </row>
    <row r="3760" spans="1:20" x14ac:dyDescent="0.25">
      <c r="A3760" s="177" t="s">
        <v>3473</v>
      </c>
      <c r="B3760" t="s">
        <v>3474</v>
      </c>
      <c r="C3760" t="s">
        <v>221</v>
      </c>
      <c r="D3760" s="20" t="s">
        <v>1026</v>
      </c>
      <c r="E3760" s="26">
        <v>42979</v>
      </c>
      <c r="F3760">
        <v>0</v>
      </c>
      <c r="G3760">
        <v>0</v>
      </c>
      <c r="H3760" t="e">
        <v>#DIV/0!</v>
      </c>
      <c r="I3760">
        <v>0</v>
      </c>
      <c r="J3760">
        <v>0</v>
      </c>
      <c r="K3760" t="e">
        <v>#DIV/0!</v>
      </c>
      <c r="L3760">
        <v>0</v>
      </c>
      <c r="M3760" t="e">
        <v>#DIV/0!</v>
      </c>
      <c r="N3760">
        <v>0</v>
      </c>
      <c r="P3760">
        <v>0</v>
      </c>
      <c r="Q3760">
        <v>0</v>
      </c>
      <c r="R3760" t="e">
        <v>#DIV/0!</v>
      </c>
      <c r="S3760">
        <v>0</v>
      </c>
    </row>
    <row r="3761" spans="1:20" x14ac:dyDescent="0.25">
      <c r="A3761" s="177" t="s">
        <v>3298</v>
      </c>
      <c r="B3761" t="s">
        <v>3299</v>
      </c>
      <c r="C3761" t="s">
        <v>222</v>
      </c>
      <c r="D3761" s="20" t="s">
        <v>1026</v>
      </c>
      <c r="E3761" s="26">
        <v>42979</v>
      </c>
      <c r="F3761">
        <v>0</v>
      </c>
      <c r="G3761">
        <v>0</v>
      </c>
      <c r="H3761" t="e">
        <v>#DIV/0!</v>
      </c>
      <c r="I3761">
        <v>0</v>
      </c>
      <c r="J3761">
        <v>0</v>
      </c>
      <c r="K3761" t="e">
        <v>#DIV/0!</v>
      </c>
      <c r="L3761">
        <v>0</v>
      </c>
      <c r="M3761" t="e">
        <v>#DIV/0!</v>
      </c>
      <c r="N3761">
        <v>0</v>
      </c>
      <c r="P3761">
        <v>0</v>
      </c>
      <c r="Q3761">
        <v>0</v>
      </c>
      <c r="R3761" t="e">
        <v>#DIV/0!</v>
      </c>
      <c r="S3761">
        <v>0</v>
      </c>
      <c r="T3761">
        <v>0.73</v>
      </c>
    </row>
    <row r="3762" spans="1:20" x14ac:dyDescent="0.25">
      <c r="A3762" s="177" t="s">
        <v>7343</v>
      </c>
      <c r="B3762" t="s">
        <v>7344</v>
      </c>
      <c r="C3762" s="20" t="s">
        <v>1078</v>
      </c>
      <c r="D3762" s="20" t="s">
        <v>1026</v>
      </c>
      <c r="E3762" s="26">
        <v>42979</v>
      </c>
      <c r="F3762">
        <v>8</v>
      </c>
      <c r="G3762">
        <v>5</v>
      </c>
      <c r="H3762">
        <v>1.6</v>
      </c>
      <c r="I3762">
        <v>34</v>
      </c>
      <c r="J3762">
        <v>54</v>
      </c>
      <c r="K3762">
        <v>0.62962962962962965</v>
      </c>
      <c r="L3762">
        <v>34</v>
      </c>
      <c r="M3762">
        <v>1.588235294117647</v>
      </c>
      <c r="N3762">
        <v>25</v>
      </c>
      <c r="P3762">
        <v>1</v>
      </c>
      <c r="Q3762">
        <v>8</v>
      </c>
      <c r="R3762">
        <v>0.125</v>
      </c>
      <c r="S3762">
        <v>9</v>
      </c>
      <c r="T3762">
        <v>0.25</v>
      </c>
    </row>
    <row r="3763" spans="1:20" x14ac:dyDescent="0.25">
      <c r="A3763" s="177" t="s">
        <v>5335</v>
      </c>
      <c r="B3763" t="s">
        <v>5336</v>
      </c>
      <c r="C3763" s="20" t="s">
        <v>1079</v>
      </c>
      <c r="D3763" s="20" t="s">
        <v>1026</v>
      </c>
      <c r="E3763" s="26">
        <v>42979</v>
      </c>
      <c r="F3763">
        <v>6</v>
      </c>
      <c r="G3763">
        <v>5</v>
      </c>
      <c r="H3763">
        <v>1.2</v>
      </c>
      <c r="I3763">
        <v>14</v>
      </c>
      <c r="J3763">
        <v>14</v>
      </c>
      <c r="K3763">
        <v>1</v>
      </c>
      <c r="L3763">
        <v>12</v>
      </c>
      <c r="M3763">
        <v>1.1666666666666667</v>
      </c>
      <c r="N3763">
        <v>13</v>
      </c>
      <c r="P3763">
        <v>0</v>
      </c>
      <c r="Q3763">
        <v>0</v>
      </c>
      <c r="R3763" t="e">
        <v>#DIV/0!</v>
      </c>
      <c r="S3763">
        <v>1</v>
      </c>
      <c r="T3763">
        <v>0.77</v>
      </c>
    </row>
    <row r="3764" spans="1:20" x14ac:dyDescent="0.25">
      <c r="A3764" s="177" t="s">
        <v>12334</v>
      </c>
      <c r="B3764" t="s">
        <v>12335</v>
      </c>
      <c r="C3764" t="s">
        <v>200</v>
      </c>
      <c r="D3764" s="20" t="s">
        <v>1026</v>
      </c>
      <c r="E3764" s="26">
        <v>42979</v>
      </c>
      <c r="F3764">
        <v>8</v>
      </c>
      <c r="G3764">
        <v>5</v>
      </c>
      <c r="H3764">
        <v>1.6</v>
      </c>
      <c r="I3764">
        <v>16</v>
      </c>
      <c r="J3764">
        <v>19</v>
      </c>
      <c r="K3764">
        <v>0.84210526315789469</v>
      </c>
      <c r="L3764">
        <v>12</v>
      </c>
      <c r="M3764">
        <v>1.5833333333333333</v>
      </c>
      <c r="N3764">
        <v>9</v>
      </c>
      <c r="P3764">
        <v>0</v>
      </c>
      <c r="Q3764">
        <v>0</v>
      </c>
      <c r="R3764" t="e">
        <v>#DIV/0!</v>
      </c>
      <c r="S3764">
        <v>7</v>
      </c>
      <c r="T3764">
        <v>0.81</v>
      </c>
    </row>
    <row r="3765" spans="1:20" x14ac:dyDescent="0.25">
      <c r="A3765" s="177" t="s">
        <v>10455</v>
      </c>
      <c r="B3765" t="s">
        <v>10456</v>
      </c>
      <c r="C3765" t="s">
        <v>204</v>
      </c>
      <c r="D3765" s="20" t="s">
        <v>1026</v>
      </c>
      <c r="E3765" s="26">
        <v>42979</v>
      </c>
      <c r="F3765">
        <v>6</v>
      </c>
      <c r="G3765">
        <v>4</v>
      </c>
      <c r="H3765">
        <v>1.5</v>
      </c>
      <c r="I3765">
        <v>9</v>
      </c>
      <c r="J3765">
        <v>15</v>
      </c>
      <c r="K3765">
        <v>0.6</v>
      </c>
      <c r="L3765">
        <v>10</v>
      </c>
      <c r="M3765">
        <v>1.5</v>
      </c>
      <c r="N3765">
        <v>8</v>
      </c>
      <c r="P3765">
        <v>1</v>
      </c>
      <c r="Q3765">
        <v>1</v>
      </c>
      <c r="R3765">
        <v>1</v>
      </c>
      <c r="S3765">
        <v>1</v>
      </c>
    </row>
    <row r="3766" spans="1:20" x14ac:dyDescent="0.25">
      <c r="A3766" s="177" t="s">
        <v>8803</v>
      </c>
      <c r="B3766" t="s">
        <v>8804</v>
      </c>
      <c r="C3766" t="s">
        <v>208</v>
      </c>
      <c r="D3766" s="20" t="s">
        <v>1026</v>
      </c>
      <c r="E3766" s="26">
        <v>42979</v>
      </c>
      <c r="F3766">
        <v>2</v>
      </c>
      <c r="G3766">
        <v>2</v>
      </c>
      <c r="H3766">
        <v>1</v>
      </c>
      <c r="I3766">
        <v>7</v>
      </c>
      <c r="J3766">
        <v>10</v>
      </c>
      <c r="K3766">
        <v>0.7</v>
      </c>
      <c r="L3766">
        <v>10</v>
      </c>
      <c r="M3766">
        <v>1</v>
      </c>
      <c r="N3766">
        <v>7</v>
      </c>
      <c r="P3766">
        <v>0</v>
      </c>
      <c r="Q3766">
        <v>0</v>
      </c>
      <c r="R3766" t="e">
        <v>#DIV/0!</v>
      </c>
      <c r="S3766">
        <v>0</v>
      </c>
      <c r="T3766">
        <v>0.91</v>
      </c>
    </row>
    <row r="3767" spans="1:20" x14ac:dyDescent="0.25">
      <c r="A3767" s="177" t="s">
        <v>6597</v>
      </c>
      <c r="B3767" t="s">
        <v>6598</v>
      </c>
      <c r="C3767" t="s">
        <v>316</v>
      </c>
      <c r="D3767" s="20" t="s">
        <v>1026</v>
      </c>
      <c r="E3767" s="26">
        <v>42979</v>
      </c>
      <c r="F3767">
        <v>10</v>
      </c>
      <c r="G3767">
        <v>6</v>
      </c>
      <c r="H3767">
        <v>1.6666666666666667</v>
      </c>
      <c r="I3767">
        <v>32</v>
      </c>
      <c r="J3767">
        <v>27</v>
      </c>
      <c r="K3767">
        <v>1.1851851851851851</v>
      </c>
      <c r="L3767">
        <v>16</v>
      </c>
      <c r="M3767">
        <v>1.6875</v>
      </c>
      <c r="N3767">
        <v>27</v>
      </c>
      <c r="P3767">
        <v>0</v>
      </c>
      <c r="Q3767">
        <v>0</v>
      </c>
      <c r="R3767" t="e">
        <v>#DIV/0!</v>
      </c>
      <c r="S3767">
        <v>5</v>
      </c>
      <c r="T3767">
        <v>0.67</v>
      </c>
    </row>
    <row r="3768" spans="1:20" x14ac:dyDescent="0.25">
      <c r="A3768" s="177" t="s">
        <v>4190</v>
      </c>
      <c r="B3768" t="s">
        <v>4191</v>
      </c>
      <c r="C3768" t="s">
        <v>218</v>
      </c>
      <c r="D3768" s="20" t="s">
        <v>1026</v>
      </c>
      <c r="E3768" s="26">
        <v>42979</v>
      </c>
      <c r="F3768">
        <v>0</v>
      </c>
      <c r="G3768">
        <v>0</v>
      </c>
      <c r="H3768" t="e">
        <v>#DIV/0!</v>
      </c>
      <c r="I3768">
        <v>0</v>
      </c>
      <c r="J3768">
        <v>0</v>
      </c>
      <c r="K3768" t="e">
        <v>#DIV/0!</v>
      </c>
      <c r="L3768">
        <v>0</v>
      </c>
      <c r="M3768" t="e">
        <v>#DIV/0!</v>
      </c>
      <c r="N3768">
        <v>0</v>
      </c>
      <c r="P3768">
        <v>0</v>
      </c>
      <c r="Q3768">
        <v>0</v>
      </c>
      <c r="R3768" t="e">
        <v>#DIV/0!</v>
      </c>
      <c r="S3768">
        <v>0</v>
      </c>
      <c r="T3768">
        <v>0.25</v>
      </c>
    </row>
    <row r="3769" spans="1:20" x14ac:dyDescent="0.25">
      <c r="A3769" s="177" t="s">
        <v>12619</v>
      </c>
      <c r="B3769" t="s">
        <v>12620</v>
      </c>
      <c r="C3769" t="s">
        <v>202</v>
      </c>
      <c r="D3769" s="20" t="s">
        <v>1026</v>
      </c>
      <c r="E3769" s="26">
        <v>42979</v>
      </c>
      <c r="F3769">
        <v>11</v>
      </c>
      <c r="G3769">
        <v>9</v>
      </c>
      <c r="H3769">
        <v>1.2222222222222223</v>
      </c>
      <c r="I3769">
        <v>120</v>
      </c>
      <c r="J3769">
        <v>122</v>
      </c>
      <c r="K3769">
        <v>0.98360655737704916</v>
      </c>
      <c r="L3769">
        <v>100</v>
      </c>
      <c r="M3769">
        <v>1.22</v>
      </c>
      <c r="N3769">
        <v>120</v>
      </c>
      <c r="P3769">
        <v>13</v>
      </c>
      <c r="Q3769">
        <v>13</v>
      </c>
      <c r="R3769">
        <v>1</v>
      </c>
      <c r="S3769">
        <v>0</v>
      </c>
      <c r="T3769">
        <v>0</v>
      </c>
    </row>
    <row r="3770" spans="1:20" x14ac:dyDescent="0.25">
      <c r="A3770" s="177" t="s">
        <v>12444</v>
      </c>
      <c r="B3770" t="s">
        <v>12445</v>
      </c>
      <c r="C3770" t="s">
        <v>347</v>
      </c>
      <c r="D3770" s="20" t="s">
        <v>1026</v>
      </c>
      <c r="E3770" s="26">
        <v>42979</v>
      </c>
      <c r="F3770">
        <v>3</v>
      </c>
      <c r="G3770">
        <v>5</v>
      </c>
      <c r="H3770">
        <v>0.6</v>
      </c>
      <c r="I3770">
        <v>7</v>
      </c>
      <c r="J3770">
        <v>15</v>
      </c>
      <c r="K3770">
        <v>0.46666666666666667</v>
      </c>
      <c r="L3770">
        <v>25</v>
      </c>
      <c r="M3770">
        <v>0.6</v>
      </c>
      <c r="N3770">
        <v>6</v>
      </c>
      <c r="P3770">
        <v>0</v>
      </c>
      <c r="Q3770">
        <v>0</v>
      </c>
      <c r="R3770" t="e">
        <v>#DIV/0!</v>
      </c>
      <c r="S3770">
        <v>1</v>
      </c>
      <c r="T3770">
        <v>0.55000000000000004</v>
      </c>
    </row>
    <row r="3771" spans="1:20" x14ac:dyDescent="0.25">
      <c r="A3771" s="177" t="s">
        <v>9784</v>
      </c>
      <c r="B3771" t="s">
        <v>9785</v>
      </c>
      <c r="C3771" t="s">
        <v>224</v>
      </c>
      <c r="D3771" s="20" t="s">
        <v>1026</v>
      </c>
      <c r="E3771" s="26">
        <v>42979</v>
      </c>
      <c r="F3771">
        <v>6</v>
      </c>
      <c r="G3771">
        <v>6</v>
      </c>
      <c r="H3771">
        <v>1</v>
      </c>
      <c r="I3771">
        <v>84</v>
      </c>
      <c r="J3771">
        <v>90</v>
      </c>
      <c r="K3771">
        <v>0.93333333333333335</v>
      </c>
      <c r="L3771">
        <v>90</v>
      </c>
      <c r="M3771">
        <v>1</v>
      </c>
      <c r="N3771">
        <v>79</v>
      </c>
      <c r="P3771">
        <v>0</v>
      </c>
      <c r="Q3771">
        <v>0</v>
      </c>
      <c r="R3771" t="e">
        <v>#DIV/0!</v>
      </c>
      <c r="S3771">
        <v>5</v>
      </c>
      <c r="T3771">
        <v>0.73</v>
      </c>
    </row>
    <row r="3772" spans="1:20" x14ac:dyDescent="0.25">
      <c r="A3772" s="177" t="s">
        <v>9485</v>
      </c>
      <c r="B3772" t="s">
        <v>9486</v>
      </c>
      <c r="C3772" t="s">
        <v>345</v>
      </c>
      <c r="D3772" s="20" t="s">
        <v>1026</v>
      </c>
      <c r="E3772" s="26">
        <v>42979</v>
      </c>
      <c r="F3772">
        <v>0</v>
      </c>
      <c r="G3772">
        <v>0</v>
      </c>
      <c r="H3772" t="e">
        <v>#DIV/0!</v>
      </c>
      <c r="I3772">
        <v>0</v>
      </c>
      <c r="J3772">
        <v>0</v>
      </c>
      <c r="K3772" t="e">
        <v>#DIV/0!</v>
      </c>
      <c r="L3772">
        <v>0</v>
      </c>
      <c r="M3772" t="e">
        <v>#DIV/0!</v>
      </c>
      <c r="N3772">
        <v>0</v>
      </c>
      <c r="P3772">
        <v>0</v>
      </c>
      <c r="Q3772">
        <v>0</v>
      </c>
      <c r="R3772" t="e">
        <v>#DIV/0!</v>
      </c>
      <c r="S3772">
        <v>0</v>
      </c>
      <c r="T3772">
        <v>0.36</v>
      </c>
    </row>
    <row r="3773" spans="1:20" x14ac:dyDescent="0.25">
      <c r="A3773" s="177" t="s">
        <v>7877</v>
      </c>
      <c r="B3773" t="s">
        <v>7878</v>
      </c>
      <c r="C3773" t="s">
        <v>226</v>
      </c>
      <c r="D3773" s="20" t="s">
        <v>1026</v>
      </c>
      <c r="E3773" s="26">
        <v>42979</v>
      </c>
      <c r="F3773">
        <v>6</v>
      </c>
      <c r="G3773">
        <v>7</v>
      </c>
      <c r="H3773">
        <v>0.8571428571428571</v>
      </c>
      <c r="I3773">
        <v>36</v>
      </c>
      <c r="J3773">
        <v>90</v>
      </c>
      <c r="K3773">
        <v>0.4</v>
      </c>
      <c r="L3773">
        <v>105</v>
      </c>
      <c r="M3773">
        <v>0.8571428571428571</v>
      </c>
      <c r="N3773">
        <v>27</v>
      </c>
      <c r="P3773">
        <v>9</v>
      </c>
      <c r="Q3773">
        <v>9</v>
      </c>
      <c r="R3773">
        <v>1</v>
      </c>
      <c r="S3773">
        <v>9</v>
      </c>
      <c r="T3773" t="e">
        <v>#DIV/0!</v>
      </c>
    </row>
    <row r="3774" spans="1:20" x14ac:dyDescent="0.25">
      <c r="A3774" s="177" t="s">
        <v>6947</v>
      </c>
      <c r="B3774" t="s">
        <v>6948</v>
      </c>
      <c r="C3774" t="s">
        <v>231</v>
      </c>
      <c r="D3774" s="20" t="s">
        <v>1026</v>
      </c>
      <c r="E3774" s="26">
        <v>42979</v>
      </c>
      <c r="F3774">
        <v>8</v>
      </c>
      <c r="G3774">
        <v>15</v>
      </c>
      <c r="H3774">
        <v>0.53333333333333333</v>
      </c>
      <c r="I3774">
        <v>135</v>
      </c>
      <c r="J3774">
        <v>96</v>
      </c>
      <c r="K3774">
        <v>1.40625</v>
      </c>
      <c r="L3774">
        <v>180</v>
      </c>
      <c r="M3774">
        <v>0.53333333333333333</v>
      </c>
      <c r="N3774">
        <v>135</v>
      </c>
      <c r="P3774">
        <v>0</v>
      </c>
      <c r="Q3774">
        <v>12</v>
      </c>
      <c r="R3774">
        <v>0</v>
      </c>
      <c r="S3774">
        <v>0</v>
      </c>
      <c r="T3774">
        <v>0.59499999999999997</v>
      </c>
    </row>
    <row r="3775" spans="1:20" x14ac:dyDescent="0.25">
      <c r="A3775" s="177" t="s">
        <v>5998</v>
      </c>
      <c r="B3775" t="s">
        <v>5999</v>
      </c>
      <c r="C3775" t="s">
        <v>216</v>
      </c>
      <c r="D3775" s="20" t="s">
        <v>1026</v>
      </c>
      <c r="E3775" s="26">
        <v>42979</v>
      </c>
      <c r="F3775">
        <v>14</v>
      </c>
      <c r="G3775">
        <v>6</v>
      </c>
      <c r="H3775">
        <v>2.3333333333333335</v>
      </c>
      <c r="I3775">
        <v>57</v>
      </c>
      <c r="J3775">
        <v>105</v>
      </c>
      <c r="K3775">
        <v>0.54285714285714282</v>
      </c>
      <c r="L3775">
        <v>45</v>
      </c>
      <c r="M3775">
        <v>2.3333333333333335</v>
      </c>
      <c r="N3775">
        <v>53</v>
      </c>
      <c r="P3775">
        <v>9</v>
      </c>
      <c r="Q3775">
        <v>9</v>
      </c>
      <c r="R3775">
        <v>1</v>
      </c>
      <c r="S3775">
        <v>6</v>
      </c>
      <c r="T3775">
        <v>0.5</v>
      </c>
    </row>
    <row r="3776" spans="1:20" x14ac:dyDescent="0.25">
      <c r="A3776" s="177" t="s">
        <v>4605</v>
      </c>
      <c r="B3776" t="s">
        <v>4606</v>
      </c>
      <c r="C3776" t="s">
        <v>233</v>
      </c>
      <c r="D3776" s="20" t="s">
        <v>1026</v>
      </c>
      <c r="E3776" s="26">
        <v>42979</v>
      </c>
      <c r="F3776">
        <v>7</v>
      </c>
      <c r="G3776">
        <v>6</v>
      </c>
      <c r="H3776">
        <v>1.1666666666666667</v>
      </c>
      <c r="I3776">
        <v>79</v>
      </c>
      <c r="J3776">
        <v>58</v>
      </c>
      <c r="K3776">
        <v>1.3620689655172413</v>
      </c>
      <c r="L3776">
        <v>50</v>
      </c>
      <c r="M3776">
        <v>1.1599999999999999</v>
      </c>
      <c r="N3776">
        <v>79</v>
      </c>
      <c r="P3776">
        <v>0</v>
      </c>
      <c r="Q3776">
        <v>0</v>
      </c>
      <c r="R3776" t="e">
        <v>#DIV/0!</v>
      </c>
      <c r="S3776">
        <v>0</v>
      </c>
      <c r="T3776" t="e">
        <v>#DIV/0!</v>
      </c>
    </row>
    <row r="3777" spans="1:20" x14ac:dyDescent="0.25">
      <c r="A3777" s="177" t="s">
        <v>4015</v>
      </c>
      <c r="B3777" t="s">
        <v>4016</v>
      </c>
      <c r="C3777" t="s">
        <v>219</v>
      </c>
      <c r="D3777" s="20" t="s">
        <v>1026</v>
      </c>
      <c r="E3777" s="26">
        <v>42979</v>
      </c>
      <c r="F3777">
        <v>0</v>
      </c>
      <c r="G3777">
        <v>0</v>
      </c>
      <c r="H3777" t="e">
        <v>#DIV/0!</v>
      </c>
      <c r="I3777">
        <v>0</v>
      </c>
      <c r="J3777">
        <v>0</v>
      </c>
      <c r="K3777" t="e">
        <v>#DIV/0!</v>
      </c>
      <c r="L3777">
        <v>0</v>
      </c>
      <c r="M3777" t="e">
        <v>#DIV/0!</v>
      </c>
      <c r="N3777">
        <v>0</v>
      </c>
      <c r="P3777">
        <v>0</v>
      </c>
      <c r="Q3777">
        <v>0</v>
      </c>
      <c r="R3777" t="e">
        <v>#DIV/0!</v>
      </c>
      <c r="S3777">
        <v>0</v>
      </c>
      <c r="T3777" t="e">
        <v>#DIV/0!</v>
      </c>
    </row>
    <row r="3778" spans="1:20" x14ac:dyDescent="0.25">
      <c r="A3778" s="177" t="s">
        <v>3744</v>
      </c>
      <c r="B3778" t="s">
        <v>3745</v>
      </c>
      <c r="C3778" t="s">
        <v>340</v>
      </c>
      <c r="D3778" s="20" t="s">
        <v>1026</v>
      </c>
      <c r="E3778" s="26">
        <v>42979</v>
      </c>
      <c r="F3778">
        <v>2</v>
      </c>
      <c r="G3778">
        <v>4</v>
      </c>
      <c r="H3778">
        <v>0.5</v>
      </c>
      <c r="I3778">
        <v>22</v>
      </c>
      <c r="J3778">
        <v>20</v>
      </c>
      <c r="K3778">
        <v>1.1000000000000001</v>
      </c>
      <c r="L3778">
        <v>40</v>
      </c>
      <c r="M3778">
        <v>0.5</v>
      </c>
      <c r="N3778">
        <v>22</v>
      </c>
      <c r="P3778">
        <v>0</v>
      </c>
      <c r="Q3778">
        <v>0</v>
      </c>
      <c r="R3778" t="e">
        <v>#DIV/0!</v>
      </c>
      <c r="S3778">
        <v>0</v>
      </c>
      <c r="T3778">
        <v>0.64999999999999991</v>
      </c>
    </row>
    <row r="3779" spans="1:20" x14ac:dyDescent="0.25">
      <c r="A3779" s="177" t="s">
        <v>11316</v>
      </c>
      <c r="B3779" t="s">
        <v>11317</v>
      </c>
      <c r="C3779" t="s">
        <v>350</v>
      </c>
      <c r="D3779" s="20" t="s">
        <v>1026</v>
      </c>
      <c r="E3779" s="26">
        <v>42979</v>
      </c>
      <c r="F3779">
        <v>2</v>
      </c>
      <c r="G3779">
        <v>1</v>
      </c>
      <c r="H3779">
        <v>2</v>
      </c>
      <c r="I3779">
        <v>3</v>
      </c>
      <c r="J3779">
        <v>10</v>
      </c>
      <c r="K3779">
        <v>0.3</v>
      </c>
      <c r="L3779">
        <v>5</v>
      </c>
      <c r="M3779">
        <v>2</v>
      </c>
      <c r="N3779">
        <v>3</v>
      </c>
      <c r="P3779">
        <v>0</v>
      </c>
      <c r="Q3779">
        <v>2</v>
      </c>
      <c r="R3779">
        <v>0</v>
      </c>
      <c r="S3779">
        <v>0</v>
      </c>
      <c r="T3779">
        <v>0.28000000000000003</v>
      </c>
    </row>
    <row r="3780" spans="1:20" x14ac:dyDescent="0.25">
      <c r="A3780" s="177" t="s">
        <v>11318</v>
      </c>
      <c r="B3780" t="s">
        <v>11319</v>
      </c>
      <c r="C3780" t="s">
        <v>351</v>
      </c>
      <c r="D3780" s="20" t="s">
        <v>1026</v>
      </c>
      <c r="E3780" s="26">
        <v>42979</v>
      </c>
      <c r="F3780">
        <v>3</v>
      </c>
      <c r="G3780">
        <v>5</v>
      </c>
      <c r="H3780">
        <v>0.6</v>
      </c>
      <c r="I3780">
        <v>8</v>
      </c>
      <c r="J3780">
        <v>15</v>
      </c>
      <c r="K3780">
        <v>0.53333333333333333</v>
      </c>
      <c r="L3780">
        <v>25</v>
      </c>
      <c r="M3780">
        <v>0.6</v>
      </c>
      <c r="N3780">
        <v>8</v>
      </c>
      <c r="P3780">
        <v>0</v>
      </c>
      <c r="Q3780">
        <v>0</v>
      </c>
      <c r="R3780" t="e">
        <v>#DIV/0!</v>
      </c>
      <c r="S3780">
        <v>0</v>
      </c>
      <c r="T3780" t="e">
        <v>#DIV/0!</v>
      </c>
    </row>
    <row r="3781" spans="1:20" x14ac:dyDescent="0.25">
      <c r="A3781" s="177" t="s">
        <v>11214</v>
      </c>
      <c r="B3781" t="s">
        <v>11215</v>
      </c>
      <c r="C3781" t="s">
        <v>352</v>
      </c>
      <c r="D3781" s="20" t="s">
        <v>1026</v>
      </c>
      <c r="E3781" s="26">
        <v>42979</v>
      </c>
      <c r="F3781">
        <v>0</v>
      </c>
      <c r="G3781">
        <v>0</v>
      </c>
      <c r="H3781" t="e">
        <v>#DIV/0!</v>
      </c>
      <c r="I3781">
        <v>0</v>
      </c>
      <c r="J3781">
        <v>0</v>
      </c>
      <c r="K3781" t="e">
        <v>#DIV/0!</v>
      </c>
      <c r="L3781">
        <v>0</v>
      </c>
      <c r="M3781" t="e">
        <v>#DIV/0!</v>
      </c>
      <c r="N3781">
        <v>0</v>
      </c>
      <c r="P3781">
        <v>0</v>
      </c>
      <c r="Q3781">
        <v>0</v>
      </c>
      <c r="R3781" t="e">
        <v>#DIV/0!</v>
      </c>
      <c r="S3781">
        <v>0</v>
      </c>
      <c r="T3781">
        <v>0.63500000000000001</v>
      </c>
    </row>
    <row r="3782" spans="1:20" x14ac:dyDescent="0.25">
      <c r="A3782" s="177" t="s">
        <v>10215</v>
      </c>
      <c r="B3782" t="s">
        <v>10216</v>
      </c>
      <c r="C3782" t="s">
        <v>353</v>
      </c>
      <c r="D3782" s="20" t="s">
        <v>1026</v>
      </c>
      <c r="E3782" s="26">
        <v>42979</v>
      </c>
      <c r="F3782">
        <v>5</v>
      </c>
      <c r="G3782">
        <v>3</v>
      </c>
      <c r="H3782">
        <v>1.6666666666666667</v>
      </c>
      <c r="I3782">
        <v>8</v>
      </c>
      <c r="J3782">
        <v>25</v>
      </c>
      <c r="K3782">
        <v>0.32</v>
      </c>
      <c r="L3782">
        <v>15</v>
      </c>
      <c r="M3782">
        <v>1.6666666666666667</v>
      </c>
      <c r="N3782">
        <v>7</v>
      </c>
      <c r="P3782">
        <v>0</v>
      </c>
      <c r="Q3782">
        <v>3</v>
      </c>
      <c r="R3782">
        <v>0</v>
      </c>
      <c r="S3782">
        <v>1</v>
      </c>
      <c r="T3782" t="e">
        <v>#DIV/0!</v>
      </c>
    </row>
    <row r="3783" spans="1:20" x14ac:dyDescent="0.25">
      <c r="A3783" s="177" t="s">
        <v>8628</v>
      </c>
      <c r="B3783" t="s">
        <v>8629</v>
      </c>
      <c r="C3783" t="s">
        <v>354</v>
      </c>
      <c r="D3783" s="20" t="s">
        <v>1026</v>
      </c>
      <c r="E3783" s="26">
        <v>42979</v>
      </c>
      <c r="F3783">
        <v>2</v>
      </c>
      <c r="G3783">
        <v>2</v>
      </c>
      <c r="H3783">
        <v>1</v>
      </c>
      <c r="I3783">
        <v>11</v>
      </c>
      <c r="J3783">
        <v>10</v>
      </c>
      <c r="K3783">
        <v>1.1000000000000001</v>
      </c>
      <c r="L3783">
        <v>10</v>
      </c>
      <c r="M3783">
        <v>1</v>
      </c>
      <c r="N3783">
        <v>11</v>
      </c>
      <c r="P3783">
        <v>0</v>
      </c>
      <c r="Q3783">
        <v>0</v>
      </c>
      <c r="R3783" t="e">
        <v>#DIV/0!</v>
      </c>
      <c r="S3783">
        <v>0</v>
      </c>
      <c r="T3783">
        <v>0.73</v>
      </c>
    </row>
    <row r="3784" spans="1:20" x14ac:dyDescent="0.25">
      <c r="A3784" s="177" t="s">
        <v>6422</v>
      </c>
      <c r="B3784" t="s">
        <v>6423</v>
      </c>
      <c r="C3784" t="s">
        <v>355</v>
      </c>
      <c r="D3784" s="20" t="s">
        <v>1026</v>
      </c>
      <c r="E3784" s="26">
        <v>42979</v>
      </c>
      <c r="F3784">
        <v>6</v>
      </c>
      <c r="G3784">
        <v>6</v>
      </c>
      <c r="H3784">
        <v>1</v>
      </c>
      <c r="I3784">
        <v>11</v>
      </c>
      <c r="J3784">
        <v>10</v>
      </c>
      <c r="K3784">
        <v>1.1000000000000001</v>
      </c>
      <c r="L3784">
        <v>10</v>
      </c>
      <c r="M3784">
        <v>1</v>
      </c>
      <c r="N3784">
        <v>11</v>
      </c>
      <c r="P3784">
        <v>0</v>
      </c>
      <c r="Q3784">
        <v>0</v>
      </c>
      <c r="R3784" t="e">
        <v>#DIV/0!</v>
      </c>
      <c r="S3784">
        <v>0</v>
      </c>
      <c r="T3784">
        <v>0.83</v>
      </c>
    </row>
    <row r="3785" spans="1:20" x14ac:dyDescent="0.25">
      <c r="A3785" s="177" t="s">
        <v>11803</v>
      </c>
      <c r="B3785" t="s">
        <v>11804</v>
      </c>
      <c r="C3785" t="s">
        <v>198</v>
      </c>
      <c r="D3785" s="20" t="s">
        <v>1028</v>
      </c>
      <c r="E3785" s="26">
        <v>42979</v>
      </c>
      <c r="F3785">
        <v>2</v>
      </c>
      <c r="G3785">
        <v>1</v>
      </c>
      <c r="H3785">
        <v>2</v>
      </c>
      <c r="I3785">
        <v>3</v>
      </c>
      <c r="J3785">
        <v>10</v>
      </c>
      <c r="K3785">
        <v>0.3</v>
      </c>
      <c r="L3785">
        <v>5</v>
      </c>
      <c r="M3785">
        <v>2</v>
      </c>
      <c r="N3785">
        <v>3</v>
      </c>
      <c r="P3785">
        <v>0</v>
      </c>
      <c r="Q3785">
        <v>2</v>
      </c>
      <c r="R3785">
        <v>0</v>
      </c>
      <c r="S3785">
        <v>0</v>
      </c>
      <c r="T3785">
        <v>0.25</v>
      </c>
    </row>
    <row r="3786" spans="1:20" x14ac:dyDescent="0.25">
      <c r="A3786" s="177" t="s">
        <v>11805</v>
      </c>
      <c r="B3786" t="s">
        <v>11806</v>
      </c>
      <c r="C3786" t="s">
        <v>199</v>
      </c>
      <c r="D3786" s="20" t="s">
        <v>1028</v>
      </c>
      <c r="E3786" s="26">
        <v>42979</v>
      </c>
      <c r="F3786">
        <v>19</v>
      </c>
      <c r="G3786">
        <v>14</v>
      </c>
      <c r="H3786">
        <v>1.3571428571428572</v>
      </c>
      <c r="I3786">
        <v>136</v>
      </c>
      <c r="J3786">
        <v>141</v>
      </c>
      <c r="K3786">
        <v>0.96453900709219853</v>
      </c>
      <c r="L3786">
        <v>112</v>
      </c>
      <c r="M3786">
        <v>1.2589285714285714</v>
      </c>
      <c r="N3786">
        <v>129</v>
      </c>
      <c r="P3786">
        <v>13</v>
      </c>
      <c r="Q3786">
        <v>13</v>
      </c>
      <c r="R3786">
        <v>1</v>
      </c>
      <c r="S3786">
        <v>7</v>
      </c>
      <c r="T3786">
        <v>0.63</v>
      </c>
    </row>
    <row r="3787" spans="1:20" x14ac:dyDescent="0.25">
      <c r="A3787" s="177" t="s">
        <v>11807</v>
      </c>
      <c r="B3787" t="s">
        <v>11808</v>
      </c>
      <c r="C3787" t="s">
        <v>348</v>
      </c>
      <c r="D3787" s="20" t="s">
        <v>1028</v>
      </c>
      <c r="E3787" s="26">
        <v>42979</v>
      </c>
      <c r="F3787">
        <v>6</v>
      </c>
      <c r="G3787">
        <v>10</v>
      </c>
      <c r="H3787">
        <v>0.6</v>
      </c>
      <c r="I3787">
        <v>15</v>
      </c>
      <c r="J3787">
        <v>30</v>
      </c>
      <c r="K3787">
        <v>0.5</v>
      </c>
      <c r="L3787">
        <v>50</v>
      </c>
      <c r="M3787">
        <v>0.6</v>
      </c>
      <c r="N3787">
        <v>14</v>
      </c>
      <c r="P3787">
        <v>0</v>
      </c>
      <c r="Q3787">
        <v>0</v>
      </c>
      <c r="R3787" t="e">
        <v>#DIV/0!</v>
      </c>
      <c r="S3787">
        <v>1</v>
      </c>
      <c r="T3787">
        <v>0.88500000000000001</v>
      </c>
    </row>
    <row r="3788" spans="1:20" x14ac:dyDescent="0.25">
      <c r="A3788" s="177" t="s">
        <v>11809</v>
      </c>
      <c r="B3788" t="s">
        <v>11810</v>
      </c>
      <c r="C3788" t="s">
        <v>357</v>
      </c>
      <c r="D3788" s="20" t="s">
        <v>1028</v>
      </c>
      <c r="E3788" s="26">
        <v>42979</v>
      </c>
      <c r="F3788">
        <v>0</v>
      </c>
      <c r="G3788">
        <v>0</v>
      </c>
      <c r="H3788" t="e">
        <v>#DIV/0!</v>
      </c>
      <c r="I3788">
        <v>0</v>
      </c>
      <c r="J3788">
        <v>0</v>
      </c>
      <c r="K3788" t="e">
        <v>#DIV/0!</v>
      </c>
      <c r="L3788">
        <v>0</v>
      </c>
      <c r="M3788" t="e">
        <v>#DIV/0!</v>
      </c>
      <c r="N3788">
        <v>0</v>
      </c>
      <c r="P3788">
        <v>0</v>
      </c>
      <c r="Q3788">
        <v>0</v>
      </c>
      <c r="R3788" t="e">
        <v>#DIV/0!</v>
      </c>
      <c r="S3788">
        <v>0</v>
      </c>
      <c r="T3788">
        <v>0.51</v>
      </c>
    </row>
    <row r="3789" spans="1:20" x14ac:dyDescent="0.25">
      <c r="A3789" s="177" t="s">
        <v>10981</v>
      </c>
      <c r="B3789" t="s">
        <v>10982</v>
      </c>
      <c r="C3789" t="s">
        <v>227</v>
      </c>
      <c r="D3789" s="20" t="s">
        <v>1028</v>
      </c>
      <c r="E3789" s="26">
        <v>42979</v>
      </c>
      <c r="F3789">
        <v>1</v>
      </c>
      <c r="G3789">
        <v>1</v>
      </c>
      <c r="H3789">
        <v>1</v>
      </c>
      <c r="I3789">
        <v>4</v>
      </c>
      <c r="J3789">
        <v>5</v>
      </c>
      <c r="K3789">
        <v>0.8</v>
      </c>
      <c r="L3789">
        <v>5</v>
      </c>
      <c r="M3789">
        <v>1</v>
      </c>
      <c r="N3789">
        <v>3</v>
      </c>
      <c r="P3789">
        <v>0</v>
      </c>
      <c r="Q3789">
        <v>0</v>
      </c>
      <c r="R3789" t="e">
        <v>#DIV/0!</v>
      </c>
      <c r="S3789">
        <v>1</v>
      </c>
      <c r="T3789" t="e">
        <v>#DIV/0!</v>
      </c>
    </row>
    <row r="3790" spans="1:20" x14ac:dyDescent="0.25">
      <c r="A3790" s="177" t="s">
        <v>10806</v>
      </c>
      <c r="B3790" t="s">
        <v>10807</v>
      </c>
      <c r="C3790" t="s">
        <v>203</v>
      </c>
      <c r="D3790" s="20" t="s">
        <v>1028</v>
      </c>
      <c r="E3790" s="26">
        <v>42979</v>
      </c>
      <c r="F3790">
        <v>13</v>
      </c>
      <c r="G3790">
        <v>10</v>
      </c>
      <c r="H3790">
        <v>1.3</v>
      </c>
      <c r="I3790">
        <v>22</v>
      </c>
      <c r="J3790">
        <v>53</v>
      </c>
      <c r="K3790">
        <v>0.41509433962264153</v>
      </c>
      <c r="L3790">
        <v>45</v>
      </c>
      <c r="M3790">
        <v>1.1777777777777778</v>
      </c>
      <c r="N3790">
        <v>20</v>
      </c>
      <c r="P3790">
        <v>1</v>
      </c>
      <c r="Q3790">
        <v>4</v>
      </c>
      <c r="R3790">
        <v>0.25</v>
      </c>
      <c r="S3790">
        <v>2</v>
      </c>
      <c r="T3790">
        <v>0.81</v>
      </c>
    </row>
    <row r="3791" spans="1:20" x14ac:dyDescent="0.25">
      <c r="A3791" s="177" t="s">
        <v>9959</v>
      </c>
      <c r="B3791" t="s">
        <v>9960</v>
      </c>
      <c r="C3791" t="s">
        <v>223</v>
      </c>
      <c r="D3791" s="20" t="s">
        <v>1028</v>
      </c>
      <c r="E3791" s="26">
        <v>42979</v>
      </c>
      <c r="F3791">
        <v>6</v>
      </c>
      <c r="G3791">
        <v>6</v>
      </c>
      <c r="H3791">
        <v>1</v>
      </c>
      <c r="I3791">
        <v>84</v>
      </c>
      <c r="J3791">
        <v>90</v>
      </c>
      <c r="K3791">
        <v>0.93333333333333335</v>
      </c>
      <c r="L3791">
        <v>90</v>
      </c>
      <c r="M3791">
        <v>1</v>
      </c>
      <c r="N3791">
        <v>79</v>
      </c>
      <c r="P3791">
        <v>0</v>
      </c>
      <c r="Q3791">
        <v>0</v>
      </c>
      <c r="R3791" t="e">
        <v>#DIV/0!</v>
      </c>
      <c r="S3791">
        <v>5</v>
      </c>
    </row>
    <row r="3792" spans="1:20" x14ac:dyDescent="0.25">
      <c r="A3792" s="177" t="s">
        <v>9577</v>
      </c>
      <c r="B3792" t="s">
        <v>9578</v>
      </c>
      <c r="C3792" t="s">
        <v>346</v>
      </c>
      <c r="D3792" s="20" t="s">
        <v>1028</v>
      </c>
      <c r="E3792" s="26">
        <v>42979</v>
      </c>
      <c r="F3792">
        <v>0</v>
      </c>
      <c r="G3792">
        <v>0</v>
      </c>
      <c r="H3792" t="e">
        <v>#DIV/0!</v>
      </c>
      <c r="I3792">
        <v>0</v>
      </c>
      <c r="J3792">
        <v>0</v>
      </c>
      <c r="K3792" t="e">
        <v>#DIV/0!</v>
      </c>
      <c r="L3792">
        <v>0</v>
      </c>
      <c r="M3792" t="e">
        <v>#DIV/0!</v>
      </c>
      <c r="N3792">
        <v>0</v>
      </c>
      <c r="P3792">
        <v>0</v>
      </c>
      <c r="Q3792">
        <v>0</v>
      </c>
      <c r="R3792" t="e">
        <v>#DIV/0!</v>
      </c>
      <c r="S3792">
        <v>0</v>
      </c>
      <c r="T3792">
        <v>0.91</v>
      </c>
    </row>
    <row r="3793" spans="1:20" x14ac:dyDescent="0.25">
      <c r="A3793" s="177" t="s">
        <v>9218</v>
      </c>
      <c r="B3793" t="s">
        <v>9219</v>
      </c>
      <c r="C3793" t="s">
        <v>207</v>
      </c>
      <c r="D3793" s="20" t="s">
        <v>1028</v>
      </c>
      <c r="E3793" s="26">
        <v>42979</v>
      </c>
      <c r="F3793">
        <v>9</v>
      </c>
      <c r="G3793">
        <v>9</v>
      </c>
      <c r="H3793">
        <v>1</v>
      </c>
      <c r="I3793">
        <v>51</v>
      </c>
      <c r="J3793">
        <v>80</v>
      </c>
      <c r="K3793">
        <v>0.63749999999999996</v>
      </c>
      <c r="L3793">
        <v>80</v>
      </c>
      <c r="M3793">
        <v>1</v>
      </c>
      <c r="N3793">
        <v>45</v>
      </c>
      <c r="P3793">
        <v>2</v>
      </c>
      <c r="Q3793">
        <v>10</v>
      </c>
      <c r="R3793">
        <v>0.2</v>
      </c>
      <c r="S3793">
        <v>6</v>
      </c>
    </row>
    <row r="3794" spans="1:20" x14ac:dyDescent="0.25">
      <c r="A3794" s="177" t="s">
        <v>8379</v>
      </c>
      <c r="B3794" t="s">
        <v>8380</v>
      </c>
      <c r="C3794" t="s">
        <v>212</v>
      </c>
      <c r="D3794" s="20" t="s">
        <v>1028</v>
      </c>
      <c r="E3794" s="26">
        <v>42979</v>
      </c>
      <c r="F3794">
        <v>2</v>
      </c>
      <c r="G3794">
        <v>3</v>
      </c>
      <c r="H3794">
        <v>0.66666666666666663</v>
      </c>
      <c r="I3794">
        <v>14</v>
      </c>
      <c r="J3794">
        <v>20</v>
      </c>
      <c r="K3794">
        <v>0.7</v>
      </c>
      <c r="L3794">
        <v>30</v>
      </c>
      <c r="M3794">
        <v>0.66666666666666663</v>
      </c>
      <c r="N3794">
        <v>10</v>
      </c>
      <c r="P3794">
        <v>2</v>
      </c>
      <c r="Q3794">
        <v>2</v>
      </c>
      <c r="R3794">
        <v>1</v>
      </c>
      <c r="S3794">
        <v>4</v>
      </c>
    </row>
    <row r="3795" spans="1:20" x14ac:dyDescent="0.25">
      <c r="A3795" s="177" t="s">
        <v>8078</v>
      </c>
      <c r="B3795" t="s">
        <v>8079</v>
      </c>
      <c r="C3795" t="s">
        <v>225</v>
      </c>
      <c r="D3795" s="20" t="s">
        <v>1028</v>
      </c>
      <c r="E3795" s="26">
        <v>42979</v>
      </c>
      <c r="F3795">
        <v>6</v>
      </c>
      <c r="G3795">
        <v>7</v>
      </c>
      <c r="H3795">
        <v>0.8571428571428571</v>
      </c>
      <c r="I3795">
        <v>36</v>
      </c>
      <c r="J3795">
        <v>90</v>
      </c>
      <c r="K3795">
        <v>0.4</v>
      </c>
      <c r="L3795">
        <v>105</v>
      </c>
      <c r="M3795">
        <v>0.8571428571428571</v>
      </c>
      <c r="N3795">
        <v>27</v>
      </c>
      <c r="P3795">
        <v>9</v>
      </c>
      <c r="Q3795">
        <v>9</v>
      </c>
      <c r="R3795">
        <v>1</v>
      </c>
      <c r="S3795">
        <v>9</v>
      </c>
      <c r="T3795">
        <v>7.0000000000000007E-2</v>
      </c>
    </row>
    <row r="3796" spans="1:20" x14ac:dyDescent="0.25">
      <c r="A3796" s="177" t="s">
        <v>7690</v>
      </c>
      <c r="B3796" t="s">
        <v>7691</v>
      </c>
      <c r="C3796" s="20" t="s">
        <v>901</v>
      </c>
      <c r="D3796" s="20" t="s">
        <v>1026</v>
      </c>
      <c r="E3796" s="26">
        <v>42979</v>
      </c>
      <c r="F3796">
        <v>8</v>
      </c>
      <c r="G3796">
        <v>5</v>
      </c>
      <c r="H3796">
        <v>1.6</v>
      </c>
      <c r="I3796">
        <v>34</v>
      </c>
      <c r="J3796">
        <v>54</v>
      </c>
      <c r="K3796">
        <v>0.62962962962962965</v>
      </c>
      <c r="L3796">
        <v>34</v>
      </c>
      <c r="M3796">
        <v>1.588235294117647</v>
      </c>
      <c r="N3796">
        <v>25</v>
      </c>
      <c r="P3796">
        <v>1</v>
      </c>
      <c r="Q3796">
        <v>8</v>
      </c>
      <c r="R3796">
        <v>0.125</v>
      </c>
      <c r="S3796">
        <v>9</v>
      </c>
      <c r="T3796">
        <v>0.79999999999999993</v>
      </c>
    </row>
    <row r="3797" spans="1:20" x14ac:dyDescent="0.25">
      <c r="A3797" s="177" t="s">
        <v>7138</v>
      </c>
      <c r="B3797" t="s">
        <v>7139</v>
      </c>
      <c r="C3797" t="s">
        <v>232</v>
      </c>
      <c r="D3797" s="20" t="s">
        <v>1028</v>
      </c>
      <c r="E3797" s="26">
        <v>42979</v>
      </c>
      <c r="F3797">
        <v>8</v>
      </c>
      <c r="G3797">
        <v>15</v>
      </c>
      <c r="H3797">
        <v>0.53333333333333333</v>
      </c>
      <c r="I3797">
        <v>135</v>
      </c>
      <c r="J3797">
        <v>96</v>
      </c>
      <c r="K3797">
        <v>1.40625</v>
      </c>
      <c r="L3797">
        <v>180</v>
      </c>
      <c r="M3797">
        <v>0.53333333333333333</v>
      </c>
      <c r="N3797">
        <v>135</v>
      </c>
      <c r="P3797">
        <v>0</v>
      </c>
      <c r="Q3797">
        <v>12</v>
      </c>
      <c r="R3797">
        <v>0</v>
      </c>
      <c r="S3797">
        <v>0</v>
      </c>
    </row>
    <row r="3798" spans="1:20" x14ac:dyDescent="0.25">
      <c r="A3798" s="177" t="s">
        <v>6772</v>
      </c>
      <c r="B3798" t="s">
        <v>6773</v>
      </c>
      <c r="C3798" t="s">
        <v>317</v>
      </c>
      <c r="D3798" s="20" t="s">
        <v>1028</v>
      </c>
      <c r="E3798" s="26">
        <v>42979</v>
      </c>
      <c r="F3798">
        <v>16</v>
      </c>
      <c r="G3798">
        <v>12</v>
      </c>
      <c r="H3798">
        <v>1.3333333333333333</v>
      </c>
      <c r="I3798">
        <v>43</v>
      </c>
      <c r="J3798">
        <v>37</v>
      </c>
      <c r="K3798">
        <v>1.1621621621621621</v>
      </c>
      <c r="L3798">
        <v>26</v>
      </c>
      <c r="M3798">
        <v>1.4230769230769231</v>
      </c>
      <c r="N3798">
        <v>38</v>
      </c>
      <c r="P3798">
        <v>0</v>
      </c>
      <c r="Q3798">
        <v>0</v>
      </c>
      <c r="R3798" t="e">
        <v>#DIV/0!</v>
      </c>
      <c r="S3798">
        <v>5</v>
      </c>
    </row>
    <row r="3799" spans="1:20" x14ac:dyDescent="0.25">
      <c r="A3799" s="177" t="s">
        <v>6348</v>
      </c>
      <c r="B3799" t="s">
        <v>6349</v>
      </c>
      <c r="C3799" t="s">
        <v>214</v>
      </c>
      <c r="D3799" s="20" t="s">
        <v>1028</v>
      </c>
      <c r="E3799" s="26">
        <v>42979</v>
      </c>
      <c r="F3799">
        <v>22</v>
      </c>
      <c r="G3799">
        <v>13</v>
      </c>
      <c r="H3799">
        <v>1.6923076923076923</v>
      </c>
      <c r="I3799">
        <v>89</v>
      </c>
      <c r="J3799">
        <v>159</v>
      </c>
      <c r="K3799">
        <v>0.55974842767295596</v>
      </c>
      <c r="L3799">
        <v>92</v>
      </c>
      <c r="M3799">
        <v>1.7282608695652173</v>
      </c>
      <c r="N3799">
        <v>78</v>
      </c>
      <c r="P3799">
        <v>13</v>
      </c>
      <c r="Q3799">
        <v>13</v>
      </c>
      <c r="R3799">
        <v>1</v>
      </c>
      <c r="S3799">
        <v>13</v>
      </c>
      <c r="T3799">
        <v>0.8899999999999999</v>
      </c>
    </row>
    <row r="3800" spans="1:20" x14ac:dyDescent="0.25">
      <c r="A3800" s="177" t="s">
        <v>5570</v>
      </c>
      <c r="B3800" t="s">
        <v>5571</v>
      </c>
      <c r="C3800" s="20" t="s">
        <v>903</v>
      </c>
      <c r="D3800" s="20" t="s">
        <v>1026</v>
      </c>
      <c r="E3800" s="26">
        <v>42979</v>
      </c>
      <c r="F3800">
        <v>13</v>
      </c>
      <c r="G3800">
        <v>11</v>
      </c>
      <c r="H3800">
        <v>1.1818181818181819</v>
      </c>
      <c r="I3800">
        <v>40</v>
      </c>
      <c r="J3800">
        <v>51</v>
      </c>
      <c r="K3800">
        <v>0.78431372549019607</v>
      </c>
      <c r="L3800">
        <v>44</v>
      </c>
      <c r="M3800">
        <v>1.1590909090909092</v>
      </c>
      <c r="N3800">
        <v>39</v>
      </c>
      <c r="P3800">
        <v>4</v>
      </c>
      <c r="Q3800">
        <v>4</v>
      </c>
      <c r="R3800">
        <v>1</v>
      </c>
      <c r="S3800">
        <v>1</v>
      </c>
      <c r="T3800">
        <v>0.67499999999999993</v>
      </c>
    </row>
    <row r="3801" spans="1:20" x14ac:dyDescent="0.25">
      <c r="A3801" s="177" t="s">
        <v>4955</v>
      </c>
      <c r="B3801" t="s">
        <v>4956</v>
      </c>
      <c r="C3801" t="s">
        <v>230</v>
      </c>
      <c r="D3801" s="20" t="s">
        <v>1028</v>
      </c>
      <c r="E3801" s="26">
        <v>42979</v>
      </c>
      <c r="F3801">
        <v>1</v>
      </c>
      <c r="G3801">
        <v>1</v>
      </c>
      <c r="H3801">
        <v>1</v>
      </c>
      <c r="I3801">
        <v>4</v>
      </c>
      <c r="J3801">
        <v>10</v>
      </c>
      <c r="K3801">
        <v>0.4</v>
      </c>
      <c r="L3801">
        <v>10</v>
      </c>
      <c r="M3801">
        <v>1</v>
      </c>
      <c r="N3801">
        <v>4</v>
      </c>
      <c r="P3801">
        <v>0</v>
      </c>
      <c r="Q3801">
        <v>2</v>
      </c>
      <c r="R3801">
        <v>0</v>
      </c>
      <c r="S3801">
        <v>0</v>
      </c>
      <c r="T3801">
        <v>0.5675</v>
      </c>
    </row>
    <row r="3802" spans="1:20" x14ac:dyDescent="0.25">
      <c r="A3802" s="177" t="s">
        <v>4780</v>
      </c>
      <c r="B3802" t="s">
        <v>4781</v>
      </c>
      <c r="C3802" t="s">
        <v>234</v>
      </c>
      <c r="D3802" s="20" t="s">
        <v>1028</v>
      </c>
      <c r="E3802" s="26">
        <v>42979</v>
      </c>
      <c r="F3802">
        <v>7</v>
      </c>
      <c r="G3802">
        <v>6</v>
      </c>
      <c r="H3802">
        <v>1.1666666666666667</v>
      </c>
      <c r="I3802">
        <v>79</v>
      </c>
      <c r="J3802">
        <v>58</v>
      </c>
      <c r="K3802">
        <v>1.3620689655172413</v>
      </c>
      <c r="L3802">
        <v>50</v>
      </c>
      <c r="M3802">
        <v>1.1599999999999999</v>
      </c>
      <c r="N3802">
        <v>79</v>
      </c>
      <c r="P3802">
        <v>0</v>
      </c>
      <c r="Q3802">
        <v>0</v>
      </c>
      <c r="R3802" t="e">
        <v>#DIV/0!</v>
      </c>
      <c r="S3802">
        <v>0</v>
      </c>
      <c r="T3802">
        <v>0.42666666666666669</v>
      </c>
    </row>
    <row r="3803" spans="1:20" x14ac:dyDescent="0.25">
      <c r="A3803" s="177" t="s">
        <v>4430</v>
      </c>
      <c r="B3803" t="s">
        <v>4431</v>
      </c>
      <c r="C3803" t="s">
        <v>217</v>
      </c>
      <c r="D3803" s="20" t="s">
        <v>1028</v>
      </c>
      <c r="E3803" s="26">
        <v>42979</v>
      </c>
      <c r="F3803">
        <v>0</v>
      </c>
      <c r="G3803">
        <v>0</v>
      </c>
      <c r="H3803" t="e">
        <v>#DIV/0!</v>
      </c>
      <c r="I3803">
        <v>0</v>
      </c>
      <c r="J3803">
        <v>0</v>
      </c>
      <c r="K3803" t="e">
        <v>#DIV/0!</v>
      </c>
      <c r="L3803">
        <v>0</v>
      </c>
      <c r="M3803" t="e">
        <v>#DIV/0!</v>
      </c>
      <c r="N3803">
        <v>0</v>
      </c>
      <c r="P3803">
        <v>0</v>
      </c>
      <c r="Q3803">
        <v>0</v>
      </c>
      <c r="R3803" t="e">
        <v>#DIV/0!</v>
      </c>
      <c r="S3803">
        <v>0</v>
      </c>
      <c r="T3803">
        <v>0.57152777777777775</v>
      </c>
    </row>
    <row r="3804" spans="1:20" x14ac:dyDescent="0.25">
      <c r="A3804" s="177" t="s">
        <v>3840</v>
      </c>
      <c r="B3804" t="s">
        <v>3841</v>
      </c>
      <c r="C3804" t="s">
        <v>342</v>
      </c>
      <c r="D3804" s="20" t="s">
        <v>1028</v>
      </c>
      <c r="E3804" s="26">
        <v>42979</v>
      </c>
      <c r="F3804">
        <v>2</v>
      </c>
      <c r="G3804">
        <v>4</v>
      </c>
      <c r="H3804">
        <v>0.5</v>
      </c>
      <c r="I3804">
        <v>22</v>
      </c>
      <c r="J3804">
        <v>20</v>
      </c>
      <c r="K3804">
        <v>1.1000000000000001</v>
      </c>
      <c r="L3804">
        <v>40</v>
      </c>
      <c r="M3804">
        <v>0.5</v>
      </c>
      <c r="N3804">
        <v>22</v>
      </c>
      <c r="P3804">
        <v>0</v>
      </c>
      <c r="Q3804">
        <v>0</v>
      </c>
      <c r="R3804" t="e">
        <v>#DIV/0!</v>
      </c>
      <c r="S3804">
        <v>0</v>
      </c>
    </row>
    <row r="3805" spans="1:20" x14ac:dyDescent="0.25">
      <c r="A3805" s="177" t="s">
        <v>3648</v>
      </c>
      <c r="B3805" t="s">
        <v>3649</v>
      </c>
      <c r="C3805" t="s">
        <v>220</v>
      </c>
      <c r="D3805" s="20" t="s">
        <v>1028</v>
      </c>
      <c r="E3805" s="26">
        <v>42979</v>
      </c>
      <c r="F3805">
        <v>0</v>
      </c>
      <c r="G3805">
        <v>0</v>
      </c>
      <c r="H3805" t="e">
        <v>#DIV/0!</v>
      </c>
      <c r="I3805">
        <v>0</v>
      </c>
      <c r="J3805">
        <v>0</v>
      </c>
      <c r="K3805" t="e">
        <v>#DIV/0!</v>
      </c>
      <c r="L3805">
        <v>0</v>
      </c>
      <c r="M3805" t="e">
        <v>#DIV/0!</v>
      </c>
      <c r="N3805">
        <v>0</v>
      </c>
      <c r="P3805">
        <v>0</v>
      </c>
      <c r="Q3805">
        <v>0</v>
      </c>
      <c r="R3805" t="e">
        <v>#DIV/0!</v>
      </c>
      <c r="S3805">
        <v>0</v>
      </c>
    </row>
    <row r="3806" spans="1:20" x14ac:dyDescent="0.25">
      <c r="A3806" s="177" t="s">
        <v>3123</v>
      </c>
      <c r="B3806" t="s">
        <v>3124</v>
      </c>
      <c r="C3806" t="s">
        <v>242</v>
      </c>
      <c r="D3806" s="20" t="s">
        <v>1026</v>
      </c>
      <c r="E3806" s="26">
        <v>42979</v>
      </c>
      <c r="F3806">
        <v>6</v>
      </c>
      <c r="G3806">
        <v>7</v>
      </c>
      <c r="H3806">
        <v>0.8571428571428571</v>
      </c>
      <c r="I3806">
        <v>53</v>
      </c>
      <c r="J3806">
        <v>65</v>
      </c>
      <c r="K3806">
        <v>0.81538461538461537</v>
      </c>
      <c r="L3806">
        <v>75</v>
      </c>
      <c r="M3806">
        <v>0.8666666666666667</v>
      </c>
      <c r="N3806">
        <v>42</v>
      </c>
      <c r="P3806">
        <v>2</v>
      </c>
      <c r="Q3806">
        <v>12</v>
      </c>
      <c r="R3806">
        <v>0.16666666666666666</v>
      </c>
      <c r="S3806">
        <v>11</v>
      </c>
    </row>
    <row r="3807" spans="1:20" x14ac:dyDescent="0.25">
      <c r="A3807" s="177" t="s">
        <v>2948</v>
      </c>
      <c r="B3807" t="s">
        <v>2949</v>
      </c>
      <c r="C3807" s="20" t="s">
        <v>2754</v>
      </c>
      <c r="D3807" s="20" t="s">
        <v>1026</v>
      </c>
      <c r="E3807" s="26">
        <v>42979</v>
      </c>
      <c r="F3807">
        <v>7</v>
      </c>
      <c r="G3807">
        <v>6</v>
      </c>
      <c r="H3807">
        <v>1.1666666666666667</v>
      </c>
      <c r="I3807">
        <v>26</v>
      </c>
      <c r="J3807">
        <v>37</v>
      </c>
      <c r="K3807">
        <v>0.70270270270270274</v>
      </c>
      <c r="L3807">
        <v>32</v>
      </c>
      <c r="M3807">
        <v>1.15625</v>
      </c>
      <c r="N3807">
        <v>26</v>
      </c>
      <c r="P3807">
        <v>4</v>
      </c>
      <c r="Q3807">
        <v>4</v>
      </c>
      <c r="R3807">
        <v>1</v>
      </c>
      <c r="S3807">
        <v>0</v>
      </c>
    </row>
    <row r="3808" spans="1:20" x14ac:dyDescent="0.25">
      <c r="A3808" s="177" t="s">
        <v>2703</v>
      </c>
      <c r="B3808" t="s">
        <v>2704</v>
      </c>
      <c r="C3808" t="s">
        <v>237</v>
      </c>
      <c r="D3808" s="20" t="s">
        <v>1026</v>
      </c>
      <c r="E3808" s="26">
        <v>42979</v>
      </c>
      <c r="F3808">
        <v>13</v>
      </c>
      <c r="G3808">
        <v>13</v>
      </c>
      <c r="H3808">
        <v>1</v>
      </c>
      <c r="I3808">
        <v>39</v>
      </c>
      <c r="J3808">
        <v>97</v>
      </c>
      <c r="K3808">
        <v>0.40206185567010311</v>
      </c>
      <c r="L3808">
        <v>97</v>
      </c>
      <c r="M3808">
        <v>1</v>
      </c>
      <c r="N3808">
        <v>32</v>
      </c>
      <c r="O3808">
        <v>0.79999999999999993</v>
      </c>
      <c r="P3808">
        <v>6</v>
      </c>
      <c r="Q3808">
        <v>6</v>
      </c>
      <c r="R3808">
        <v>1</v>
      </c>
      <c r="S3808">
        <v>7</v>
      </c>
    </row>
    <row r="3809" spans="1:19" x14ac:dyDescent="0.25">
      <c r="A3809" s="177" t="s">
        <v>2528</v>
      </c>
      <c r="B3809" t="s">
        <v>2529</v>
      </c>
      <c r="C3809" t="s">
        <v>238</v>
      </c>
      <c r="D3809" s="20" t="s">
        <v>1026</v>
      </c>
      <c r="E3809" s="26">
        <v>42979</v>
      </c>
      <c r="F3809">
        <v>0</v>
      </c>
      <c r="G3809">
        <v>0</v>
      </c>
      <c r="H3809" t="e">
        <v>#DIV/0!</v>
      </c>
      <c r="I3809">
        <v>0</v>
      </c>
      <c r="J3809">
        <v>0</v>
      </c>
      <c r="K3809" t="e">
        <v>#DIV/0!</v>
      </c>
      <c r="L3809">
        <v>0</v>
      </c>
      <c r="M3809" t="e">
        <v>#DIV/0!</v>
      </c>
      <c r="N3809">
        <v>0</v>
      </c>
      <c r="P3809">
        <v>0</v>
      </c>
      <c r="Q3809">
        <v>0</v>
      </c>
      <c r="R3809" t="e">
        <v>#DIV/0!</v>
      </c>
      <c r="S3809">
        <v>0</v>
      </c>
    </row>
    <row r="3810" spans="1:19" x14ac:dyDescent="0.25">
      <c r="A3810" s="177" t="s">
        <v>2355</v>
      </c>
      <c r="B3810" t="s">
        <v>2356</v>
      </c>
      <c r="C3810" t="s">
        <v>239</v>
      </c>
      <c r="D3810" s="20" t="s">
        <v>1026</v>
      </c>
      <c r="E3810" s="26">
        <v>42979</v>
      </c>
      <c r="F3810">
        <v>0</v>
      </c>
      <c r="G3810">
        <v>0</v>
      </c>
      <c r="H3810" t="e">
        <v>#DIV/0!</v>
      </c>
      <c r="I3810">
        <v>0</v>
      </c>
      <c r="J3810">
        <v>0</v>
      </c>
      <c r="K3810" t="e">
        <v>#DIV/0!</v>
      </c>
      <c r="L3810">
        <v>0</v>
      </c>
      <c r="M3810" t="e">
        <v>#DIV/0!</v>
      </c>
      <c r="N3810">
        <v>0</v>
      </c>
      <c r="P3810">
        <v>0</v>
      </c>
      <c r="Q3810">
        <v>0</v>
      </c>
      <c r="R3810" t="e">
        <v>#DIV/0!</v>
      </c>
      <c r="S3810">
        <v>0</v>
      </c>
    </row>
    <row r="3811" spans="1:19" x14ac:dyDescent="0.25">
      <c r="A3811" s="177" t="s">
        <v>2180</v>
      </c>
      <c r="B3811" t="s">
        <v>2181</v>
      </c>
      <c r="C3811" s="20" t="s">
        <v>2018</v>
      </c>
      <c r="D3811" s="20" t="s">
        <v>1026</v>
      </c>
      <c r="E3811" s="26">
        <v>42979</v>
      </c>
      <c r="F3811">
        <v>14</v>
      </c>
      <c r="G3811">
        <v>10</v>
      </c>
      <c r="H3811">
        <v>1.4</v>
      </c>
      <c r="I3811">
        <v>48</v>
      </c>
      <c r="J3811">
        <v>68</v>
      </c>
      <c r="K3811">
        <v>0.70588235294117652</v>
      </c>
      <c r="L3811">
        <v>46</v>
      </c>
      <c r="M3811">
        <v>1.4782608695652173</v>
      </c>
      <c r="N3811">
        <v>38</v>
      </c>
      <c r="P3811">
        <v>1</v>
      </c>
      <c r="Q3811">
        <v>8</v>
      </c>
      <c r="R3811">
        <v>0.125</v>
      </c>
      <c r="S3811">
        <v>10</v>
      </c>
    </row>
    <row r="3812" spans="1:19" x14ac:dyDescent="0.25">
      <c r="A3812" s="177" t="s">
        <v>1932</v>
      </c>
      <c r="B3812" t="s">
        <v>1933</v>
      </c>
      <c r="C3812" t="s">
        <v>240</v>
      </c>
      <c r="D3812" s="20" t="s">
        <v>1026</v>
      </c>
      <c r="E3812" s="26">
        <v>42979</v>
      </c>
      <c r="F3812">
        <v>26</v>
      </c>
      <c r="G3812">
        <v>17</v>
      </c>
      <c r="H3812">
        <v>1.5294117647058822</v>
      </c>
      <c r="I3812">
        <v>64</v>
      </c>
      <c r="J3812">
        <v>71</v>
      </c>
      <c r="K3812">
        <v>0.90140845070422537</v>
      </c>
      <c r="L3812">
        <v>48</v>
      </c>
      <c r="M3812">
        <v>1.4791666666666667</v>
      </c>
      <c r="N3812">
        <v>51</v>
      </c>
      <c r="P3812">
        <v>1</v>
      </c>
      <c r="Q3812">
        <v>1</v>
      </c>
      <c r="R3812">
        <v>1</v>
      </c>
      <c r="S3812">
        <v>13</v>
      </c>
    </row>
    <row r="3813" spans="1:19" x14ac:dyDescent="0.25">
      <c r="A3813" s="177" t="s">
        <v>1757</v>
      </c>
      <c r="B3813" t="s">
        <v>1758</v>
      </c>
      <c r="C3813" t="s">
        <v>241</v>
      </c>
      <c r="D3813" s="20" t="s">
        <v>1026</v>
      </c>
      <c r="E3813" s="26">
        <v>42979</v>
      </c>
      <c r="F3813">
        <v>57</v>
      </c>
      <c r="G3813">
        <v>58</v>
      </c>
      <c r="H3813">
        <v>0.98275862068965514</v>
      </c>
      <c r="I3813">
        <v>540</v>
      </c>
      <c r="J3813">
        <v>596</v>
      </c>
      <c r="K3813">
        <v>0.90604026845637586</v>
      </c>
      <c r="L3813">
        <v>635</v>
      </c>
      <c r="M3813">
        <v>0.93858267716535437</v>
      </c>
      <c r="N3813">
        <v>521</v>
      </c>
      <c r="P3813">
        <v>31</v>
      </c>
      <c r="Q3813">
        <v>43</v>
      </c>
      <c r="R3813">
        <v>0.72093023255813948</v>
      </c>
      <c r="S3813">
        <v>21</v>
      </c>
    </row>
    <row r="3814" spans="1:19" x14ac:dyDescent="0.25">
      <c r="A3814" s="177" t="s">
        <v>1582</v>
      </c>
      <c r="B3814" t="s">
        <v>1583</v>
      </c>
      <c r="C3814" t="s">
        <v>318</v>
      </c>
      <c r="D3814" s="20" t="s">
        <v>1026</v>
      </c>
      <c r="E3814" s="26">
        <v>42979</v>
      </c>
      <c r="F3814">
        <v>18</v>
      </c>
      <c r="G3814">
        <v>17</v>
      </c>
      <c r="H3814">
        <v>1.0588235294117647</v>
      </c>
      <c r="I3814">
        <v>41</v>
      </c>
      <c r="J3814">
        <v>70</v>
      </c>
      <c r="K3814">
        <v>0.58571428571428574</v>
      </c>
      <c r="L3814">
        <v>65</v>
      </c>
      <c r="M3814">
        <v>1.0769230769230769</v>
      </c>
      <c r="N3814">
        <v>40</v>
      </c>
      <c r="P3814">
        <v>0</v>
      </c>
      <c r="Q3814">
        <v>5</v>
      </c>
      <c r="R3814">
        <v>0</v>
      </c>
      <c r="S3814">
        <v>1</v>
      </c>
    </row>
    <row r="3815" spans="1:19" x14ac:dyDescent="0.25">
      <c r="A3815" s="177" t="s">
        <v>12669</v>
      </c>
      <c r="B3815" t="s">
        <v>1481</v>
      </c>
      <c r="C3815" t="s">
        <v>896</v>
      </c>
      <c r="D3815" s="20" t="s">
        <v>1026</v>
      </c>
      <c r="E3815" s="26">
        <v>42979</v>
      </c>
      <c r="F3815">
        <v>141</v>
      </c>
      <c r="G3815">
        <v>128</v>
      </c>
      <c r="H3815">
        <v>1.1015625</v>
      </c>
      <c r="I3815">
        <v>811</v>
      </c>
      <c r="J3815">
        <v>1004</v>
      </c>
      <c r="K3815">
        <v>0.80776892430278879</v>
      </c>
      <c r="L3815">
        <v>998</v>
      </c>
      <c r="M3815">
        <v>1.0060120240480961</v>
      </c>
      <c r="N3815">
        <v>750</v>
      </c>
      <c r="P3815">
        <v>45</v>
      </c>
      <c r="Q3815">
        <v>79</v>
      </c>
      <c r="R3815">
        <v>0.569620253164557</v>
      </c>
      <c r="S3815">
        <v>63</v>
      </c>
    </row>
    <row r="3816" spans="1:19" x14ac:dyDescent="0.25">
      <c r="A3816" s="177" t="s">
        <v>1152</v>
      </c>
      <c r="B3816" t="s">
        <v>1240</v>
      </c>
      <c r="C3816" t="s">
        <v>235</v>
      </c>
      <c r="D3816" s="20" t="s">
        <v>1028</v>
      </c>
      <c r="E3816" s="26">
        <v>42979</v>
      </c>
      <c r="F3816">
        <v>141</v>
      </c>
      <c r="G3816">
        <v>128</v>
      </c>
      <c r="H3816">
        <v>1.1015625</v>
      </c>
      <c r="I3816">
        <v>811</v>
      </c>
      <c r="J3816">
        <v>1004</v>
      </c>
      <c r="K3816">
        <v>0.80776892430278879</v>
      </c>
      <c r="L3816">
        <v>998</v>
      </c>
      <c r="M3816">
        <v>1.0060120240480961</v>
      </c>
      <c r="N3816">
        <v>750</v>
      </c>
      <c r="P3816">
        <v>45</v>
      </c>
      <c r="Q3816">
        <v>79</v>
      </c>
      <c r="R3816">
        <v>0.569620253164557</v>
      </c>
      <c r="S3816">
        <v>63</v>
      </c>
    </row>
    <row r="3817" spans="1:19" x14ac:dyDescent="0.25">
      <c r="A3817" s="177" t="s">
        <v>11142</v>
      </c>
      <c r="B3817" t="s">
        <v>11143</v>
      </c>
      <c r="C3817" t="s">
        <v>228</v>
      </c>
      <c r="D3817" s="20" t="s">
        <v>1026</v>
      </c>
      <c r="E3817" s="26">
        <v>43009</v>
      </c>
      <c r="F3817">
        <v>0</v>
      </c>
      <c r="G3817">
        <v>0</v>
      </c>
      <c r="H3817" t="e">
        <v>#DIV/0!</v>
      </c>
      <c r="I3817">
        <v>0</v>
      </c>
      <c r="J3817">
        <v>0</v>
      </c>
      <c r="K3817" t="e">
        <v>#DIV/0!</v>
      </c>
      <c r="L3817">
        <v>0</v>
      </c>
      <c r="M3817" t="e">
        <v>#DIV/0!</v>
      </c>
      <c r="N3817">
        <v>0</v>
      </c>
      <c r="P3817">
        <v>0</v>
      </c>
      <c r="Q3817">
        <v>0</v>
      </c>
      <c r="R3817" t="e">
        <v>#DIV/0!</v>
      </c>
      <c r="S3817">
        <v>0</v>
      </c>
    </row>
    <row r="3818" spans="1:19" x14ac:dyDescent="0.25">
      <c r="A3818" s="177" t="s">
        <v>9395</v>
      </c>
      <c r="B3818" t="s">
        <v>9396</v>
      </c>
      <c r="C3818" t="s">
        <v>211</v>
      </c>
      <c r="D3818" s="20" t="s">
        <v>1026</v>
      </c>
      <c r="E3818" s="26">
        <v>43009</v>
      </c>
      <c r="F3818">
        <v>0</v>
      </c>
      <c r="G3818">
        <v>0</v>
      </c>
      <c r="H3818" t="e">
        <v>#DIV/0!</v>
      </c>
      <c r="I3818">
        <v>0</v>
      </c>
      <c r="J3818">
        <v>0</v>
      </c>
      <c r="K3818" t="e">
        <v>#DIV/0!</v>
      </c>
      <c r="L3818">
        <v>0</v>
      </c>
      <c r="M3818" t="e">
        <v>#DIV/0!</v>
      </c>
      <c r="N3818">
        <v>0</v>
      </c>
      <c r="P3818">
        <v>0</v>
      </c>
      <c r="Q3818">
        <v>0</v>
      </c>
      <c r="R3818" t="e">
        <v>#DIV/0!</v>
      </c>
      <c r="S3818">
        <v>0</v>
      </c>
    </row>
    <row r="3819" spans="1:19" x14ac:dyDescent="0.25">
      <c r="A3819" s="177" t="s">
        <v>8556</v>
      </c>
      <c r="B3819" t="s">
        <v>8557</v>
      </c>
      <c r="C3819" t="s">
        <v>213</v>
      </c>
      <c r="D3819" s="20" t="s">
        <v>1026</v>
      </c>
      <c r="E3819" s="26">
        <v>43009</v>
      </c>
      <c r="F3819">
        <v>0</v>
      </c>
      <c r="G3819">
        <v>0</v>
      </c>
      <c r="H3819" t="e">
        <v>#DIV/0!</v>
      </c>
      <c r="I3819">
        <v>0</v>
      </c>
      <c r="J3819">
        <v>0</v>
      </c>
      <c r="K3819" t="e">
        <v>#DIV/0!</v>
      </c>
      <c r="L3819">
        <v>0</v>
      </c>
      <c r="M3819" t="e">
        <v>#DIV/0!</v>
      </c>
      <c r="N3819">
        <v>0</v>
      </c>
      <c r="P3819">
        <v>0</v>
      </c>
      <c r="Q3819">
        <v>0</v>
      </c>
      <c r="R3819" t="e">
        <v>#DIV/0!</v>
      </c>
      <c r="S3819">
        <v>0</v>
      </c>
    </row>
    <row r="3820" spans="1:19" x14ac:dyDescent="0.25">
      <c r="A3820" s="177" t="s">
        <v>5132</v>
      </c>
      <c r="B3820" t="s">
        <v>5133</v>
      </c>
      <c r="C3820" t="s">
        <v>229</v>
      </c>
      <c r="D3820" s="20" t="s">
        <v>1026</v>
      </c>
      <c r="E3820" s="26">
        <v>43009</v>
      </c>
      <c r="F3820">
        <v>0</v>
      </c>
      <c r="G3820">
        <v>0</v>
      </c>
      <c r="H3820" t="e">
        <v>#DIV/0!</v>
      </c>
      <c r="I3820">
        <v>0</v>
      </c>
      <c r="J3820">
        <v>0</v>
      </c>
      <c r="K3820" t="e">
        <v>#DIV/0!</v>
      </c>
      <c r="L3820">
        <v>0</v>
      </c>
      <c r="M3820" t="e">
        <v>#DIV/0!</v>
      </c>
      <c r="N3820">
        <v>0</v>
      </c>
      <c r="P3820">
        <v>0</v>
      </c>
      <c r="Q3820">
        <v>0</v>
      </c>
      <c r="R3820" t="e">
        <v>#DIV/0!</v>
      </c>
      <c r="S3820">
        <v>0</v>
      </c>
    </row>
    <row r="3821" spans="1:19" x14ac:dyDescent="0.25">
      <c r="A3821" s="177" t="s">
        <v>12134</v>
      </c>
      <c r="B3821" t="s">
        <v>12135</v>
      </c>
      <c r="C3821" s="20" t="s">
        <v>1077</v>
      </c>
      <c r="D3821" s="20" t="s">
        <v>1028</v>
      </c>
      <c r="E3821" s="26">
        <v>43009</v>
      </c>
      <c r="F3821">
        <v>0</v>
      </c>
      <c r="G3821">
        <v>0</v>
      </c>
      <c r="H3821" t="e">
        <v>#DIV/0!</v>
      </c>
      <c r="I3821">
        <v>0</v>
      </c>
      <c r="J3821">
        <v>0</v>
      </c>
      <c r="K3821" t="e">
        <v>#DIV/0!</v>
      </c>
      <c r="L3821">
        <v>0</v>
      </c>
      <c r="M3821" t="e">
        <v>#DIV/0!</v>
      </c>
      <c r="N3821">
        <v>0</v>
      </c>
      <c r="P3821">
        <v>0</v>
      </c>
      <c r="Q3821">
        <v>0</v>
      </c>
      <c r="R3821" t="e">
        <v>#DIV/0!</v>
      </c>
      <c r="S3821">
        <v>0</v>
      </c>
    </row>
    <row r="3822" spans="1:19" x14ac:dyDescent="0.25">
      <c r="A3822" s="177" t="s">
        <v>5756</v>
      </c>
      <c r="B3822" t="s">
        <v>5757</v>
      </c>
      <c r="C3822" s="20" t="s">
        <v>1073</v>
      </c>
      <c r="D3822" s="20" t="s">
        <v>1026</v>
      </c>
      <c r="E3822" s="26">
        <v>43009</v>
      </c>
      <c r="F3822">
        <v>3.5</v>
      </c>
      <c r="G3822">
        <v>3.5</v>
      </c>
      <c r="H3822">
        <v>1</v>
      </c>
      <c r="I3822">
        <v>24</v>
      </c>
      <c r="J3822">
        <v>21</v>
      </c>
      <c r="K3822">
        <v>1.1428571428571428</v>
      </c>
      <c r="L3822">
        <v>21</v>
      </c>
      <c r="M3822">
        <v>1</v>
      </c>
      <c r="N3822">
        <v>23</v>
      </c>
      <c r="P3822">
        <v>1</v>
      </c>
      <c r="Q3822">
        <v>1</v>
      </c>
      <c r="R3822">
        <v>1</v>
      </c>
      <c r="S3822">
        <v>1</v>
      </c>
    </row>
    <row r="3823" spans="1:19" x14ac:dyDescent="0.25">
      <c r="A3823" s="177" t="s">
        <v>10633</v>
      </c>
      <c r="B3823" t="s">
        <v>10634</v>
      </c>
      <c r="C3823" t="s">
        <v>205</v>
      </c>
      <c r="D3823" s="20" t="s">
        <v>1026</v>
      </c>
      <c r="E3823" s="26">
        <v>43009</v>
      </c>
      <c r="F3823">
        <v>2</v>
      </c>
      <c r="G3823">
        <v>3</v>
      </c>
      <c r="H3823">
        <v>0.66666666666666663</v>
      </c>
      <c r="I3823">
        <v>5</v>
      </c>
      <c r="J3823">
        <v>12</v>
      </c>
      <c r="K3823">
        <v>0.41666666666666669</v>
      </c>
      <c r="L3823">
        <v>18</v>
      </c>
      <c r="M3823">
        <v>0.66666666666666663</v>
      </c>
      <c r="N3823">
        <v>5</v>
      </c>
      <c r="O3823">
        <v>0.75</v>
      </c>
      <c r="P3823">
        <v>0</v>
      </c>
      <c r="Q3823">
        <v>0</v>
      </c>
      <c r="R3823" t="e">
        <v>#DIV/0!</v>
      </c>
      <c r="S3823">
        <v>0</v>
      </c>
    </row>
    <row r="3824" spans="1:19" x14ac:dyDescent="0.25">
      <c r="A3824" s="177" t="s">
        <v>8980</v>
      </c>
      <c r="B3824" t="s">
        <v>8981</v>
      </c>
      <c r="C3824" t="s">
        <v>210</v>
      </c>
      <c r="D3824" s="20" t="s">
        <v>1026</v>
      </c>
      <c r="E3824" s="26">
        <v>43009</v>
      </c>
      <c r="F3824">
        <v>3</v>
      </c>
      <c r="G3824">
        <v>3</v>
      </c>
      <c r="H3824">
        <v>1</v>
      </c>
      <c r="I3824">
        <v>8</v>
      </c>
      <c r="J3824">
        <v>18</v>
      </c>
      <c r="K3824">
        <v>0.44444444444444442</v>
      </c>
      <c r="L3824">
        <v>18</v>
      </c>
      <c r="M3824">
        <v>1</v>
      </c>
      <c r="N3824">
        <v>1</v>
      </c>
      <c r="O3824">
        <v>0.7</v>
      </c>
      <c r="P3824">
        <v>1</v>
      </c>
      <c r="Q3824">
        <v>1</v>
      </c>
      <c r="R3824">
        <v>1</v>
      </c>
      <c r="S3824">
        <v>7</v>
      </c>
    </row>
    <row r="3825" spans="1:19" x14ac:dyDescent="0.25">
      <c r="A3825" s="177" t="s">
        <v>6175</v>
      </c>
      <c r="B3825" t="s">
        <v>6176</v>
      </c>
      <c r="C3825" t="s">
        <v>215</v>
      </c>
      <c r="D3825" s="20" t="s">
        <v>1026</v>
      </c>
      <c r="E3825" s="26">
        <v>43009</v>
      </c>
      <c r="F3825">
        <v>8</v>
      </c>
      <c r="G3825">
        <v>8</v>
      </c>
      <c r="H3825">
        <v>1</v>
      </c>
      <c r="I3825">
        <v>34</v>
      </c>
      <c r="J3825">
        <v>48</v>
      </c>
      <c r="K3825">
        <v>0.70833333333333337</v>
      </c>
      <c r="L3825">
        <v>48</v>
      </c>
      <c r="M3825">
        <v>1</v>
      </c>
      <c r="N3825">
        <v>21</v>
      </c>
      <c r="O3825">
        <v>0.9</v>
      </c>
      <c r="P3825">
        <v>6</v>
      </c>
      <c r="Q3825">
        <v>10</v>
      </c>
      <c r="R3825">
        <v>0.6</v>
      </c>
      <c r="S3825">
        <v>13</v>
      </c>
    </row>
    <row r="3826" spans="1:19" x14ac:dyDescent="0.25">
      <c r="A3826" s="177" t="s">
        <v>3475</v>
      </c>
      <c r="B3826" t="s">
        <v>3476</v>
      </c>
      <c r="C3826" t="s">
        <v>221</v>
      </c>
      <c r="D3826" s="20" t="s">
        <v>1026</v>
      </c>
      <c r="E3826" s="26">
        <v>43009</v>
      </c>
      <c r="F3826">
        <v>0</v>
      </c>
      <c r="G3826">
        <v>0</v>
      </c>
      <c r="H3826" t="e">
        <v>#DIV/0!</v>
      </c>
      <c r="I3826">
        <v>0</v>
      </c>
      <c r="J3826">
        <v>0</v>
      </c>
      <c r="K3826" t="e">
        <v>#DIV/0!</v>
      </c>
      <c r="L3826">
        <v>0</v>
      </c>
      <c r="M3826" t="e">
        <v>#DIV/0!</v>
      </c>
      <c r="N3826">
        <v>0</v>
      </c>
      <c r="P3826">
        <v>0</v>
      </c>
      <c r="Q3826">
        <v>0</v>
      </c>
      <c r="R3826" t="e">
        <v>#DIV/0!</v>
      </c>
      <c r="S3826">
        <v>0</v>
      </c>
    </row>
    <row r="3827" spans="1:19" x14ac:dyDescent="0.25">
      <c r="A3827" s="177" t="s">
        <v>3300</v>
      </c>
      <c r="B3827" t="s">
        <v>3301</v>
      </c>
      <c r="C3827" t="s">
        <v>222</v>
      </c>
      <c r="D3827" s="20" t="s">
        <v>1026</v>
      </c>
      <c r="E3827" s="26">
        <v>43009</v>
      </c>
      <c r="F3827">
        <v>0</v>
      </c>
      <c r="G3827">
        <v>0</v>
      </c>
      <c r="H3827" t="e">
        <v>#DIV/0!</v>
      </c>
      <c r="I3827">
        <v>0</v>
      </c>
      <c r="J3827">
        <v>0</v>
      </c>
      <c r="K3827" t="e">
        <v>#DIV/0!</v>
      </c>
      <c r="L3827">
        <v>0</v>
      </c>
      <c r="M3827" t="e">
        <v>#DIV/0!</v>
      </c>
      <c r="N3827">
        <v>0</v>
      </c>
      <c r="P3827">
        <v>0</v>
      </c>
      <c r="Q3827">
        <v>0</v>
      </c>
      <c r="R3827" t="e">
        <v>#DIV/0!</v>
      </c>
      <c r="S3827">
        <v>0</v>
      </c>
    </row>
    <row r="3828" spans="1:19" x14ac:dyDescent="0.25">
      <c r="A3828" s="177" t="s">
        <v>7345</v>
      </c>
      <c r="B3828" t="s">
        <v>7346</v>
      </c>
      <c r="C3828" s="20" t="s">
        <v>1078</v>
      </c>
      <c r="D3828" s="20" t="s">
        <v>1026</v>
      </c>
      <c r="E3828" s="26">
        <v>43009</v>
      </c>
      <c r="F3828">
        <v>4</v>
      </c>
      <c r="G3828">
        <v>4</v>
      </c>
      <c r="H3828">
        <v>1</v>
      </c>
      <c r="I3828">
        <v>38</v>
      </c>
      <c r="J3828">
        <v>24</v>
      </c>
      <c r="K3828">
        <v>1.5833333333333333</v>
      </c>
      <c r="L3828">
        <v>24</v>
      </c>
      <c r="M3828">
        <v>1</v>
      </c>
      <c r="N3828">
        <v>31</v>
      </c>
      <c r="P3828">
        <v>0</v>
      </c>
      <c r="Q3828">
        <v>2</v>
      </c>
      <c r="R3828">
        <v>0</v>
      </c>
      <c r="S3828">
        <v>7</v>
      </c>
    </row>
    <row r="3829" spans="1:19" x14ac:dyDescent="0.25">
      <c r="A3829" s="177" t="s">
        <v>5337</v>
      </c>
      <c r="B3829" t="s">
        <v>5338</v>
      </c>
      <c r="C3829" s="20" t="s">
        <v>1079</v>
      </c>
      <c r="D3829" s="20" t="s">
        <v>1026</v>
      </c>
      <c r="E3829" s="26">
        <v>43009</v>
      </c>
      <c r="F3829">
        <v>3</v>
      </c>
      <c r="G3829">
        <v>3</v>
      </c>
      <c r="H3829">
        <v>1</v>
      </c>
      <c r="I3829">
        <v>12</v>
      </c>
      <c r="J3829">
        <v>18</v>
      </c>
      <c r="K3829">
        <v>0.66666666666666663</v>
      </c>
      <c r="L3829">
        <v>18</v>
      </c>
      <c r="M3829">
        <v>1</v>
      </c>
      <c r="N3829">
        <v>12</v>
      </c>
      <c r="P3829">
        <v>0</v>
      </c>
      <c r="Q3829">
        <v>3</v>
      </c>
      <c r="R3829">
        <v>0</v>
      </c>
      <c r="S3829">
        <v>0</v>
      </c>
    </row>
    <row r="3830" spans="1:19" x14ac:dyDescent="0.25">
      <c r="A3830" s="177" t="s">
        <v>12336</v>
      </c>
      <c r="B3830" t="s">
        <v>12337</v>
      </c>
      <c r="C3830" t="s">
        <v>200</v>
      </c>
      <c r="D3830" s="20" t="s">
        <v>1026</v>
      </c>
      <c r="E3830" s="26">
        <v>43009</v>
      </c>
      <c r="F3830">
        <v>4</v>
      </c>
      <c r="G3830">
        <v>4.5</v>
      </c>
      <c r="H3830">
        <v>0.88888888888888884</v>
      </c>
      <c r="I3830">
        <v>20</v>
      </c>
      <c r="J3830">
        <v>24</v>
      </c>
      <c r="K3830">
        <v>0.83333333333333337</v>
      </c>
      <c r="L3830">
        <v>27</v>
      </c>
      <c r="M3830">
        <v>0.88888888888888884</v>
      </c>
      <c r="N3830">
        <v>16</v>
      </c>
      <c r="P3830">
        <v>0</v>
      </c>
      <c r="Q3830">
        <v>0</v>
      </c>
      <c r="R3830" t="e">
        <v>#DIV/0!</v>
      </c>
      <c r="S3830">
        <v>4</v>
      </c>
    </row>
    <row r="3831" spans="1:19" x14ac:dyDescent="0.25">
      <c r="A3831" s="177" t="s">
        <v>10457</v>
      </c>
      <c r="B3831" t="s">
        <v>10458</v>
      </c>
      <c r="C3831" t="s">
        <v>204</v>
      </c>
      <c r="D3831" s="20" t="s">
        <v>1026</v>
      </c>
      <c r="E3831" s="26">
        <v>43009</v>
      </c>
      <c r="F3831">
        <v>3</v>
      </c>
      <c r="G3831">
        <v>6.5</v>
      </c>
      <c r="H3831">
        <v>0.46153846153846156</v>
      </c>
      <c r="I3831">
        <v>6</v>
      </c>
      <c r="J3831">
        <v>18</v>
      </c>
      <c r="K3831">
        <v>0.33333333333333331</v>
      </c>
      <c r="L3831">
        <v>39</v>
      </c>
      <c r="M3831">
        <v>0.46153846153846156</v>
      </c>
      <c r="N3831">
        <v>5</v>
      </c>
      <c r="P3831">
        <v>1</v>
      </c>
      <c r="Q3831">
        <v>3</v>
      </c>
      <c r="R3831">
        <v>0.33333333333333331</v>
      </c>
      <c r="S3831">
        <v>1</v>
      </c>
    </row>
    <row r="3832" spans="1:19" x14ac:dyDescent="0.25">
      <c r="A3832" s="177" t="s">
        <v>8805</v>
      </c>
      <c r="B3832" t="s">
        <v>8806</v>
      </c>
      <c r="C3832" t="s">
        <v>208</v>
      </c>
      <c r="D3832" s="20" t="s">
        <v>1026</v>
      </c>
      <c r="E3832" s="26">
        <v>43009</v>
      </c>
      <c r="F3832">
        <v>1</v>
      </c>
      <c r="G3832">
        <v>1</v>
      </c>
      <c r="H3832">
        <v>1</v>
      </c>
      <c r="I3832">
        <v>7</v>
      </c>
      <c r="J3832">
        <v>6</v>
      </c>
      <c r="K3832">
        <v>1.1666666666666667</v>
      </c>
      <c r="L3832">
        <v>6</v>
      </c>
      <c r="M3832">
        <v>1</v>
      </c>
      <c r="N3832">
        <v>7</v>
      </c>
      <c r="P3832">
        <v>0</v>
      </c>
      <c r="Q3832">
        <v>0</v>
      </c>
      <c r="R3832" t="e">
        <v>#DIV/0!</v>
      </c>
      <c r="S3832">
        <v>0</v>
      </c>
    </row>
    <row r="3833" spans="1:19" x14ac:dyDescent="0.25">
      <c r="A3833" s="177" t="s">
        <v>6599</v>
      </c>
      <c r="B3833" t="s">
        <v>6600</v>
      </c>
      <c r="C3833" t="s">
        <v>316</v>
      </c>
      <c r="D3833" s="20" t="s">
        <v>1026</v>
      </c>
      <c r="E3833" s="26">
        <v>43009</v>
      </c>
      <c r="F3833">
        <v>5</v>
      </c>
      <c r="G3833">
        <v>5.5</v>
      </c>
      <c r="H3833">
        <v>0.90909090909090906</v>
      </c>
      <c r="I3833">
        <v>27</v>
      </c>
      <c r="J3833">
        <v>30</v>
      </c>
      <c r="K3833">
        <v>0.9</v>
      </c>
      <c r="L3833">
        <v>33</v>
      </c>
      <c r="M3833">
        <v>0.90909090909090906</v>
      </c>
      <c r="N3833">
        <v>22</v>
      </c>
      <c r="P3833">
        <v>1</v>
      </c>
      <c r="Q3833">
        <v>1</v>
      </c>
      <c r="R3833">
        <v>1</v>
      </c>
      <c r="S3833">
        <v>5</v>
      </c>
    </row>
    <row r="3834" spans="1:19" x14ac:dyDescent="0.25">
      <c r="A3834" s="177" t="s">
        <v>4192</v>
      </c>
      <c r="B3834" t="s">
        <v>4193</v>
      </c>
      <c r="C3834" t="s">
        <v>218</v>
      </c>
      <c r="D3834" s="20" t="s">
        <v>1026</v>
      </c>
      <c r="E3834" s="26">
        <v>43009</v>
      </c>
      <c r="F3834">
        <v>0</v>
      </c>
      <c r="G3834">
        <v>0</v>
      </c>
      <c r="H3834" t="e">
        <v>#DIV/0!</v>
      </c>
      <c r="I3834">
        <v>0</v>
      </c>
      <c r="J3834">
        <v>0</v>
      </c>
      <c r="K3834" t="e">
        <v>#DIV/0!</v>
      </c>
      <c r="L3834">
        <v>0</v>
      </c>
      <c r="M3834" t="e">
        <v>#DIV/0!</v>
      </c>
      <c r="N3834">
        <v>0</v>
      </c>
      <c r="P3834">
        <v>0</v>
      </c>
      <c r="Q3834">
        <v>0</v>
      </c>
      <c r="R3834" t="e">
        <v>#DIV/0!</v>
      </c>
      <c r="S3834">
        <v>0</v>
      </c>
    </row>
    <row r="3835" spans="1:19" x14ac:dyDescent="0.25">
      <c r="A3835" s="177" t="s">
        <v>12621</v>
      </c>
      <c r="B3835" t="s">
        <v>12622</v>
      </c>
      <c r="C3835" t="s">
        <v>202</v>
      </c>
      <c r="D3835" s="20" t="s">
        <v>1026</v>
      </c>
      <c r="E3835" s="26">
        <v>43009</v>
      </c>
      <c r="F3835">
        <v>8</v>
      </c>
      <c r="G3835">
        <v>5.5</v>
      </c>
      <c r="H3835">
        <v>1.4545454545454546</v>
      </c>
      <c r="I3835">
        <v>119</v>
      </c>
      <c r="J3835">
        <v>112</v>
      </c>
      <c r="K3835">
        <v>1.0625</v>
      </c>
      <c r="L3835">
        <v>77</v>
      </c>
      <c r="M3835">
        <v>1.4545454545454546</v>
      </c>
      <c r="N3835">
        <v>119</v>
      </c>
      <c r="P3835">
        <v>0</v>
      </c>
      <c r="Q3835">
        <v>0</v>
      </c>
      <c r="R3835" t="e">
        <v>#DIV/0!</v>
      </c>
      <c r="S3835">
        <v>0</v>
      </c>
    </row>
    <row r="3836" spans="1:19" x14ac:dyDescent="0.25">
      <c r="A3836" s="177" t="s">
        <v>12446</v>
      </c>
      <c r="B3836" t="s">
        <v>12447</v>
      </c>
      <c r="C3836" t="s">
        <v>347</v>
      </c>
      <c r="D3836" s="20" t="s">
        <v>1026</v>
      </c>
      <c r="E3836" s="26">
        <v>43009</v>
      </c>
      <c r="F3836">
        <v>1.5</v>
      </c>
      <c r="G3836">
        <v>1.5</v>
      </c>
      <c r="H3836">
        <v>1</v>
      </c>
      <c r="I3836">
        <v>7</v>
      </c>
      <c r="J3836">
        <v>21</v>
      </c>
      <c r="K3836">
        <v>0.33333333333333331</v>
      </c>
      <c r="L3836">
        <v>21</v>
      </c>
      <c r="M3836">
        <v>1</v>
      </c>
      <c r="N3836">
        <v>7</v>
      </c>
      <c r="P3836">
        <v>0</v>
      </c>
      <c r="Q3836">
        <v>0</v>
      </c>
      <c r="R3836" t="e">
        <v>#DIV/0!</v>
      </c>
      <c r="S3836">
        <v>0</v>
      </c>
    </row>
    <row r="3837" spans="1:19" x14ac:dyDescent="0.25">
      <c r="A3837" s="177" t="s">
        <v>9786</v>
      </c>
      <c r="B3837" t="s">
        <v>9787</v>
      </c>
      <c r="C3837" t="s">
        <v>224</v>
      </c>
      <c r="D3837" s="20" t="s">
        <v>1026</v>
      </c>
      <c r="E3837" s="26">
        <v>43009</v>
      </c>
      <c r="F3837">
        <v>5</v>
      </c>
      <c r="G3837">
        <v>9</v>
      </c>
      <c r="H3837">
        <v>0.55555555555555558</v>
      </c>
      <c r="I3837">
        <v>88</v>
      </c>
      <c r="J3837">
        <v>50</v>
      </c>
      <c r="K3837">
        <v>1.76</v>
      </c>
      <c r="L3837">
        <v>90</v>
      </c>
      <c r="M3837">
        <v>0.55555555555555558</v>
      </c>
      <c r="N3837">
        <v>82</v>
      </c>
      <c r="P3837">
        <v>0</v>
      </c>
      <c r="Q3837">
        <v>0</v>
      </c>
      <c r="R3837" t="e">
        <v>#DIV/0!</v>
      </c>
      <c r="S3837">
        <v>6</v>
      </c>
    </row>
    <row r="3838" spans="1:19" x14ac:dyDescent="0.25">
      <c r="A3838" s="177" t="s">
        <v>9487</v>
      </c>
      <c r="B3838" t="s">
        <v>9488</v>
      </c>
      <c r="C3838" t="s">
        <v>345</v>
      </c>
      <c r="D3838" s="20" t="s">
        <v>1026</v>
      </c>
      <c r="E3838" s="26">
        <v>43009</v>
      </c>
      <c r="F3838">
        <v>0</v>
      </c>
      <c r="G3838">
        <v>0</v>
      </c>
      <c r="H3838" t="e">
        <v>#DIV/0!</v>
      </c>
      <c r="I3838">
        <v>0</v>
      </c>
      <c r="J3838">
        <v>0</v>
      </c>
      <c r="K3838" t="e">
        <v>#DIV/0!</v>
      </c>
      <c r="L3838">
        <v>0</v>
      </c>
      <c r="M3838" t="e">
        <v>#DIV/0!</v>
      </c>
      <c r="N3838">
        <v>0</v>
      </c>
      <c r="P3838">
        <v>0</v>
      </c>
      <c r="Q3838">
        <v>0</v>
      </c>
      <c r="R3838" t="e">
        <v>#DIV/0!</v>
      </c>
      <c r="S3838">
        <v>0</v>
      </c>
    </row>
    <row r="3839" spans="1:19" x14ac:dyDescent="0.25">
      <c r="A3839" s="177" t="s">
        <v>7879</v>
      </c>
      <c r="B3839" t="s">
        <v>7880</v>
      </c>
      <c r="C3839" t="s">
        <v>226</v>
      </c>
      <c r="D3839" s="20" t="s">
        <v>1026</v>
      </c>
      <c r="E3839" s="26">
        <v>43009</v>
      </c>
      <c r="F3839">
        <v>5.5</v>
      </c>
      <c r="G3839">
        <v>5.5</v>
      </c>
      <c r="H3839">
        <v>1</v>
      </c>
      <c r="I3839">
        <v>45</v>
      </c>
      <c r="J3839">
        <v>62</v>
      </c>
      <c r="K3839">
        <v>0.72580645161290325</v>
      </c>
      <c r="L3839">
        <v>62</v>
      </c>
      <c r="M3839">
        <v>1</v>
      </c>
      <c r="N3839">
        <v>38</v>
      </c>
      <c r="P3839">
        <v>0</v>
      </c>
      <c r="Q3839">
        <v>0</v>
      </c>
      <c r="R3839" t="e">
        <v>#DIV/0!</v>
      </c>
      <c r="S3839">
        <v>7</v>
      </c>
    </row>
    <row r="3840" spans="1:19" x14ac:dyDescent="0.25">
      <c r="A3840" s="177" t="s">
        <v>6949</v>
      </c>
      <c r="B3840" t="s">
        <v>6950</v>
      </c>
      <c r="C3840" t="s">
        <v>231</v>
      </c>
      <c r="D3840" s="20" t="s">
        <v>1026</v>
      </c>
      <c r="E3840" s="26">
        <v>43009</v>
      </c>
      <c r="F3840">
        <v>8</v>
      </c>
      <c r="G3840">
        <v>7</v>
      </c>
      <c r="H3840">
        <v>1.1428571428571428</v>
      </c>
      <c r="I3840">
        <v>118</v>
      </c>
      <c r="J3840">
        <v>94</v>
      </c>
      <c r="K3840">
        <v>1.2553191489361701</v>
      </c>
      <c r="L3840">
        <v>80</v>
      </c>
      <c r="M3840">
        <v>1.175</v>
      </c>
      <c r="N3840">
        <v>109</v>
      </c>
      <c r="P3840">
        <v>0</v>
      </c>
      <c r="Q3840">
        <v>28</v>
      </c>
      <c r="R3840">
        <v>0</v>
      </c>
      <c r="S3840">
        <v>9</v>
      </c>
    </row>
    <row r="3841" spans="1:19" x14ac:dyDescent="0.25">
      <c r="A3841" s="177" t="s">
        <v>6000</v>
      </c>
      <c r="B3841" t="s">
        <v>6001</v>
      </c>
      <c r="C3841" t="s">
        <v>216</v>
      </c>
      <c r="D3841" s="20" t="s">
        <v>1026</v>
      </c>
      <c r="E3841" s="26">
        <v>43009</v>
      </c>
      <c r="F3841">
        <v>7.5</v>
      </c>
      <c r="G3841">
        <v>8.5</v>
      </c>
      <c r="H3841">
        <v>0.88235294117647056</v>
      </c>
      <c r="I3841">
        <v>56</v>
      </c>
      <c r="J3841">
        <v>99</v>
      </c>
      <c r="K3841">
        <v>0.56565656565656564</v>
      </c>
      <c r="L3841">
        <v>113</v>
      </c>
      <c r="M3841">
        <v>0.87610619469026552</v>
      </c>
      <c r="N3841">
        <v>48</v>
      </c>
      <c r="P3841">
        <v>4</v>
      </c>
      <c r="Q3841">
        <v>9</v>
      </c>
      <c r="R3841">
        <v>0.44444444444444442</v>
      </c>
      <c r="S3841">
        <v>8</v>
      </c>
    </row>
    <row r="3842" spans="1:19" x14ac:dyDescent="0.25">
      <c r="A3842" s="177" t="s">
        <v>4607</v>
      </c>
      <c r="B3842" t="s">
        <v>4608</v>
      </c>
      <c r="C3842" t="s">
        <v>233</v>
      </c>
      <c r="D3842" s="20" t="s">
        <v>1026</v>
      </c>
      <c r="E3842" s="26">
        <v>43009</v>
      </c>
      <c r="F3842">
        <v>2</v>
      </c>
      <c r="G3842">
        <v>3.5</v>
      </c>
      <c r="H3842">
        <v>0.5714285714285714</v>
      </c>
      <c r="I3842">
        <v>81</v>
      </c>
      <c r="J3842">
        <v>28</v>
      </c>
      <c r="K3842">
        <v>2.8928571428571428</v>
      </c>
      <c r="L3842">
        <v>49</v>
      </c>
      <c r="M3842">
        <v>0.5714285714285714</v>
      </c>
      <c r="N3842">
        <v>79</v>
      </c>
      <c r="P3842">
        <v>0</v>
      </c>
      <c r="Q3842">
        <v>0</v>
      </c>
      <c r="R3842" t="e">
        <v>#DIV/0!</v>
      </c>
      <c r="S3842">
        <v>2</v>
      </c>
    </row>
    <row r="3843" spans="1:19" x14ac:dyDescent="0.25">
      <c r="A3843" s="177" t="s">
        <v>4017</v>
      </c>
      <c r="B3843" t="s">
        <v>4018</v>
      </c>
      <c r="C3843" t="s">
        <v>219</v>
      </c>
      <c r="D3843" s="20" t="s">
        <v>1026</v>
      </c>
      <c r="E3843" s="26">
        <v>43009</v>
      </c>
      <c r="F3843">
        <v>0</v>
      </c>
      <c r="G3843">
        <v>0</v>
      </c>
      <c r="H3843" t="e">
        <v>#DIV/0!</v>
      </c>
      <c r="I3843">
        <v>0</v>
      </c>
      <c r="J3843">
        <v>0</v>
      </c>
      <c r="K3843" t="e">
        <v>#DIV/0!</v>
      </c>
      <c r="L3843">
        <v>0</v>
      </c>
      <c r="M3843" t="e">
        <v>#DIV/0!</v>
      </c>
      <c r="N3843">
        <v>0</v>
      </c>
      <c r="P3843">
        <v>0</v>
      </c>
      <c r="Q3843">
        <v>0</v>
      </c>
      <c r="R3843" t="e">
        <v>#DIV/0!</v>
      </c>
      <c r="S3843">
        <v>0</v>
      </c>
    </row>
    <row r="3844" spans="1:19" x14ac:dyDescent="0.25">
      <c r="A3844" s="177" t="s">
        <v>3746</v>
      </c>
      <c r="B3844" t="s">
        <v>3747</v>
      </c>
      <c r="C3844" t="s">
        <v>340</v>
      </c>
      <c r="D3844" s="20" t="s">
        <v>1026</v>
      </c>
      <c r="E3844" s="26">
        <v>43009</v>
      </c>
      <c r="F3844">
        <v>0</v>
      </c>
      <c r="G3844">
        <v>0</v>
      </c>
      <c r="H3844" t="e">
        <v>#DIV/0!</v>
      </c>
      <c r="I3844">
        <v>0</v>
      </c>
      <c r="J3844">
        <v>0</v>
      </c>
      <c r="K3844" t="e">
        <v>#DIV/0!</v>
      </c>
      <c r="L3844">
        <v>0</v>
      </c>
      <c r="M3844" t="e">
        <v>#DIV/0!</v>
      </c>
      <c r="N3844">
        <v>0</v>
      </c>
      <c r="P3844">
        <v>0</v>
      </c>
      <c r="Q3844">
        <v>0</v>
      </c>
      <c r="R3844" t="e">
        <v>#DIV/0!</v>
      </c>
      <c r="S3844">
        <v>0</v>
      </c>
    </row>
    <row r="3845" spans="1:19" x14ac:dyDescent="0.25">
      <c r="A3845" s="177" t="s">
        <v>11320</v>
      </c>
      <c r="B3845" t="s">
        <v>11321</v>
      </c>
      <c r="C3845" t="s">
        <v>350</v>
      </c>
      <c r="D3845" s="20" t="s">
        <v>1026</v>
      </c>
      <c r="E3845" s="26">
        <v>43009</v>
      </c>
      <c r="F3845">
        <v>0.5</v>
      </c>
      <c r="G3845">
        <v>2</v>
      </c>
      <c r="H3845">
        <v>0.25</v>
      </c>
      <c r="I3845">
        <v>4</v>
      </c>
      <c r="J3845">
        <v>3</v>
      </c>
      <c r="K3845">
        <v>1.3333333333333333</v>
      </c>
      <c r="L3845">
        <v>12</v>
      </c>
      <c r="M3845">
        <v>0.25</v>
      </c>
      <c r="N3845">
        <v>3</v>
      </c>
      <c r="P3845">
        <v>0</v>
      </c>
      <c r="Q3845">
        <v>0</v>
      </c>
      <c r="R3845" t="e">
        <v>#DIV/0!</v>
      </c>
      <c r="S3845">
        <v>1</v>
      </c>
    </row>
    <row r="3846" spans="1:19" x14ac:dyDescent="0.25">
      <c r="A3846" s="177" t="s">
        <v>11322</v>
      </c>
      <c r="B3846" t="s">
        <v>11323</v>
      </c>
      <c r="C3846" t="s">
        <v>351</v>
      </c>
      <c r="D3846" s="20" t="s">
        <v>1026</v>
      </c>
      <c r="E3846" s="26">
        <v>43009</v>
      </c>
      <c r="F3846">
        <v>2</v>
      </c>
      <c r="G3846">
        <v>1.5</v>
      </c>
      <c r="H3846">
        <v>1.3333333333333333</v>
      </c>
      <c r="I3846">
        <v>8</v>
      </c>
      <c r="J3846">
        <v>12</v>
      </c>
      <c r="K3846">
        <v>0.66666666666666663</v>
      </c>
      <c r="L3846">
        <v>9</v>
      </c>
      <c r="M3846">
        <v>1.3333333333333333</v>
      </c>
      <c r="N3846">
        <v>8</v>
      </c>
      <c r="P3846">
        <v>0</v>
      </c>
      <c r="Q3846">
        <v>0</v>
      </c>
      <c r="R3846" t="e">
        <v>#DIV/0!</v>
      </c>
      <c r="S3846">
        <v>0</v>
      </c>
    </row>
    <row r="3847" spans="1:19" x14ac:dyDescent="0.25">
      <c r="A3847" s="177" t="s">
        <v>11216</v>
      </c>
      <c r="B3847" t="s">
        <v>11217</v>
      </c>
      <c r="C3847" t="s">
        <v>352</v>
      </c>
      <c r="D3847" s="20" t="s">
        <v>1026</v>
      </c>
      <c r="E3847" s="26">
        <v>43009</v>
      </c>
      <c r="F3847">
        <v>0</v>
      </c>
      <c r="G3847">
        <v>0</v>
      </c>
      <c r="H3847" t="e">
        <v>#DIV/0!</v>
      </c>
      <c r="I3847">
        <v>0</v>
      </c>
      <c r="J3847">
        <v>0</v>
      </c>
      <c r="K3847" t="e">
        <v>#DIV/0!</v>
      </c>
      <c r="L3847">
        <v>0</v>
      </c>
      <c r="M3847" t="e">
        <v>#DIV/0!</v>
      </c>
      <c r="N3847">
        <v>0</v>
      </c>
      <c r="P3847">
        <v>0</v>
      </c>
      <c r="Q3847">
        <v>0</v>
      </c>
      <c r="R3847" t="e">
        <v>#DIV/0!</v>
      </c>
      <c r="S3847">
        <v>0</v>
      </c>
    </row>
    <row r="3848" spans="1:19" x14ac:dyDescent="0.25">
      <c r="A3848" s="177" t="s">
        <v>10217</v>
      </c>
      <c r="B3848" t="s">
        <v>10218</v>
      </c>
      <c r="C3848" t="s">
        <v>353</v>
      </c>
      <c r="D3848" s="20" t="s">
        <v>1026</v>
      </c>
      <c r="E3848" s="26">
        <v>43009</v>
      </c>
      <c r="F3848">
        <v>2</v>
      </c>
      <c r="G3848">
        <v>6</v>
      </c>
      <c r="H3848">
        <v>0.33333333333333331</v>
      </c>
      <c r="I3848">
        <v>8</v>
      </c>
      <c r="J3848">
        <v>12</v>
      </c>
      <c r="K3848">
        <v>0.66666666666666663</v>
      </c>
      <c r="L3848">
        <v>36</v>
      </c>
      <c r="M3848">
        <v>0.33333333333333331</v>
      </c>
      <c r="N3848">
        <v>8</v>
      </c>
      <c r="P3848">
        <v>0</v>
      </c>
      <c r="Q3848">
        <v>0</v>
      </c>
      <c r="R3848" t="e">
        <v>#DIV/0!</v>
      </c>
      <c r="S3848">
        <v>0</v>
      </c>
    </row>
    <row r="3849" spans="1:19" x14ac:dyDescent="0.25">
      <c r="A3849" s="177" t="s">
        <v>8630</v>
      </c>
      <c r="B3849" t="s">
        <v>8631</v>
      </c>
      <c r="C3849" t="s">
        <v>354</v>
      </c>
      <c r="D3849" s="20" t="s">
        <v>1026</v>
      </c>
      <c r="E3849" s="26">
        <v>43009</v>
      </c>
      <c r="F3849">
        <v>1</v>
      </c>
      <c r="G3849">
        <v>1</v>
      </c>
      <c r="H3849">
        <v>1</v>
      </c>
      <c r="I3849">
        <v>11</v>
      </c>
      <c r="J3849">
        <v>6</v>
      </c>
      <c r="K3849">
        <v>1.8333333333333333</v>
      </c>
      <c r="L3849">
        <v>6</v>
      </c>
      <c r="M3849">
        <v>1</v>
      </c>
      <c r="N3849">
        <v>11</v>
      </c>
      <c r="P3849">
        <v>0</v>
      </c>
      <c r="Q3849">
        <v>0</v>
      </c>
      <c r="R3849" t="e">
        <v>#DIV/0!</v>
      </c>
      <c r="S3849">
        <v>0</v>
      </c>
    </row>
    <row r="3850" spans="1:19" x14ac:dyDescent="0.25">
      <c r="A3850" s="177" t="s">
        <v>6424</v>
      </c>
      <c r="B3850" t="s">
        <v>6425</v>
      </c>
      <c r="C3850" t="s">
        <v>355</v>
      </c>
      <c r="D3850" s="20" t="s">
        <v>1026</v>
      </c>
      <c r="E3850" s="26">
        <v>43009</v>
      </c>
      <c r="F3850">
        <v>3</v>
      </c>
      <c r="G3850">
        <v>3.5</v>
      </c>
      <c r="H3850">
        <v>0.8571428571428571</v>
      </c>
      <c r="I3850">
        <v>11</v>
      </c>
      <c r="J3850">
        <v>18</v>
      </c>
      <c r="K3850">
        <v>0.61111111111111116</v>
      </c>
      <c r="L3850">
        <v>21</v>
      </c>
      <c r="M3850">
        <v>0.8571428571428571</v>
      </c>
      <c r="N3850">
        <v>11</v>
      </c>
      <c r="P3850">
        <v>0</v>
      </c>
      <c r="Q3850">
        <v>0</v>
      </c>
      <c r="R3850" t="e">
        <v>#DIV/0!</v>
      </c>
      <c r="S3850">
        <v>0</v>
      </c>
    </row>
    <row r="3851" spans="1:19" x14ac:dyDescent="0.25">
      <c r="A3851" s="177" t="s">
        <v>11811</v>
      </c>
      <c r="B3851" t="s">
        <v>11812</v>
      </c>
      <c r="C3851" t="s">
        <v>198</v>
      </c>
      <c r="D3851" s="20" t="s">
        <v>1028</v>
      </c>
      <c r="E3851" s="26">
        <v>43009</v>
      </c>
      <c r="F3851">
        <v>0.5</v>
      </c>
      <c r="G3851">
        <v>2</v>
      </c>
      <c r="H3851">
        <v>0.25</v>
      </c>
      <c r="I3851">
        <v>4</v>
      </c>
      <c r="J3851">
        <v>3</v>
      </c>
      <c r="K3851">
        <v>1.3333333333333333</v>
      </c>
      <c r="L3851">
        <v>12</v>
      </c>
      <c r="M3851">
        <v>0.25</v>
      </c>
      <c r="N3851">
        <v>3</v>
      </c>
      <c r="P3851">
        <v>0</v>
      </c>
      <c r="Q3851">
        <v>0</v>
      </c>
      <c r="R3851" t="e">
        <v>#DIV/0!</v>
      </c>
      <c r="S3851">
        <v>1</v>
      </c>
    </row>
    <row r="3852" spans="1:19" x14ac:dyDescent="0.25">
      <c r="A3852" s="177" t="s">
        <v>11813</v>
      </c>
      <c r="B3852" t="s">
        <v>11814</v>
      </c>
      <c r="C3852" t="s">
        <v>199</v>
      </c>
      <c r="D3852" s="20" t="s">
        <v>1028</v>
      </c>
      <c r="E3852" s="26">
        <v>43009</v>
      </c>
      <c r="F3852">
        <v>12</v>
      </c>
      <c r="G3852">
        <v>10</v>
      </c>
      <c r="H3852">
        <v>1.2</v>
      </c>
      <c r="I3852">
        <v>139</v>
      </c>
      <c r="J3852">
        <v>136</v>
      </c>
      <c r="K3852">
        <v>1.0220588235294117</v>
      </c>
      <c r="L3852">
        <v>104</v>
      </c>
      <c r="M3852">
        <v>1.3076923076923077</v>
      </c>
      <c r="N3852">
        <v>135</v>
      </c>
      <c r="P3852">
        <v>0</v>
      </c>
      <c r="Q3852">
        <v>0</v>
      </c>
      <c r="R3852" t="e">
        <v>#DIV/0!</v>
      </c>
      <c r="S3852">
        <v>4</v>
      </c>
    </row>
    <row r="3853" spans="1:19" x14ac:dyDescent="0.25">
      <c r="A3853" s="177" t="s">
        <v>11815</v>
      </c>
      <c r="B3853" t="s">
        <v>11816</v>
      </c>
      <c r="C3853" t="s">
        <v>348</v>
      </c>
      <c r="D3853" s="20" t="s">
        <v>1028</v>
      </c>
      <c r="E3853" s="26">
        <v>43009</v>
      </c>
      <c r="F3853">
        <v>3.5</v>
      </c>
      <c r="G3853">
        <v>3</v>
      </c>
      <c r="H3853">
        <v>1.1666666666666667</v>
      </c>
      <c r="I3853">
        <v>15</v>
      </c>
      <c r="J3853">
        <v>33</v>
      </c>
      <c r="K3853">
        <v>0.45454545454545453</v>
      </c>
      <c r="L3853">
        <v>30</v>
      </c>
      <c r="M3853">
        <v>1.1000000000000001</v>
      </c>
      <c r="N3853">
        <v>15</v>
      </c>
      <c r="P3853">
        <v>0</v>
      </c>
      <c r="Q3853">
        <v>0</v>
      </c>
      <c r="R3853" t="e">
        <v>#DIV/0!</v>
      </c>
      <c r="S3853">
        <v>0</v>
      </c>
    </row>
    <row r="3854" spans="1:19" x14ac:dyDescent="0.25">
      <c r="A3854" s="177" t="s">
        <v>11817</v>
      </c>
      <c r="B3854" t="s">
        <v>11818</v>
      </c>
      <c r="C3854" t="s">
        <v>357</v>
      </c>
      <c r="D3854" s="20" t="s">
        <v>1028</v>
      </c>
      <c r="E3854" s="26">
        <v>43009</v>
      </c>
      <c r="F3854">
        <v>0</v>
      </c>
      <c r="G3854">
        <v>0</v>
      </c>
      <c r="H3854" t="e">
        <v>#DIV/0!</v>
      </c>
      <c r="I3854">
        <v>0</v>
      </c>
      <c r="J3854">
        <v>0</v>
      </c>
      <c r="K3854" t="e">
        <v>#DIV/0!</v>
      </c>
      <c r="L3854">
        <v>0</v>
      </c>
      <c r="M3854" t="e">
        <v>#DIV/0!</v>
      </c>
      <c r="N3854">
        <v>0</v>
      </c>
      <c r="P3854">
        <v>0</v>
      </c>
      <c r="Q3854">
        <v>0</v>
      </c>
      <c r="R3854" t="e">
        <v>#DIV/0!</v>
      </c>
      <c r="S3854">
        <v>0</v>
      </c>
    </row>
    <row r="3855" spans="1:19" x14ac:dyDescent="0.25">
      <c r="A3855" s="177" t="s">
        <v>10983</v>
      </c>
      <c r="B3855" t="s">
        <v>10984</v>
      </c>
      <c r="C3855" t="s">
        <v>227</v>
      </c>
      <c r="D3855" s="20" t="s">
        <v>1028</v>
      </c>
      <c r="E3855" s="26">
        <v>43009</v>
      </c>
      <c r="F3855">
        <v>0</v>
      </c>
      <c r="G3855">
        <v>0</v>
      </c>
      <c r="H3855" t="e">
        <v>#DIV/0!</v>
      </c>
      <c r="I3855">
        <v>0</v>
      </c>
      <c r="J3855">
        <v>0</v>
      </c>
      <c r="K3855" t="e">
        <v>#DIV/0!</v>
      </c>
      <c r="L3855">
        <v>0</v>
      </c>
      <c r="M3855" t="e">
        <v>#DIV/0!</v>
      </c>
      <c r="N3855">
        <v>0</v>
      </c>
      <c r="P3855">
        <v>0</v>
      </c>
      <c r="Q3855">
        <v>0</v>
      </c>
      <c r="R3855" t="e">
        <v>#DIV/0!</v>
      </c>
      <c r="S3855">
        <v>0</v>
      </c>
    </row>
    <row r="3856" spans="1:19" x14ac:dyDescent="0.25">
      <c r="A3856" s="177" t="s">
        <v>10808</v>
      </c>
      <c r="B3856" t="s">
        <v>10809</v>
      </c>
      <c r="C3856" t="s">
        <v>203</v>
      </c>
      <c r="D3856" s="20" t="s">
        <v>1028</v>
      </c>
      <c r="E3856" s="26">
        <v>43009</v>
      </c>
      <c r="F3856">
        <v>7</v>
      </c>
      <c r="G3856">
        <v>15.5</v>
      </c>
      <c r="H3856">
        <v>0.45161290322580644</v>
      </c>
      <c r="I3856">
        <v>19</v>
      </c>
      <c r="J3856">
        <v>42</v>
      </c>
      <c r="K3856">
        <v>0.45238095238095238</v>
      </c>
      <c r="L3856">
        <v>93</v>
      </c>
      <c r="M3856">
        <v>0.45161290322580644</v>
      </c>
      <c r="N3856">
        <v>18</v>
      </c>
      <c r="O3856">
        <v>0.75</v>
      </c>
      <c r="P3856">
        <v>1</v>
      </c>
      <c r="Q3856">
        <v>3</v>
      </c>
      <c r="R3856">
        <v>0.33333333333333331</v>
      </c>
      <c r="S3856">
        <v>1</v>
      </c>
    </row>
    <row r="3857" spans="1:19" x14ac:dyDescent="0.25">
      <c r="A3857" s="177" t="s">
        <v>9961</v>
      </c>
      <c r="B3857" t="s">
        <v>9962</v>
      </c>
      <c r="C3857" t="s">
        <v>223</v>
      </c>
      <c r="D3857" s="20" t="s">
        <v>1028</v>
      </c>
      <c r="E3857" s="26">
        <v>43009</v>
      </c>
      <c r="F3857">
        <v>5</v>
      </c>
      <c r="G3857">
        <v>9</v>
      </c>
      <c r="H3857">
        <v>0.55555555555555558</v>
      </c>
      <c r="I3857">
        <v>88</v>
      </c>
      <c r="J3857">
        <v>50</v>
      </c>
      <c r="K3857">
        <v>1.76</v>
      </c>
      <c r="L3857">
        <v>90</v>
      </c>
      <c r="M3857">
        <v>0.55555555555555558</v>
      </c>
      <c r="N3857">
        <v>82</v>
      </c>
      <c r="P3857">
        <v>0</v>
      </c>
      <c r="Q3857">
        <v>0</v>
      </c>
      <c r="R3857" t="e">
        <v>#DIV/0!</v>
      </c>
      <c r="S3857">
        <v>6</v>
      </c>
    </row>
    <row r="3858" spans="1:19" x14ac:dyDescent="0.25">
      <c r="A3858" s="177" t="s">
        <v>9579</v>
      </c>
      <c r="B3858" t="s">
        <v>9580</v>
      </c>
      <c r="C3858" t="s">
        <v>346</v>
      </c>
      <c r="D3858" s="20" t="s">
        <v>1028</v>
      </c>
      <c r="E3858" s="26">
        <v>43009</v>
      </c>
      <c r="F3858">
        <v>0</v>
      </c>
      <c r="G3858">
        <v>0</v>
      </c>
      <c r="H3858" t="e">
        <v>#DIV/0!</v>
      </c>
      <c r="I3858">
        <v>0</v>
      </c>
      <c r="J3858">
        <v>0</v>
      </c>
      <c r="K3858" t="e">
        <v>#DIV/0!</v>
      </c>
      <c r="L3858">
        <v>0</v>
      </c>
      <c r="M3858" t="e">
        <v>#DIV/0!</v>
      </c>
      <c r="N3858">
        <v>0</v>
      </c>
      <c r="P3858">
        <v>0</v>
      </c>
      <c r="Q3858">
        <v>0</v>
      </c>
      <c r="R3858" t="e">
        <v>#DIV/0!</v>
      </c>
      <c r="S3858">
        <v>0</v>
      </c>
    </row>
    <row r="3859" spans="1:19" x14ac:dyDescent="0.25">
      <c r="A3859" s="177" t="s">
        <v>9220</v>
      </c>
      <c r="B3859" t="s">
        <v>9221</v>
      </c>
      <c r="C3859" t="s">
        <v>207</v>
      </c>
      <c r="D3859" s="20" t="s">
        <v>1028</v>
      </c>
      <c r="E3859" s="26">
        <v>43009</v>
      </c>
      <c r="F3859">
        <v>5</v>
      </c>
      <c r="G3859">
        <v>5</v>
      </c>
      <c r="H3859">
        <v>1</v>
      </c>
      <c r="I3859">
        <v>26</v>
      </c>
      <c r="J3859">
        <v>30</v>
      </c>
      <c r="K3859">
        <v>0.8666666666666667</v>
      </c>
      <c r="L3859">
        <v>30</v>
      </c>
      <c r="M3859">
        <v>1</v>
      </c>
      <c r="N3859">
        <v>19</v>
      </c>
      <c r="O3859">
        <v>0.7</v>
      </c>
      <c r="P3859">
        <v>1</v>
      </c>
      <c r="Q3859">
        <v>1</v>
      </c>
      <c r="R3859">
        <v>1</v>
      </c>
      <c r="S3859">
        <v>7</v>
      </c>
    </row>
    <row r="3860" spans="1:19" x14ac:dyDescent="0.25">
      <c r="A3860" s="177" t="s">
        <v>8381</v>
      </c>
      <c r="B3860" t="s">
        <v>8382</v>
      </c>
      <c r="C3860" t="s">
        <v>212</v>
      </c>
      <c r="D3860" s="20" t="s">
        <v>1028</v>
      </c>
      <c r="E3860" s="26">
        <v>43009</v>
      </c>
      <c r="F3860">
        <v>0</v>
      </c>
      <c r="G3860">
        <v>0</v>
      </c>
      <c r="H3860" t="e">
        <v>#DIV/0!</v>
      </c>
      <c r="I3860">
        <v>0</v>
      </c>
      <c r="J3860">
        <v>0</v>
      </c>
      <c r="K3860" t="e">
        <v>#DIV/0!</v>
      </c>
      <c r="L3860">
        <v>0</v>
      </c>
      <c r="M3860" t="e">
        <v>#DIV/0!</v>
      </c>
      <c r="N3860">
        <v>0</v>
      </c>
      <c r="P3860">
        <v>0</v>
      </c>
      <c r="Q3860">
        <v>0</v>
      </c>
      <c r="R3860" t="e">
        <v>#DIV/0!</v>
      </c>
      <c r="S3860">
        <v>0</v>
      </c>
    </row>
    <row r="3861" spans="1:19" x14ac:dyDescent="0.25">
      <c r="A3861" s="177" t="s">
        <v>8080</v>
      </c>
      <c r="B3861" t="s">
        <v>8081</v>
      </c>
      <c r="C3861" t="s">
        <v>225</v>
      </c>
      <c r="D3861" s="20" t="s">
        <v>1028</v>
      </c>
      <c r="E3861" s="26">
        <v>43009</v>
      </c>
      <c r="F3861">
        <v>5.5</v>
      </c>
      <c r="G3861">
        <v>5.5</v>
      </c>
      <c r="H3861">
        <v>1</v>
      </c>
      <c r="I3861">
        <v>45</v>
      </c>
      <c r="J3861">
        <v>62</v>
      </c>
      <c r="K3861">
        <v>0.72580645161290325</v>
      </c>
      <c r="L3861">
        <v>62</v>
      </c>
      <c r="M3861">
        <v>1</v>
      </c>
      <c r="N3861">
        <v>38</v>
      </c>
      <c r="P3861">
        <v>0</v>
      </c>
      <c r="Q3861">
        <v>0</v>
      </c>
      <c r="R3861" t="e">
        <v>#DIV/0!</v>
      </c>
      <c r="S3861">
        <v>7</v>
      </c>
    </row>
    <row r="3862" spans="1:19" x14ac:dyDescent="0.25">
      <c r="A3862" s="177" t="s">
        <v>7692</v>
      </c>
      <c r="B3862" t="s">
        <v>7693</v>
      </c>
      <c r="C3862" s="20" t="s">
        <v>901</v>
      </c>
      <c r="D3862" s="20" t="s">
        <v>1026</v>
      </c>
      <c r="E3862" s="26">
        <v>43009</v>
      </c>
      <c r="F3862">
        <v>4</v>
      </c>
      <c r="G3862">
        <v>4</v>
      </c>
      <c r="H3862">
        <v>1</v>
      </c>
      <c r="I3862">
        <v>38</v>
      </c>
      <c r="J3862">
        <v>24</v>
      </c>
      <c r="K3862">
        <v>1.5833333333333333</v>
      </c>
      <c r="L3862">
        <v>24</v>
      </c>
      <c r="M3862">
        <v>1</v>
      </c>
      <c r="N3862">
        <v>31</v>
      </c>
      <c r="P3862">
        <v>0</v>
      </c>
      <c r="Q3862">
        <v>2</v>
      </c>
      <c r="R3862">
        <v>0</v>
      </c>
      <c r="S3862">
        <v>7</v>
      </c>
    </row>
    <row r="3863" spans="1:19" x14ac:dyDescent="0.25">
      <c r="A3863" s="177" t="s">
        <v>7140</v>
      </c>
      <c r="B3863" t="s">
        <v>7141</v>
      </c>
      <c r="C3863" t="s">
        <v>232</v>
      </c>
      <c r="D3863" s="20" t="s">
        <v>1028</v>
      </c>
      <c r="E3863" s="26">
        <v>43009</v>
      </c>
      <c r="F3863">
        <v>8</v>
      </c>
      <c r="G3863">
        <v>7</v>
      </c>
      <c r="H3863">
        <v>1.1428571428571428</v>
      </c>
      <c r="I3863">
        <v>118</v>
      </c>
      <c r="J3863">
        <v>94</v>
      </c>
      <c r="K3863">
        <v>1.2553191489361701</v>
      </c>
      <c r="L3863">
        <v>80</v>
      </c>
      <c r="M3863">
        <v>1.175</v>
      </c>
      <c r="N3863">
        <v>109</v>
      </c>
      <c r="P3863">
        <v>0</v>
      </c>
      <c r="Q3863">
        <v>28</v>
      </c>
      <c r="R3863">
        <v>0</v>
      </c>
      <c r="S3863">
        <v>9</v>
      </c>
    </row>
    <row r="3864" spans="1:19" x14ac:dyDescent="0.25">
      <c r="A3864" s="177" t="s">
        <v>6774</v>
      </c>
      <c r="B3864" t="s">
        <v>6775</v>
      </c>
      <c r="C3864" t="s">
        <v>317</v>
      </c>
      <c r="D3864" s="20" t="s">
        <v>1028</v>
      </c>
      <c r="E3864" s="26">
        <v>43009</v>
      </c>
      <c r="F3864">
        <v>8</v>
      </c>
      <c r="G3864">
        <v>9</v>
      </c>
      <c r="H3864">
        <v>0.88888888888888884</v>
      </c>
      <c r="I3864">
        <v>38</v>
      </c>
      <c r="J3864">
        <v>48</v>
      </c>
      <c r="K3864">
        <v>0.79166666666666663</v>
      </c>
      <c r="L3864">
        <v>54</v>
      </c>
      <c r="M3864">
        <v>0.88888888888888884</v>
      </c>
      <c r="N3864">
        <v>33</v>
      </c>
      <c r="P3864">
        <v>1</v>
      </c>
      <c r="Q3864">
        <v>1</v>
      </c>
      <c r="R3864">
        <v>1</v>
      </c>
      <c r="S3864">
        <v>5</v>
      </c>
    </row>
    <row r="3865" spans="1:19" x14ac:dyDescent="0.25">
      <c r="A3865" s="177" t="s">
        <v>6350</v>
      </c>
      <c r="B3865" t="s">
        <v>6351</v>
      </c>
      <c r="C3865" t="s">
        <v>214</v>
      </c>
      <c r="D3865" s="20" t="s">
        <v>1028</v>
      </c>
      <c r="E3865" s="26">
        <v>43009</v>
      </c>
      <c r="F3865">
        <v>15.5</v>
      </c>
      <c r="G3865">
        <v>16.5</v>
      </c>
      <c r="H3865">
        <v>0.93939393939393945</v>
      </c>
      <c r="I3865">
        <v>90</v>
      </c>
      <c r="J3865">
        <v>147</v>
      </c>
      <c r="K3865">
        <v>0.61224489795918369</v>
      </c>
      <c r="L3865">
        <v>161</v>
      </c>
      <c r="M3865">
        <v>0.91304347826086951</v>
      </c>
      <c r="N3865">
        <v>69</v>
      </c>
      <c r="O3865">
        <v>0.9</v>
      </c>
      <c r="P3865">
        <v>10</v>
      </c>
      <c r="Q3865">
        <v>19</v>
      </c>
      <c r="R3865">
        <v>0.52631578947368418</v>
      </c>
      <c r="S3865">
        <v>21</v>
      </c>
    </row>
    <row r="3866" spans="1:19" x14ac:dyDescent="0.25">
      <c r="A3866" s="177" t="s">
        <v>5572</v>
      </c>
      <c r="B3866" t="s">
        <v>5573</v>
      </c>
      <c r="C3866" s="20" t="s">
        <v>903</v>
      </c>
      <c r="D3866" s="20" t="s">
        <v>1026</v>
      </c>
      <c r="E3866" s="26">
        <v>43009</v>
      </c>
      <c r="F3866">
        <v>6.5</v>
      </c>
      <c r="G3866">
        <v>6.5</v>
      </c>
      <c r="H3866">
        <v>1</v>
      </c>
      <c r="I3866">
        <v>36</v>
      </c>
      <c r="J3866">
        <v>39</v>
      </c>
      <c r="K3866">
        <v>0.92307692307692313</v>
      </c>
      <c r="L3866">
        <v>39</v>
      </c>
      <c r="M3866">
        <v>1</v>
      </c>
      <c r="N3866">
        <v>35</v>
      </c>
      <c r="P3866">
        <v>1</v>
      </c>
      <c r="Q3866">
        <v>4</v>
      </c>
      <c r="R3866">
        <v>0.25</v>
      </c>
      <c r="S3866">
        <v>1</v>
      </c>
    </row>
    <row r="3867" spans="1:19" x14ac:dyDescent="0.25">
      <c r="A3867" s="177" t="s">
        <v>4957</v>
      </c>
      <c r="B3867" t="s">
        <v>4958</v>
      </c>
      <c r="C3867" t="s">
        <v>230</v>
      </c>
      <c r="D3867" s="20" t="s">
        <v>1028</v>
      </c>
      <c r="E3867" s="26">
        <v>43009</v>
      </c>
      <c r="F3867">
        <v>0</v>
      </c>
      <c r="G3867">
        <v>0</v>
      </c>
      <c r="H3867" t="e">
        <v>#DIV/0!</v>
      </c>
      <c r="I3867">
        <v>0</v>
      </c>
      <c r="J3867">
        <v>0</v>
      </c>
      <c r="K3867" t="e">
        <v>#DIV/0!</v>
      </c>
      <c r="L3867">
        <v>0</v>
      </c>
      <c r="M3867" t="e">
        <v>#DIV/0!</v>
      </c>
      <c r="N3867">
        <v>0</v>
      </c>
      <c r="P3867">
        <v>0</v>
      </c>
      <c r="Q3867">
        <v>0</v>
      </c>
      <c r="R3867" t="e">
        <v>#DIV/0!</v>
      </c>
      <c r="S3867">
        <v>0</v>
      </c>
    </row>
    <row r="3868" spans="1:19" x14ac:dyDescent="0.25">
      <c r="A3868" s="177" t="s">
        <v>4782</v>
      </c>
      <c r="B3868" t="s">
        <v>4783</v>
      </c>
      <c r="C3868" t="s">
        <v>234</v>
      </c>
      <c r="D3868" s="20" t="s">
        <v>1028</v>
      </c>
      <c r="E3868" s="26">
        <v>43009</v>
      </c>
      <c r="F3868">
        <v>2</v>
      </c>
      <c r="G3868">
        <v>3.5</v>
      </c>
      <c r="H3868">
        <v>0.5714285714285714</v>
      </c>
      <c r="I3868">
        <v>81</v>
      </c>
      <c r="J3868">
        <v>28</v>
      </c>
      <c r="K3868">
        <v>2.8928571428571428</v>
      </c>
      <c r="L3868">
        <v>49</v>
      </c>
      <c r="M3868">
        <v>0.5714285714285714</v>
      </c>
      <c r="N3868">
        <v>79</v>
      </c>
      <c r="P3868">
        <v>0</v>
      </c>
      <c r="Q3868">
        <v>0</v>
      </c>
      <c r="R3868" t="e">
        <v>#DIV/0!</v>
      </c>
      <c r="S3868">
        <v>2</v>
      </c>
    </row>
    <row r="3869" spans="1:19" x14ac:dyDescent="0.25">
      <c r="A3869" s="177" t="s">
        <v>4432</v>
      </c>
      <c r="B3869" t="s">
        <v>4433</v>
      </c>
      <c r="C3869" t="s">
        <v>217</v>
      </c>
      <c r="D3869" s="20" t="s">
        <v>1028</v>
      </c>
      <c r="E3869" s="26">
        <v>43009</v>
      </c>
      <c r="F3869">
        <v>0</v>
      </c>
      <c r="G3869">
        <v>0</v>
      </c>
      <c r="H3869" t="e">
        <v>#DIV/0!</v>
      </c>
      <c r="I3869">
        <v>0</v>
      </c>
      <c r="J3869">
        <v>0</v>
      </c>
      <c r="K3869" t="e">
        <v>#DIV/0!</v>
      </c>
      <c r="L3869">
        <v>0</v>
      </c>
      <c r="M3869" t="e">
        <v>#DIV/0!</v>
      </c>
      <c r="N3869">
        <v>0</v>
      </c>
      <c r="P3869">
        <v>0</v>
      </c>
      <c r="Q3869">
        <v>0</v>
      </c>
      <c r="R3869" t="e">
        <v>#DIV/0!</v>
      </c>
      <c r="S3869">
        <v>0</v>
      </c>
    </row>
    <row r="3870" spans="1:19" x14ac:dyDescent="0.25">
      <c r="A3870" s="177" t="s">
        <v>3842</v>
      </c>
      <c r="B3870" t="s">
        <v>3843</v>
      </c>
      <c r="C3870" t="s">
        <v>342</v>
      </c>
      <c r="D3870" s="20" t="s">
        <v>1028</v>
      </c>
      <c r="E3870" s="26">
        <v>43009</v>
      </c>
      <c r="F3870">
        <v>0</v>
      </c>
      <c r="G3870">
        <v>0</v>
      </c>
      <c r="H3870" t="e">
        <v>#DIV/0!</v>
      </c>
      <c r="I3870">
        <v>0</v>
      </c>
      <c r="J3870">
        <v>0</v>
      </c>
      <c r="K3870" t="e">
        <v>#DIV/0!</v>
      </c>
      <c r="L3870">
        <v>0</v>
      </c>
      <c r="M3870" t="e">
        <v>#DIV/0!</v>
      </c>
      <c r="N3870">
        <v>0</v>
      </c>
      <c r="P3870">
        <v>0</v>
      </c>
      <c r="Q3870">
        <v>0</v>
      </c>
      <c r="R3870" t="e">
        <v>#DIV/0!</v>
      </c>
      <c r="S3870">
        <v>0</v>
      </c>
    </row>
    <row r="3871" spans="1:19" x14ac:dyDescent="0.25">
      <c r="A3871" s="177" t="s">
        <v>3650</v>
      </c>
      <c r="B3871" t="s">
        <v>3651</v>
      </c>
      <c r="C3871" t="s">
        <v>220</v>
      </c>
      <c r="D3871" s="20" t="s">
        <v>1028</v>
      </c>
      <c r="E3871" s="26">
        <v>43009</v>
      </c>
      <c r="F3871">
        <v>0</v>
      </c>
      <c r="G3871">
        <v>0</v>
      </c>
      <c r="H3871" t="e">
        <v>#DIV/0!</v>
      </c>
      <c r="I3871">
        <v>0</v>
      </c>
      <c r="J3871">
        <v>0</v>
      </c>
      <c r="K3871" t="e">
        <v>#DIV/0!</v>
      </c>
      <c r="L3871">
        <v>0</v>
      </c>
      <c r="M3871" t="e">
        <v>#DIV/0!</v>
      </c>
      <c r="N3871">
        <v>0</v>
      </c>
      <c r="P3871">
        <v>0</v>
      </c>
      <c r="Q3871">
        <v>0</v>
      </c>
      <c r="R3871" t="e">
        <v>#DIV/0!</v>
      </c>
      <c r="S3871">
        <v>0</v>
      </c>
    </row>
    <row r="3872" spans="1:19" x14ac:dyDescent="0.25">
      <c r="A3872" s="177" t="s">
        <v>3125</v>
      </c>
      <c r="B3872" t="s">
        <v>3126</v>
      </c>
      <c r="C3872" t="s">
        <v>242</v>
      </c>
      <c r="D3872" s="20" t="s">
        <v>1026</v>
      </c>
      <c r="E3872" s="26">
        <v>43009</v>
      </c>
      <c r="F3872">
        <v>0</v>
      </c>
      <c r="G3872">
        <v>0</v>
      </c>
      <c r="H3872" t="e">
        <v>#DIV/0!</v>
      </c>
      <c r="I3872">
        <v>0</v>
      </c>
      <c r="J3872">
        <v>0</v>
      </c>
      <c r="K3872" t="e">
        <v>#DIV/0!</v>
      </c>
      <c r="L3872">
        <v>0</v>
      </c>
      <c r="M3872" t="e">
        <v>#DIV/0!</v>
      </c>
      <c r="N3872">
        <v>0</v>
      </c>
      <c r="P3872">
        <v>0</v>
      </c>
      <c r="Q3872">
        <v>0</v>
      </c>
      <c r="R3872" t="e">
        <v>#DIV/0!</v>
      </c>
      <c r="S3872">
        <v>0</v>
      </c>
    </row>
    <row r="3873" spans="1:19" x14ac:dyDescent="0.25">
      <c r="A3873" s="177" t="s">
        <v>2950</v>
      </c>
      <c r="B3873" t="s">
        <v>2951</v>
      </c>
      <c r="C3873" s="20" t="s">
        <v>2754</v>
      </c>
      <c r="D3873" s="20" t="s">
        <v>1026</v>
      </c>
      <c r="E3873" s="26">
        <v>43009</v>
      </c>
      <c r="F3873">
        <v>3.5</v>
      </c>
      <c r="G3873">
        <v>3.5</v>
      </c>
      <c r="H3873">
        <v>1</v>
      </c>
      <c r="I3873">
        <v>24</v>
      </c>
      <c r="J3873">
        <v>21</v>
      </c>
      <c r="K3873">
        <v>1.1428571428571428</v>
      </c>
      <c r="L3873">
        <v>21</v>
      </c>
      <c r="M3873">
        <v>1</v>
      </c>
      <c r="N3873">
        <v>23</v>
      </c>
      <c r="P3873">
        <v>1</v>
      </c>
      <c r="Q3873">
        <v>1</v>
      </c>
      <c r="R3873">
        <v>1</v>
      </c>
      <c r="S3873">
        <v>1</v>
      </c>
    </row>
    <row r="3874" spans="1:19" x14ac:dyDescent="0.25">
      <c r="A3874" s="177" t="s">
        <v>2705</v>
      </c>
      <c r="B3874" t="s">
        <v>2706</v>
      </c>
      <c r="C3874" t="s">
        <v>237</v>
      </c>
      <c r="D3874" s="20" t="s">
        <v>1026</v>
      </c>
      <c r="E3874" s="26">
        <v>43009</v>
      </c>
      <c r="F3874">
        <v>13</v>
      </c>
      <c r="G3874">
        <v>14</v>
      </c>
      <c r="H3874">
        <v>0.9285714285714286</v>
      </c>
      <c r="I3874">
        <v>47</v>
      </c>
      <c r="J3874">
        <v>78</v>
      </c>
      <c r="K3874">
        <v>0.60256410256410253</v>
      </c>
      <c r="L3874">
        <v>84</v>
      </c>
      <c r="M3874">
        <v>0.9285714285714286</v>
      </c>
      <c r="N3874">
        <v>27</v>
      </c>
      <c r="O3874">
        <v>0.78333333333333333</v>
      </c>
      <c r="P3874">
        <v>7</v>
      </c>
      <c r="Q3874">
        <v>11</v>
      </c>
      <c r="R3874">
        <v>0.63636363636363635</v>
      </c>
      <c r="S3874">
        <v>20</v>
      </c>
    </row>
    <row r="3875" spans="1:19" x14ac:dyDescent="0.25">
      <c r="A3875" s="177" t="s">
        <v>2530</v>
      </c>
      <c r="B3875" t="s">
        <v>2531</v>
      </c>
      <c r="C3875" t="s">
        <v>238</v>
      </c>
      <c r="D3875" s="20" t="s">
        <v>1026</v>
      </c>
      <c r="E3875" s="26">
        <v>43009</v>
      </c>
      <c r="F3875">
        <v>0</v>
      </c>
      <c r="G3875">
        <v>0</v>
      </c>
      <c r="H3875" t="e">
        <v>#DIV/0!</v>
      </c>
      <c r="I3875">
        <v>0</v>
      </c>
      <c r="J3875">
        <v>0</v>
      </c>
      <c r="K3875" t="e">
        <v>#DIV/0!</v>
      </c>
      <c r="L3875">
        <v>0</v>
      </c>
      <c r="M3875" t="e">
        <v>#DIV/0!</v>
      </c>
      <c r="N3875">
        <v>0</v>
      </c>
      <c r="P3875">
        <v>0</v>
      </c>
      <c r="Q3875">
        <v>0</v>
      </c>
      <c r="R3875" t="e">
        <v>#DIV/0!</v>
      </c>
      <c r="S3875">
        <v>0</v>
      </c>
    </row>
    <row r="3876" spans="1:19" x14ac:dyDescent="0.25">
      <c r="A3876" s="177" t="s">
        <v>2357</v>
      </c>
      <c r="B3876" t="s">
        <v>2358</v>
      </c>
      <c r="C3876" t="s">
        <v>239</v>
      </c>
      <c r="D3876" s="20" t="s">
        <v>1026</v>
      </c>
      <c r="E3876" s="26">
        <v>43009</v>
      </c>
      <c r="F3876">
        <v>0</v>
      </c>
      <c r="G3876">
        <v>0</v>
      </c>
      <c r="H3876" t="e">
        <v>#DIV/0!</v>
      </c>
      <c r="I3876">
        <v>0</v>
      </c>
      <c r="J3876">
        <v>0</v>
      </c>
      <c r="K3876" t="e">
        <v>#DIV/0!</v>
      </c>
      <c r="L3876">
        <v>0</v>
      </c>
      <c r="M3876" t="e">
        <v>#DIV/0!</v>
      </c>
      <c r="N3876">
        <v>0</v>
      </c>
      <c r="P3876">
        <v>0</v>
      </c>
      <c r="Q3876">
        <v>0</v>
      </c>
      <c r="R3876" t="e">
        <v>#DIV/0!</v>
      </c>
      <c r="S3876">
        <v>0</v>
      </c>
    </row>
    <row r="3877" spans="1:19" x14ac:dyDescent="0.25">
      <c r="A3877" s="177" t="s">
        <v>2182</v>
      </c>
      <c r="B3877" t="s">
        <v>2183</v>
      </c>
      <c r="C3877" s="20" t="s">
        <v>2018</v>
      </c>
      <c r="D3877" s="20" t="s">
        <v>1026</v>
      </c>
      <c r="E3877" s="26">
        <v>43009</v>
      </c>
      <c r="F3877">
        <v>7</v>
      </c>
      <c r="G3877">
        <v>7</v>
      </c>
      <c r="H3877">
        <v>1</v>
      </c>
      <c r="I3877">
        <v>50</v>
      </c>
      <c r="J3877">
        <v>42</v>
      </c>
      <c r="K3877">
        <v>1.1904761904761905</v>
      </c>
      <c r="L3877">
        <v>42</v>
      </c>
      <c r="M3877">
        <v>1</v>
      </c>
      <c r="N3877">
        <v>43</v>
      </c>
      <c r="P3877">
        <v>0</v>
      </c>
      <c r="Q3877">
        <v>5</v>
      </c>
      <c r="R3877">
        <v>0</v>
      </c>
      <c r="S3877">
        <v>7</v>
      </c>
    </row>
    <row r="3878" spans="1:19" x14ac:dyDescent="0.25">
      <c r="A3878" s="177" t="s">
        <v>1934</v>
      </c>
      <c r="B3878" t="s">
        <v>1935</v>
      </c>
      <c r="C3878" t="s">
        <v>240</v>
      </c>
      <c r="D3878" s="20" t="s">
        <v>1026</v>
      </c>
      <c r="E3878" s="26">
        <v>43009</v>
      </c>
      <c r="F3878">
        <v>13</v>
      </c>
      <c r="G3878">
        <v>17.5</v>
      </c>
      <c r="H3878">
        <v>0.74285714285714288</v>
      </c>
      <c r="I3878">
        <v>60</v>
      </c>
      <c r="J3878">
        <v>78</v>
      </c>
      <c r="K3878">
        <v>0.76923076923076927</v>
      </c>
      <c r="L3878">
        <v>105</v>
      </c>
      <c r="M3878">
        <v>0.74285714285714288</v>
      </c>
      <c r="N3878">
        <v>50</v>
      </c>
      <c r="P3878">
        <v>2</v>
      </c>
      <c r="Q3878">
        <v>4</v>
      </c>
      <c r="R3878">
        <v>0.5</v>
      </c>
      <c r="S3878">
        <v>10</v>
      </c>
    </row>
    <row r="3879" spans="1:19" x14ac:dyDescent="0.25">
      <c r="A3879" s="177" t="s">
        <v>1759</v>
      </c>
      <c r="B3879" t="s">
        <v>1760</v>
      </c>
      <c r="C3879" t="s">
        <v>241</v>
      </c>
      <c r="D3879" s="20" t="s">
        <v>1026</v>
      </c>
      <c r="E3879" s="26">
        <v>43009</v>
      </c>
      <c r="F3879">
        <v>37.5</v>
      </c>
      <c r="G3879">
        <v>40.5</v>
      </c>
      <c r="H3879">
        <v>0.92592592592592593</v>
      </c>
      <c r="I3879">
        <v>514</v>
      </c>
      <c r="J3879">
        <v>466</v>
      </c>
      <c r="K3879">
        <v>1.1030042918454936</v>
      </c>
      <c r="L3879">
        <v>492</v>
      </c>
      <c r="M3879">
        <v>0.94715447154471544</v>
      </c>
      <c r="N3879">
        <v>482</v>
      </c>
      <c r="P3879">
        <v>4</v>
      </c>
      <c r="Q3879">
        <v>37</v>
      </c>
      <c r="R3879">
        <v>0.10810810810810811</v>
      </c>
      <c r="S3879">
        <v>32</v>
      </c>
    </row>
    <row r="3880" spans="1:19" x14ac:dyDescent="0.25">
      <c r="A3880" s="177" t="s">
        <v>1584</v>
      </c>
      <c r="B3880" t="s">
        <v>1585</v>
      </c>
      <c r="C3880" t="s">
        <v>318</v>
      </c>
      <c r="D3880" s="20" t="s">
        <v>1026</v>
      </c>
      <c r="E3880" s="26">
        <v>43009</v>
      </c>
      <c r="F3880">
        <v>8.5</v>
      </c>
      <c r="G3880">
        <v>14</v>
      </c>
      <c r="H3880">
        <v>0.6071428571428571</v>
      </c>
      <c r="I3880">
        <v>42</v>
      </c>
      <c r="J3880">
        <v>51</v>
      </c>
      <c r="K3880">
        <v>0.82352941176470584</v>
      </c>
      <c r="L3880">
        <v>84</v>
      </c>
      <c r="M3880">
        <v>0.6071428571428571</v>
      </c>
      <c r="N3880">
        <v>41</v>
      </c>
      <c r="P3880">
        <v>0</v>
      </c>
      <c r="Q3880">
        <v>0</v>
      </c>
      <c r="R3880" t="e">
        <v>#DIV/0!</v>
      </c>
      <c r="S3880">
        <v>1</v>
      </c>
    </row>
    <row r="3881" spans="1:19" x14ac:dyDescent="0.25">
      <c r="A3881" s="177" t="s">
        <v>12670</v>
      </c>
      <c r="B3881" t="s">
        <v>1482</v>
      </c>
      <c r="C3881" t="s">
        <v>896</v>
      </c>
      <c r="D3881" s="20" t="s">
        <v>1026</v>
      </c>
      <c r="E3881" s="26">
        <v>43009</v>
      </c>
      <c r="F3881">
        <v>82.5</v>
      </c>
      <c r="G3881">
        <v>96.5</v>
      </c>
      <c r="H3881">
        <v>0.85492227979274615</v>
      </c>
      <c r="I3881">
        <v>737</v>
      </c>
      <c r="J3881">
        <v>736</v>
      </c>
      <c r="K3881">
        <v>1.0013586956521738</v>
      </c>
      <c r="L3881">
        <v>828</v>
      </c>
      <c r="M3881">
        <v>0.88888888888888884</v>
      </c>
      <c r="N3881">
        <v>666</v>
      </c>
      <c r="P3881">
        <v>14</v>
      </c>
      <c r="Q3881">
        <v>58</v>
      </c>
      <c r="R3881">
        <v>0.2413793103448276</v>
      </c>
      <c r="S3881">
        <v>71</v>
      </c>
    </row>
    <row r="3882" spans="1:19" x14ac:dyDescent="0.25">
      <c r="A3882" s="177" t="s">
        <v>1153</v>
      </c>
      <c r="B3882" t="s">
        <v>1241</v>
      </c>
      <c r="C3882" t="s">
        <v>235</v>
      </c>
      <c r="D3882" s="20" t="s">
        <v>1028</v>
      </c>
      <c r="E3882" s="26">
        <v>43009</v>
      </c>
      <c r="F3882">
        <v>82.5</v>
      </c>
      <c r="G3882">
        <v>96.5</v>
      </c>
      <c r="H3882">
        <v>0.85492227979274615</v>
      </c>
      <c r="I3882">
        <v>737</v>
      </c>
      <c r="J3882">
        <v>736</v>
      </c>
      <c r="K3882">
        <v>1.0013586956521738</v>
      </c>
      <c r="L3882">
        <v>828</v>
      </c>
      <c r="M3882">
        <v>0.88888888888888884</v>
      </c>
      <c r="N3882">
        <v>666</v>
      </c>
      <c r="P3882">
        <v>14</v>
      </c>
      <c r="Q3882">
        <v>58</v>
      </c>
      <c r="R3882">
        <v>0.2413793103448276</v>
      </c>
      <c r="S3882">
        <v>71</v>
      </c>
    </row>
    <row r="3883" spans="1:19" x14ac:dyDescent="0.25">
      <c r="A3883" s="177" t="s">
        <v>11144</v>
      </c>
      <c r="B3883" t="s">
        <v>11145</v>
      </c>
      <c r="C3883" t="s">
        <v>228</v>
      </c>
      <c r="D3883" s="20" t="s">
        <v>1026</v>
      </c>
      <c r="E3883" s="26">
        <v>43040</v>
      </c>
      <c r="F3883">
        <v>0</v>
      </c>
      <c r="G3883">
        <v>0</v>
      </c>
      <c r="H3883" t="e">
        <v>#DIV/0!</v>
      </c>
      <c r="I3883">
        <v>0</v>
      </c>
      <c r="J3883">
        <v>0</v>
      </c>
      <c r="K3883" t="e">
        <v>#DIV/0!</v>
      </c>
      <c r="L3883">
        <v>0</v>
      </c>
      <c r="M3883" t="e">
        <v>#DIV/0!</v>
      </c>
      <c r="N3883">
        <v>0</v>
      </c>
      <c r="P3883">
        <v>0</v>
      </c>
      <c r="Q3883">
        <v>0</v>
      </c>
      <c r="R3883" t="e">
        <v>#DIV/0!</v>
      </c>
      <c r="S3883">
        <v>0</v>
      </c>
    </row>
    <row r="3884" spans="1:19" x14ac:dyDescent="0.25">
      <c r="A3884" s="177" t="s">
        <v>9397</v>
      </c>
      <c r="B3884" t="s">
        <v>9398</v>
      </c>
      <c r="C3884" t="s">
        <v>211</v>
      </c>
      <c r="D3884" s="20" t="s">
        <v>1026</v>
      </c>
      <c r="E3884" s="26">
        <v>43040</v>
      </c>
      <c r="F3884">
        <v>0</v>
      </c>
      <c r="G3884">
        <v>0</v>
      </c>
      <c r="H3884" t="e">
        <v>#DIV/0!</v>
      </c>
      <c r="I3884">
        <v>0</v>
      </c>
      <c r="J3884">
        <v>0</v>
      </c>
      <c r="K3884" t="e">
        <v>#DIV/0!</v>
      </c>
      <c r="L3884">
        <v>0</v>
      </c>
      <c r="M3884" t="e">
        <v>#DIV/0!</v>
      </c>
      <c r="N3884">
        <v>0</v>
      </c>
      <c r="P3884">
        <v>0</v>
      </c>
      <c r="Q3884">
        <v>0</v>
      </c>
      <c r="R3884" t="e">
        <v>#DIV/0!</v>
      </c>
      <c r="S3884">
        <v>0</v>
      </c>
    </row>
    <row r="3885" spans="1:19" x14ac:dyDescent="0.25">
      <c r="A3885" s="177" t="s">
        <v>8558</v>
      </c>
      <c r="B3885" t="s">
        <v>8559</v>
      </c>
      <c r="C3885" t="s">
        <v>213</v>
      </c>
      <c r="D3885" s="20" t="s">
        <v>1026</v>
      </c>
      <c r="E3885" s="26">
        <v>43040</v>
      </c>
      <c r="F3885">
        <v>0</v>
      </c>
      <c r="G3885">
        <v>0</v>
      </c>
      <c r="H3885" t="e">
        <v>#DIV/0!</v>
      </c>
      <c r="I3885">
        <v>0</v>
      </c>
      <c r="J3885">
        <v>0</v>
      </c>
      <c r="K3885" t="e">
        <v>#DIV/0!</v>
      </c>
      <c r="L3885">
        <v>0</v>
      </c>
      <c r="M3885" t="e">
        <v>#DIV/0!</v>
      </c>
      <c r="N3885">
        <v>0</v>
      </c>
      <c r="P3885">
        <v>0</v>
      </c>
      <c r="Q3885">
        <v>0</v>
      </c>
      <c r="R3885" t="e">
        <v>#DIV/0!</v>
      </c>
      <c r="S3885">
        <v>0</v>
      </c>
    </row>
    <row r="3886" spans="1:19" x14ac:dyDescent="0.25">
      <c r="A3886" s="177" t="s">
        <v>5134</v>
      </c>
      <c r="B3886" t="s">
        <v>5135</v>
      </c>
      <c r="C3886" t="s">
        <v>229</v>
      </c>
      <c r="D3886" s="20" t="s">
        <v>1026</v>
      </c>
      <c r="E3886" s="26">
        <v>43040</v>
      </c>
      <c r="F3886">
        <v>0</v>
      </c>
      <c r="G3886">
        <v>0</v>
      </c>
      <c r="H3886" t="e">
        <v>#DIV/0!</v>
      </c>
      <c r="I3886">
        <v>0</v>
      </c>
      <c r="J3886">
        <v>0</v>
      </c>
      <c r="K3886" t="e">
        <v>#DIV/0!</v>
      </c>
      <c r="L3886">
        <v>0</v>
      </c>
      <c r="M3886" t="e">
        <v>#DIV/0!</v>
      </c>
      <c r="N3886">
        <v>0</v>
      </c>
      <c r="P3886">
        <v>0</v>
      </c>
      <c r="Q3886">
        <v>0</v>
      </c>
      <c r="R3886" t="e">
        <v>#DIV/0!</v>
      </c>
      <c r="S3886">
        <v>0</v>
      </c>
    </row>
    <row r="3887" spans="1:19" x14ac:dyDescent="0.25">
      <c r="A3887" s="177" t="s">
        <v>12136</v>
      </c>
      <c r="B3887" t="s">
        <v>12137</v>
      </c>
      <c r="C3887" s="20" t="s">
        <v>1077</v>
      </c>
      <c r="D3887" s="20" t="s">
        <v>1028</v>
      </c>
      <c r="E3887" s="26">
        <v>43040</v>
      </c>
      <c r="F3887">
        <v>0</v>
      </c>
      <c r="G3887">
        <v>0</v>
      </c>
      <c r="H3887" t="e">
        <v>#DIV/0!</v>
      </c>
      <c r="I3887">
        <v>0</v>
      </c>
      <c r="J3887">
        <v>0</v>
      </c>
      <c r="K3887" t="e">
        <v>#DIV/0!</v>
      </c>
      <c r="L3887">
        <v>0</v>
      </c>
      <c r="M3887" t="e">
        <v>#DIV/0!</v>
      </c>
      <c r="N3887">
        <v>0</v>
      </c>
      <c r="P3887">
        <v>0</v>
      </c>
      <c r="Q3887">
        <v>0</v>
      </c>
      <c r="R3887" t="e">
        <v>#DIV/0!</v>
      </c>
      <c r="S3887">
        <v>0</v>
      </c>
    </row>
    <row r="3888" spans="1:19" x14ac:dyDescent="0.25">
      <c r="A3888" s="177" t="s">
        <v>5758</v>
      </c>
      <c r="B3888" t="s">
        <v>5759</v>
      </c>
      <c r="C3888" s="20" t="s">
        <v>1073</v>
      </c>
      <c r="D3888" s="20" t="s">
        <v>1026</v>
      </c>
      <c r="E3888" s="26">
        <v>43040</v>
      </c>
      <c r="F3888">
        <v>3.5</v>
      </c>
      <c r="G3888">
        <v>3.5</v>
      </c>
      <c r="H3888">
        <v>1</v>
      </c>
      <c r="I3888">
        <v>24</v>
      </c>
      <c r="J3888">
        <v>21</v>
      </c>
      <c r="K3888">
        <v>1.1428571428571428</v>
      </c>
      <c r="L3888">
        <v>21</v>
      </c>
      <c r="M3888">
        <v>1</v>
      </c>
      <c r="N3888">
        <v>24</v>
      </c>
      <c r="P3888">
        <v>0</v>
      </c>
      <c r="Q3888">
        <v>0</v>
      </c>
      <c r="R3888" t="e">
        <v>#DIV/0!</v>
      </c>
      <c r="S3888">
        <v>0</v>
      </c>
    </row>
    <row r="3889" spans="1:19" x14ac:dyDescent="0.25">
      <c r="A3889" s="177" t="s">
        <v>10635</v>
      </c>
      <c r="B3889" t="s">
        <v>10636</v>
      </c>
      <c r="C3889" t="s">
        <v>205</v>
      </c>
      <c r="D3889" s="20" t="s">
        <v>1026</v>
      </c>
      <c r="E3889" s="26">
        <v>43040</v>
      </c>
      <c r="F3889">
        <v>0</v>
      </c>
      <c r="G3889">
        <v>0</v>
      </c>
      <c r="H3889" t="e">
        <v>#DIV/0!</v>
      </c>
      <c r="I3889">
        <v>0</v>
      </c>
      <c r="J3889">
        <v>0</v>
      </c>
      <c r="K3889" t="e">
        <v>#DIV/0!</v>
      </c>
      <c r="L3889">
        <v>0</v>
      </c>
      <c r="M3889" t="e">
        <v>#DIV/0!</v>
      </c>
      <c r="N3889">
        <v>0</v>
      </c>
      <c r="O3889">
        <v>1</v>
      </c>
      <c r="P3889">
        <v>4</v>
      </c>
      <c r="Q3889">
        <v>5</v>
      </c>
      <c r="R3889">
        <v>0.8</v>
      </c>
      <c r="S3889">
        <v>0</v>
      </c>
    </row>
    <row r="3890" spans="1:19" x14ac:dyDescent="0.25">
      <c r="A3890" s="177" t="s">
        <v>8982</v>
      </c>
      <c r="B3890" t="s">
        <v>8983</v>
      </c>
      <c r="C3890" t="s">
        <v>210</v>
      </c>
      <c r="D3890" s="20" t="s">
        <v>1026</v>
      </c>
      <c r="E3890" s="26">
        <v>43040</v>
      </c>
      <c r="F3890">
        <v>3</v>
      </c>
      <c r="G3890">
        <v>3</v>
      </c>
      <c r="H3890">
        <v>1</v>
      </c>
      <c r="I3890">
        <v>10</v>
      </c>
      <c r="J3890">
        <v>18</v>
      </c>
      <c r="K3890">
        <v>0.55555555555555558</v>
      </c>
      <c r="L3890">
        <v>18</v>
      </c>
      <c r="M3890">
        <v>1</v>
      </c>
      <c r="N3890">
        <v>8</v>
      </c>
      <c r="O3890">
        <v>0.75</v>
      </c>
      <c r="P3890">
        <v>0</v>
      </c>
      <c r="Q3890">
        <v>0</v>
      </c>
      <c r="R3890" t="e">
        <v>#DIV/0!</v>
      </c>
      <c r="S3890">
        <v>2</v>
      </c>
    </row>
    <row r="3891" spans="1:19" x14ac:dyDescent="0.25">
      <c r="A3891" s="177" t="s">
        <v>6177</v>
      </c>
      <c r="B3891" t="s">
        <v>6178</v>
      </c>
      <c r="C3891" t="s">
        <v>215</v>
      </c>
      <c r="D3891" s="20" t="s">
        <v>1026</v>
      </c>
      <c r="E3891" s="26">
        <v>43040</v>
      </c>
      <c r="F3891">
        <v>7</v>
      </c>
      <c r="G3891">
        <v>8</v>
      </c>
      <c r="H3891">
        <v>0.875</v>
      </c>
      <c r="I3891">
        <v>33</v>
      </c>
      <c r="J3891">
        <v>42</v>
      </c>
      <c r="K3891">
        <v>0.7857142857142857</v>
      </c>
      <c r="L3891">
        <v>48</v>
      </c>
      <c r="M3891">
        <v>0.875</v>
      </c>
      <c r="N3891">
        <v>25</v>
      </c>
      <c r="O3891">
        <v>0.9</v>
      </c>
      <c r="P3891">
        <v>9</v>
      </c>
      <c r="Q3891">
        <v>11</v>
      </c>
      <c r="R3891">
        <v>0.81818181818181823</v>
      </c>
      <c r="S3891">
        <v>8</v>
      </c>
    </row>
    <row r="3892" spans="1:19" x14ac:dyDescent="0.25">
      <c r="A3892" s="177" t="s">
        <v>3477</v>
      </c>
      <c r="B3892" t="s">
        <v>3478</v>
      </c>
      <c r="C3892" t="s">
        <v>221</v>
      </c>
      <c r="D3892" s="20" t="s">
        <v>1026</v>
      </c>
      <c r="E3892" s="26">
        <v>43040</v>
      </c>
      <c r="F3892">
        <v>0</v>
      </c>
      <c r="G3892">
        <v>0</v>
      </c>
      <c r="H3892" t="e">
        <v>#DIV/0!</v>
      </c>
      <c r="I3892">
        <v>0</v>
      </c>
      <c r="J3892">
        <v>0</v>
      </c>
      <c r="K3892" t="e">
        <v>#DIV/0!</v>
      </c>
      <c r="L3892">
        <v>0</v>
      </c>
      <c r="M3892" t="e">
        <v>#DIV/0!</v>
      </c>
      <c r="N3892">
        <v>0</v>
      </c>
      <c r="P3892">
        <v>0</v>
      </c>
      <c r="Q3892">
        <v>0</v>
      </c>
      <c r="R3892" t="e">
        <v>#DIV/0!</v>
      </c>
      <c r="S3892">
        <v>0</v>
      </c>
    </row>
    <row r="3893" spans="1:19" x14ac:dyDescent="0.25">
      <c r="A3893" s="177" t="s">
        <v>3302</v>
      </c>
      <c r="B3893" t="s">
        <v>3303</v>
      </c>
      <c r="C3893" t="s">
        <v>222</v>
      </c>
      <c r="D3893" s="20" t="s">
        <v>1026</v>
      </c>
      <c r="E3893" s="26">
        <v>43040</v>
      </c>
      <c r="F3893">
        <v>0</v>
      </c>
      <c r="G3893">
        <v>0</v>
      </c>
      <c r="H3893" t="e">
        <v>#DIV/0!</v>
      </c>
      <c r="I3893">
        <v>0</v>
      </c>
      <c r="J3893">
        <v>0</v>
      </c>
      <c r="K3893" t="e">
        <v>#DIV/0!</v>
      </c>
      <c r="L3893">
        <v>0</v>
      </c>
      <c r="M3893" t="e">
        <v>#DIV/0!</v>
      </c>
      <c r="N3893">
        <v>0</v>
      </c>
      <c r="P3893">
        <v>0</v>
      </c>
      <c r="Q3893">
        <v>0</v>
      </c>
      <c r="R3893" t="e">
        <v>#DIV/0!</v>
      </c>
      <c r="S3893">
        <v>0</v>
      </c>
    </row>
    <row r="3894" spans="1:19" x14ac:dyDescent="0.25">
      <c r="A3894" s="177" t="s">
        <v>7347</v>
      </c>
      <c r="B3894" t="s">
        <v>7348</v>
      </c>
      <c r="C3894" s="20" t="s">
        <v>1078</v>
      </c>
      <c r="D3894" s="20" t="s">
        <v>1026</v>
      </c>
      <c r="E3894" s="26">
        <v>43040</v>
      </c>
      <c r="F3894">
        <v>4</v>
      </c>
      <c r="G3894">
        <v>4</v>
      </c>
      <c r="H3894">
        <v>1</v>
      </c>
      <c r="I3894">
        <v>33</v>
      </c>
      <c r="J3894">
        <v>24</v>
      </c>
      <c r="K3894">
        <v>1.375</v>
      </c>
      <c r="L3894">
        <v>24</v>
      </c>
      <c r="M3894">
        <v>1</v>
      </c>
      <c r="N3894">
        <v>32</v>
      </c>
      <c r="P3894">
        <v>3</v>
      </c>
      <c r="Q3894">
        <v>6</v>
      </c>
      <c r="R3894">
        <v>0.5</v>
      </c>
      <c r="S3894">
        <v>1</v>
      </c>
    </row>
    <row r="3895" spans="1:19" x14ac:dyDescent="0.25">
      <c r="A3895" s="177" t="s">
        <v>5339</v>
      </c>
      <c r="B3895" t="s">
        <v>5340</v>
      </c>
      <c r="C3895" s="20" t="s">
        <v>1079</v>
      </c>
      <c r="D3895" s="20" t="s">
        <v>1026</v>
      </c>
      <c r="E3895" s="26">
        <v>43040</v>
      </c>
      <c r="F3895">
        <v>2.5</v>
      </c>
      <c r="G3895">
        <v>3</v>
      </c>
      <c r="H3895">
        <v>0.83333333333333337</v>
      </c>
      <c r="I3895">
        <v>10</v>
      </c>
      <c r="J3895">
        <v>15</v>
      </c>
      <c r="K3895">
        <v>0.66666666666666663</v>
      </c>
      <c r="L3895">
        <v>18</v>
      </c>
      <c r="M3895">
        <v>0.83333333333333337</v>
      </c>
      <c r="N3895">
        <v>9</v>
      </c>
      <c r="P3895">
        <v>0</v>
      </c>
      <c r="Q3895">
        <v>0</v>
      </c>
      <c r="R3895" t="e">
        <v>#DIV/0!</v>
      </c>
      <c r="S3895">
        <v>1</v>
      </c>
    </row>
    <row r="3896" spans="1:19" x14ac:dyDescent="0.25">
      <c r="A3896" s="177" t="s">
        <v>12338</v>
      </c>
      <c r="B3896" t="s">
        <v>12339</v>
      </c>
      <c r="C3896" t="s">
        <v>200</v>
      </c>
      <c r="D3896" s="20" t="s">
        <v>1026</v>
      </c>
      <c r="E3896" s="26">
        <v>43040</v>
      </c>
      <c r="F3896">
        <v>4.5</v>
      </c>
      <c r="G3896">
        <v>4.5</v>
      </c>
      <c r="H3896">
        <v>1</v>
      </c>
      <c r="I3896">
        <v>22</v>
      </c>
      <c r="J3896">
        <v>27</v>
      </c>
      <c r="K3896">
        <v>0.81481481481481477</v>
      </c>
      <c r="L3896">
        <v>27</v>
      </c>
      <c r="M3896">
        <v>1</v>
      </c>
      <c r="N3896">
        <v>16</v>
      </c>
      <c r="P3896">
        <v>2</v>
      </c>
      <c r="Q3896">
        <v>2</v>
      </c>
      <c r="R3896">
        <v>1</v>
      </c>
      <c r="S3896">
        <v>6</v>
      </c>
    </row>
    <row r="3897" spans="1:19" x14ac:dyDescent="0.25">
      <c r="A3897" s="177" t="s">
        <v>10459</v>
      </c>
      <c r="B3897" t="s">
        <v>10460</v>
      </c>
      <c r="C3897" t="s">
        <v>204</v>
      </c>
      <c r="D3897" s="20" t="s">
        <v>1026</v>
      </c>
      <c r="E3897" s="26">
        <v>43040</v>
      </c>
      <c r="F3897">
        <v>0</v>
      </c>
      <c r="G3897">
        <v>0</v>
      </c>
      <c r="H3897" t="e">
        <v>#DIV/0!</v>
      </c>
      <c r="I3897">
        <v>0</v>
      </c>
      <c r="J3897">
        <v>0</v>
      </c>
      <c r="K3897" t="e">
        <v>#DIV/0!</v>
      </c>
      <c r="L3897">
        <v>0</v>
      </c>
      <c r="M3897" t="e">
        <v>#DIV/0!</v>
      </c>
      <c r="N3897">
        <v>0</v>
      </c>
      <c r="P3897">
        <v>3</v>
      </c>
      <c r="Q3897">
        <v>6</v>
      </c>
      <c r="R3897">
        <v>0.5</v>
      </c>
      <c r="S3897">
        <v>0</v>
      </c>
    </row>
    <row r="3898" spans="1:19" x14ac:dyDescent="0.25">
      <c r="A3898" s="177" t="s">
        <v>8807</v>
      </c>
      <c r="B3898" t="s">
        <v>8808</v>
      </c>
      <c r="C3898" t="s">
        <v>208</v>
      </c>
      <c r="D3898" s="20" t="s">
        <v>1026</v>
      </c>
      <c r="E3898" s="26">
        <v>43040</v>
      </c>
      <c r="F3898">
        <v>1</v>
      </c>
      <c r="G3898">
        <v>1.5</v>
      </c>
      <c r="H3898">
        <v>0.66666666666666663</v>
      </c>
      <c r="I3898">
        <v>7</v>
      </c>
      <c r="J3898">
        <v>6</v>
      </c>
      <c r="K3898">
        <v>1.1666666666666667</v>
      </c>
      <c r="L3898">
        <v>9</v>
      </c>
      <c r="M3898">
        <v>0.66666666666666663</v>
      </c>
      <c r="N3898">
        <v>7</v>
      </c>
      <c r="P3898">
        <v>0</v>
      </c>
      <c r="Q3898">
        <v>0</v>
      </c>
      <c r="R3898" t="e">
        <v>#DIV/0!</v>
      </c>
      <c r="S3898">
        <v>0</v>
      </c>
    </row>
    <row r="3899" spans="1:19" x14ac:dyDescent="0.25">
      <c r="A3899" s="177" t="s">
        <v>6601</v>
      </c>
      <c r="B3899" t="s">
        <v>6602</v>
      </c>
      <c r="C3899" t="s">
        <v>316</v>
      </c>
      <c r="D3899" s="20" t="s">
        <v>1026</v>
      </c>
      <c r="E3899" s="26">
        <v>43040</v>
      </c>
      <c r="F3899">
        <v>5</v>
      </c>
      <c r="G3899">
        <v>5.5</v>
      </c>
      <c r="H3899">
        <v>0.90909090909090906</v>
      </c>
      <c r="I3899">
        <v>27</v>
      </c>
      <c r="J3899">
        <v>30</v>
      </c>
      <c r="K3899">
        <v>0.9</v>
      </c>
      <c r="L3899">
        <v>33</v>
      </c>
      <c r="M3899">
        <v>0.90909090909090906</v>
      </c>
      <c r="N3899">
        <v>24</v>
      </c>
      <c r="P3899">
        <v>0</v>
      </c>
      <c r="Q3899">
        <v>0</v>
      </c>
      <c r="R3899" t="e">
        <v>#DIV/0!</v>
      </c>
      <c r="S3899">
        <v>3</v>
      </c>
    </row>
    <row r="3900" spans="1:19" x14ac:dyDescent="0.25">
      <c r="A3900" s="177" t="s">
        <v>4194</v>
      </c>
      <c r="B3900" t="s">
        <v>4195</v>
      </c>
      <c r="C3900" t="s">
        <v>218</v>
      </c>
      <c r="D3900" s="20" t="s">
        <v>1026</v>
      </c>
      <c r="E3900" s="26">
        <v>43040</v>
      </c>
      <c r="F3900">
        <v>0</v>
      </c>
      <c r="G3900">
        <v>0</v>
      </c>
      <c r="H3900" t="e">
        <v>#DIV/0!</v>
      </c>
      <c r="I3900">
        <v>0</v>
      </c>
      <c r="J3900">
        <v>0</v>
      </c>
      <c r="K3900" t="e">
        <v>#DIV/0!</v>
      </c>
      <c r="L3900">
        <v>0</v>
      </c>
      <c r="M3900" t="e">
        <v>#DIV/0!</v>
      </c>
      <c r="N3900">
        <v>0</v>
      </c>
      <c r="P3900">
        <v>0</v>
      </c>
      <c r="Q3900">
        <v>0</v>
      </c>
      <c r="R3900" t="e">
        <v>#DIV/0!</v>
      </c>
      <c r="S3900">
        <v>0</v>
      </c>
    </row>
    <row r="3901" spans="1:19" x14ac:dyDescent="0.25">
      <c r="A3901" s="177" t="s">
        <v>12623</v>
      </c>
      <c r="B3901" t="s">
        <v>12624</v>
      </c>
      <c r="C3901" t="s">
        <v>202</v>
      </c>
      <c r="D3901" s="20" t="s">
        <v>1026</v>
      </c>
      <c r="E3901" s="26">
        <v>43040</v>
      </c>
      <c r="F3901">
        <v>5.5</v>
      </c>
      <c r="G3901">
        <v>5.5</v>
      </c>
      <c r="H3901">
        <v>1</v>
      </c>
      <c r="I3901">
        <v>119</v>
      </c>
      <c r="J3901">
        <v>77</v>
      </c>
      <c r="K3901">
        <v>1.5454545454545454</v>
      </c>
      <c r="L3901">
        <v>77</v>
      </c>
      <c r="M3901">
        <v>1</v>
      </c>
      <c r="N3901">
        <v>119</v>
      </c>
      <c r="P3901">
        <v>0</v>
      </c>
      <c r="Q3901">
        <v>0</v>
      </c>
      <c r="R3901" t="e">
        <v>#DIV/0!</v>
      </c>
      <c r="S3901">
        <v>0</v>
      </c>
    </row>
    <row r="3902" spans="1:19" x14ac:dyDescent="0.25">
      <c r="A3902" s="177" t="s">
        <v>12448</v>
      </c>
      <c r="B3902" t="s">
        <v>12449</v>
      </c>
      <c r="C3902" t="s">
        <v>347</v>
      </c>
      <c r="D3902" s="20" t="s">
        <v>1026</v>
      </c>
      <c r="E3902" s="26">
        <v>43040</v>
      </c>
      <c r="F3902">
        <v>1.5</v>
      </c>
      <c r="G3902">
        <v>1.5</v>
      </c>
      <c r="H3902">
        <v>1</v>
      </c>
      <c r="I3902">
        <v>8</v>
      </c>
      <c r="J3902">
        <v>21</v>
      </c>
      <c r="K3902">
        <v>0.38095238095238093</v>
      </c>
      <c r="L3902">
        <v>21</v>
      </c>
      <c r="M3902">
        <v>1</v>
      </c>
      <c r="N3902">
        <v>7</v>
      </c>
      <c r="P3902">
        <v>0</v>
      </c>
      <c r="Q3902">
        <v>0</v>
      </c>
      <c r="R3902" t="e">
        <v>#DIV/0!</v>
      </c>
      <c r="S3902">
        <v>1</v>
      </c>
    </row>
    <row r="3903" spans="1:19" x14ac:dyDescent="0.25">
      <c r="A3903" s="177" t="s">
        <v>9788</v>
      </c>
      <c r="B3903" t="s">
        <v>9789</v>
      </c>
      <c r="C3903" t="s">
        <v>224</v>
      </c>
      <c r="D3903" s="20" t="s">
        <v>1026</v>
      </c>
      <c r="E3903" s="26">
        <v>43040</v>
      </c>
      <c r="F3903">
        <v>5</v>
      </c>
      <c r="G3903">
        <v>9</v>
      </c>
      <c r="H3903">
        <v>0.55555555555555558</v>
      </c>
      <c r="I3903">
        <v>89</v>
      </c>
      <c r="J3903">
        <v>50</v>
      </c>
      <c r="K3903">
        <v>1.78</v>
      </c>
      <c r="L3903">
        <v>90</v>
      </c>
      <c r="M3903">
        <v>0.55555555555555558</v>
      </c>
      <c r="N3903">
        <v>88</v>
      </c>
      <c r="P3903">
        <v>0</v>
      </c>
      <c r="Q3903">
        <v>0</v>
      </c>
      <c r="R3903" t="e">
        <v>#DIV/0!</v>
      </c>
      <c r="S3903">
        <v>1</v>
      </c>
    </row>
    <row r="3904" spans="1:19" x14ac:dyDescent="0.25">
      <c r="A3904" s="177" t="s">
        <v>9489</v>
      </c>
      <c r="B3904" t="s">
        <v>9490</v>
      </c>
      <c r="C3904" t="s">
        <v>345</v>
      </c>
      <c r="D3904" s="20" t="s">
        <v>1026</v>
      </c>
      <c r="E3904" s="26">
        <v>43040</v>
      </c>
      <c r="F3904">
        <v>0</v>
      </c>
      <c r="G3904">
        <v>0</v>
      </c>
      <c r="H3904" t="e">
        <v>#DIV/0!</v>
      </c>
      <c r="I3904">
        <v>0</v>
      </c>
      <c r="J3904">
        <v>0</v>
      </c>
      <c r="K3904" t="e">
        <v>#DIV/0!</v>
      </c>
      <c r="L3904">
        <v>0</v>
      </c>
      <c r="M3904" t="e">
        <v>#DIV/0!</v>
      </c>
      <c r="N3904">
        <v>0</v>
      </c>
      <c r="P3904">
        <v>0</v>
      </c>
      <c r="Q3904">
        <v>0</v>
      </c>
      <c r="R3904" t="e">
        <v>#DIV/0!</v>
      </c>
      <c r="S3904">
        <v>0</v>
      </c>
    </row>
    <row r="3905" spans="1:19" x14ac:dyDescent="0.25">
      <c r="A3905" s="177" t="s">
        <v>7881</v>
      </c>
      <c r="B3905" t="s">
        <v>7882</v>
      </c>
      <c r="C3905" t="s">
        <v>226</v>
      </c>
      <c r="D3905" s="20" t="s">
        <v>1026</v>
      </c>
      <c r="E3905" s="26">
        <v>43040</v>
      </c>
      <c r="F3905">
        <v>4.5</v>
      </c>
      <c r="G3905">
        <v>5.5</v>
      </c>
      <c r="H3905">
        <v>0.81818181818181823</v>
      </c>
      <c r="I3905">
        <v>46</v>
      </c>
      <c r="J3905">
        <v>51</v>
      </c>
      <c r="K3905">
        <v>0.90196078431372551</v>
      </c>
      <c r="L3905">
        <v>62</v>
      </c>
      <c r="M3905">
        <v>0.82258064516129037</v>
      </c>
      <c r="N3905">
        <v>44</v>
      </c>
      <c r="P3905">
        <v>1</v>
      </c>
      <c r="Q3905">
        <v>1</v>
      </c>
      <c r="R3905">
        <v>1</v>
      </c>
      <c r="S3905">
        <v>2</v>
      </c>
    </row>
    <row r="3906" spans="1:19" x14ac:dyDescent="0.25">
      <c r="A3906" s="177" t="s">
        <v>6951</v>
      </c>
      <c r="B3906" t="s">
        <v>6952</v>
      </c>
      <c r="C3906" t="s">
        <v>231</v>
      </c>
      <c r="D3906" s="20" t="s">
        <v>1026</v>
      </c>
      <c r="E3906" s="26">
        <v>43040</v>
      </c>
      <c r="F3906">
        <v>7</v>
      </c>
      <c r="G3906">
        <v>7.5</v>
      </c>
      <c r="H3906">
        <v>0.93333333333333335</v>
      </c>
      <c r="I3906">
        <v>117</v>
      </c>
      <c r="J3906">
        <v>80</v>
      </c>
      <c r="K3906">
        <v>1.4624999999999999</v>
      </c>
      <c r="L3906">
        <v>84</v>
      </c>
      <c r="M3906">
        <v>0.95238095238095233</v>
      </c>
      <c r="N3906">
        <v>112</v>
      </c>
      <c r="P3906">
        <v>1</v>
      </c>
      <c r="Q3906">
        <v>6</v>
      </c>
      <c r="R3906">
        <v>0.16666666666666666</v>
      </c>
      <c r="S3906">
        <v>5</v>
      </c>
    </row>
    <row r="3907" spans="1:19" x14ac:dyDescent="0.25">
      <c r="A3907" s="177" t="s">
        <v>6002</v>
      </c>
      <c r="B3907" t="s">
        <v>6003</v>
      </c>
      <c r="C3907" t="s">
        <v>216</v>
      </c>
      <c r="D3907" s="20" t="s">
        <v>1026</v>
      </c>
      <c r="E3907" s="26">
        <v>43040</v>
      </c>
      <c r="F3907">
        <v>7.5</v>
      </c>
      <c r="G3907">
        <v>8.5</v>
      </c>
      <c r="H3907">
        <v>0.88235294117647056</v>
      </c>
      <c r="I3907">
        <v>53</v>
      </c>
      <c r="J3907">
        <v>99</v>
      </c>
      <c r="K3907">
        <v>0.53535353535353536</v>
      </c>
      <c r="L3907">
        <v>113</v>
      </c>
      <c r="M3907">
        <v>0.87610619469026552</v>
      </c>
      <c r="N3907">
        <v>45</v>
      </c>
      <c r="P3907">
        <v>5</v>
      </c>
      <c r="Q3907">
        <v>11</v>
      </c>
      <c r="R3907">
        <v>0.45454545454545453</v>
      </c>
      <c r="S3907">
        <v>8</v>
      </c>
    </row>
    <row r="3908" spans="1:19" x14ac:dyDescent="0.25">
      <c r="A3908" s="177" t="s">
        <v>4609</v>
      </c>
      <c r="B3908" t="s">
        <v>4610</v>
      </c>
      <c r="C3908" t="s">
        <v>233</v>
      </c>
      <c r="D3908" s="20" t="s">
        <v>1026</v>
      </c>
      <c r="E3908" s="26">
        <v>43040</v>
      </c>
      <c r="F3908">
        <v>2.5</v>
      </c>
      <c r="G3908">
        <v>4.5</v>
      </c>
      <c r="H3908">
        <v>0.55555555555555558</v>
      </c>
      <c r="I3908">
        <v>61</v>
      </c>
      <c r="J3908">
        <v>45</v>
      </c>
      <c r="K3908">
        <v>1.3555555555555556</v>
      </c>
      <c r="L3908">
        <v>63</v>
      </c>
      <c r="M3908">
        <v>0.7142857142857143</v>
      </c>
      <c r="N3908">
        <v>61</v>
      </c>
      <c r="P3908">
        <v>15</v>
      </c>
      <c r="Q3908">
        <v>20</v>
      </c>
      <c r="R3908">
        <v>0.75</v>
      </c>
      <c r="S3908">
        <v>0</v>
      </c>
    </row>
    <row r="3909" spans="1:19" x14ac:dyDescent="0.25">
      <c r="A3909" s="177" t="s">
        <v>4019</v>
      </c>
      <c r="B3909" t="s">
        <v>4020</v>
      </c>
      <c r="C3909" t="s">
        <v>219</v>
      </c>
      <c r="D3909" s="20" t="s">
        <v>1026</v>
      </c>
      <c r="E3909" s="26">
        <v>43040</v>
      </c>
      <c r="F3909">
        <v>0</v>
      </c>
      <c r="G3909">
        <v>0</v>
      </c>
      <c r="H3909" t="e">
        <v>#DIV/0!</v>
      </c>
      <c r="I3909">
        <v>0</v>
      </c>
      <c r="J3909">
        <v>0</v>
      </c>
      <c r="K3909" t="e">
        <v>#DIV/0!</v>
      </c>
      <c r="L3909">
        <v>0</v>
      </c>
      <c r="M3909" t="e">
        <v>#DIV/0!</v>
      </c>
      <c r="N3909">
        <v>0</v>
      </c>
      <c r="P3909">
        <v>0</v>
      </c>
      <c r="Q3909">
        <v>0</v>
      </c>
      <c r="R3909" t="e">
        <v>#DIV/0!</v>
      </c>
      <c r="S3909">
        <v>0</v>
      </c>
    </row>
    <row r="3910" spans="1:19" x14ac:dyDescent="0.25">
      <c r="A3910" s="177" t="s">
        <v>3748</v>
      </c>
      <c r="B3910" t="s">
        <v>3749</v>
      </c>
      <c r="C3910" t="s">
        <v>340</v>
      </c>
      <c r="D3910" s="20" t="s">
        <v>1026</v>
      </c>
      <c r="E3910" s="26">
        <v>43040</v>
      </c>
      <c r="F3910">
        <v>0</v>
      </c>
      <c r="G3910">
        <v>0</v>
      </c>
      <c r="H3910" t="e">
        <v>#DIV/0!</v>
      </c>
      <c r="I3910">
        <v>0</v>
      </c>
      <c r="J3910">
        <v>0</v>
      </c>
      <c r="K3910" t="e">
        <v>#DIV/0!</v>
      </c>
      <c r="L3910">
        <v>0</v>
      </c>
      <c r="M3910" t="e">
        <v>#DIV/0!</v>
      </c>
      <c r="N3910">
        <v>0</v>
      </c>
      <c r="P3910">
        <v>0</v>
      </c>
      <c r="Q3910">
        <v>0</v>
      </c>
      <c r="R3910" t="e">
        <v>#DIV/0!</v>
      </c>
      <c r="S3910">
        <v>0</v>
      </c>
    </row>
    <row r="3911" spans="1:19" x14ac:dyDescent="0.25">
      <c r="A3911" s="177" t="s">
        <v>11324</v>
      </c>
      <c r="B3911" t="s">
        <v>11325</v>
      </c>
      <c r="C3911" t="s">
        <v>350</v>
      </c>
      <c r="D3911" s="20" t="s">
        <v>1026</v>
      </c>
      <c r="E3911" s="26">
        <v>43040</v>
      </c>
      <c r="F3911">
        <v>0.5</v>
      </c>
      <c r="G3911">
        <v>1</v>
      </c>
      <c r="H3911">
        <v>0.5</v>
      </c>
      <c r="I3911">
        <v>4</v>
      </c>
      <c r="J3911">
        <v>3</v>
      </c>
      <c r="K3911">
        <v>1.3333333333333333</v>
      </c>
      <c r="L3911">
        <v>6</v>
      </c>
      <c r="M3911">
        <v>0.5</v>
      </c>
      <c r="N3911">
        <v>4</v>
      </c>
      <c r="P3911">
        <v>0</v>
      </c>
      <c r="Q3911">
        <v>0</v>
      </c>
      <c r="R3911" t="e">
        <v>#DIV/0!</v>
      </c>
      <c r="S3911">
        <v>0</v>
      </c>
    </row>
    <row r="3912" spans="1:19" x14ac:dyDescent="0.25">
      <c r="A3912" s="177" t="s">
        <v>11326</v>
      </c>
      <c r="B3912" t="s">
        <v>11327</v>
      </c>
      <c r="C3912" t="s">
        <v>351</v>
      </c>
      <c r="D3912" s="20" t="s">
        <v>1026</v>
      </c>
      <c r="E3912" s="26">
        <v>43040</v>
      </c>
      <c r="F3912">
        <v>1.5</v>
      </c>
      <c r="G3912">
        <v>1.5</v>
      </c>
      <c r="H3912">
        <v>1</v>
      </c>
      <c r="I3912">
        <v>6</v>
      </c>
      <c r="J3912">
        <v>9</v>
      </c>
      <c r="K3912">
        <v>0.66666666666666663</v>
      </c>
      <c r="L3912">
        <v>9</v>
      </c>
      <c r="M3912">
        <v>1</v>
      </c>
      <c r="N3912">
        <v>6</v>
      </c>
      <c r="P3912">
        <v>2</v>
      </c>
      <c r="Q3912">
        <v>2</v>
      </c>
      <c r="R3912">
        <v>1</v>
      </c>
      <c r="S3912">
        <v>0</v>
      </c>
    </row>
    <row r="3913" spans="1:19" x14ac:dyDescent="0.25">
      <c r="A3913" s="177" t="s">
        <v>11218</v>
      </c>
      <c r="B3913" t="s">
        <v>11219</v>
      </c>
      <c r="C3913" t="s">
        <v>352</v>
      </c>
      <c r="D3913" s="20" t="s">
        <v>1026</v>
      </c>
      <c r="E3913" s="26">
        <v>43040</v>
      </c>
      <c r="F3913">
        <v>0</v>
      </c>
      <c r="G3913">
        <v>0</v>
      </c>
      <c r="H3913" t="e">
        <v>#DIV/0!</v>
      </c>
      <c r="I3913">
        <v>0</v>
      </c>
      <c r="J3913">
        <v>0</v>
      </c>
      <c r="K3913" t="e">
        <v>#DIV/0!</v>
      </c>
      <c r="L3913">
        <v>0</v>
      </c>
      <c r="M3913" t="e">
        <v>#DIV/0!</v>
      </c>
      <c r="N3913">
        <v>0</v>
      </c>
      <c r="P3913">
        <v>0</v>
      </c>
      <c r="Q3913">
        <v>0</v>
      </c>
      <c r="R3913" t="e">
        <v>#DIV/0!</v>
      </c>
      <c r="S3913">
        <v>0</v>
      </c>
    </row>
    <row r="3914" spans="1:19" x14ac:dyDescent="0.25">
      <c r="A3914" s="177" t="s">
        <v>10219</v>
      </c>
      <c r="B3914" t="s">
        <v>10220</v>
      </c>
      <c r="C3914" t="s">
        <v>353</v>
      </c>
      <c r="D3914" s="20" t="s">
        <v>1026</v>
      </c>
      <c r="E3914" s="26">
        <v>43040</v>
      </c>
      <c r="F3914">
        <v>1</v>
      </c>
      <c r="G3914">
        <v>6</v>
      </c>
      <c r="H3914">
        <v>0.16666666666666666</v>
      </c>
      <c r="I3914">
        <v>3</v>
      </c>
      <c r="J3914">
        <v>6</v>
      </c>
      <c r="K3914">
        <v>0.5</v>
      </c>
      <c r="L3914">
        <v>36</v>
      </c>
      <c r="M3914">
        <v>0.16666666666666666</v>
      </c>
      <c r="N3914">
        <v>3</v>
      </c>
      <c r="P3914">
        <v>0</v>
      </c>
      <c r="Q3914">
        <v>5</v>
      </c>
      <c r="R3914">
        <v>0</v>
      </c>
      <c r="S3914">
        <v>0</v>
      </c>
    </row>
    <row r="3915" spans="1:19" x14ac:dyDescent="0.25">
      <c r="A3915" s="177" t="s">
        <v>8632</v>
      </c>
      <c r="B3915" t="s">
        <v>8633</v>
      </c>
      <c r="C3915" t="s">
        <v>354</v>
      </c>
      <c r="D3915" s="20" t="s">
        <v>1026</v>
      </c>
      <c r="E3915" s="26">
        <v>43040</v>
      </c>
      <c r="F3915">
        <v>1</v>
      </c>
      <c r="G3915">
        <v>1.5</v>
      </c>
      <c r="H3915">
        <v>0.66666666666666663</v>
      </c>
      <c r="I3915">
        <v>11</v>
      </c>
      <c r="J3915">
        <v>6</v>
      </c>
      <c r="K3915">
        <v>1.8333333333333333</v>
      </c>
      <c r="L3915">
        <v>9</v>
      </c>
      <c r="M3915">
        <v>0.66666666666666663</v>
      </c>
      <c r="N3915">
        <v>11</v>
      </c>
      <c r="P3915">
        <v>0</v>
      </c>
      <c r="Q3915">
        <v>0</v>
      </c>
      <c r="R3915" t="e">
        <v>#DIV/0!</v>
      </c>
      <c r="S3915">
        <v>0</v>
      </c>
    </row>
    <row r="3916" spans="1:19" x14ac:dyDescent="0.25">
      <c r="A3916" s="177" t="s">
        <v>6426</v>
      </c>
      <c r="B3916" t="s">
        <v>6427</v>
      </c>
      <c r="C3916" t="s">
        <v>355</v>
      </c>
      <c r="D3916" s="20" t="s">
        <v>1026</v>
      </c>
      <c r="E3916" s="26">
        <v>43040</v>
      </c>
      <c r="F3916">
        <v>3</v>
      </c>
      <c r="G3916">
        <v>3.5</v>
      </c>
      <c r="H3916">
        <v>0.8571428571428571</v>
      </c>
      <c r="I3916">
        <v>8</v>
      </c>
      <c r="J3916">
        <v>18</v>
      </c>
      <c r="K3916">
        <v>0.44444444444444442</v>
      </c>
      <c r="L3916">
        <v>21</v>
      </c>
      <c r="M3916">
        <v>0.8571428571428571</v>
      </c>
      <c r="N3916">
        <v>8</v>
      </c>
      <c r="P3916">
        <v>3</v>
      </c>
      <c r="Q3916">
        <v>3</v>
      </c>
      <c r="R3916">
        <v>1</v>
      </c>
      <c r="S3916">
        <v>0</v>
      </c>
    </row>
    <row r="3917" spans="1:19" x14ac:dyDescent="0.25">
      <c r="A3917" s="177" t="s">
        <v>11819</v>
      </c>
      <c r="B3917" t="s">
        <v>11820</v>
      </c>
      <c r="C3917" t="s">
        <v>198</v>
      </c>
      <c r="D3917" s="20" t="s">
        <v>1028</v>
      </c>
      <c r="E3917" s="26">
        <v>43040</v>
      </c>
      <c r="F3917">
        <v>0.5</v>
      </c>
      <c r="G3917">
        <v>1</v>
      </c>
      <c r="H3917">
        <v>0.5</v>
      </c>
      <c r="I3917">
        <v>4</v>
      </c>
      <c r="J3917">
        <v>3</v>
      </c>
      <c r="K3917">
        <v>1.3333333333333333</v>
      </c>
      <c r="L3917">
        <v>6</v>
      </c>
      <c r="M3917">
        <v>0.5</v>
      </c>
      <c r="N3917">
        <v>4</v>
      </c>
      <c r="P3917">
        <v>0</v>
      </c>
      <c r="Q3917">
        <v>0</v>
      </c>
      <c r="R3917" t="e">
        <v>#DIV/0!</v>
      </c>
      <c r="S3917">
        <v>0</v>
      </c>
    </row>
    <row r="3918" spans="1:19" x14ac:dyDescent="0.25">
      <c r="A3918" s="177" t="s">
        <v>11821</v>
      </c>
      <c r="B3918" t="s">
        <v>11822</v>
      </c>
      <c r="C3918" t="s">
        <v>199</v>
      </c>
      <c r="D3918" s="20" t="s">
        <v>1028</v>
      </c>
      <c r="E3918" s="26">
        <v>43040</v>
      </c>
      <c r="F3918">
        <v>10</v>
      </c>
      <c r="G3918">
        <v>10</v>
      </c>
      <c r="H3918">
        <v>1</v>
      </c>
      <c r="I3918">
        <v>141</v>
      </c>
      <c r="J3918">
        <v>104</v>
      </c>
      <c r="K3918">
        <v>1.3557692307692308</v>
      </c>
      <c r="L3918">
        <v>104</v>
      </c>
      <c r="M3918">
        <v>1</v>
      </c>
      <c r="N3918">
        <v>135</v>
      </c>
      <c r="P3918">
        <v>2</v>
      </c>
      <c r="Q3918">
        <v>2</v>
      </c>
      <c r="R3918">
        <v>1</v>
      </c>
      <c r="S3918">
        <v>6</v>
      </c>
    </row>
    <row r="3919" spans="1:19" x14ac:dyDescent="0.25">
      <c r="A3919" s="177" t="s">
        <v>11823</v>
      </c>
      <c r="B3919" t="s">
        <v>11824</v>
      </c>
      <c r="C3919" t="s">
        <v>348</v>
      </c>
      <c r="D3919" s="20" t="s">
        <v>1028</v>
      </c>
      <c r="E3919" s="26">
        <v>43040</v>
      </c>
      <c r="F3919">
        <v>3</v>
      </c>
      <c r="G3919">
        <v>3</v>
      </c>
      <c r="H3919">
        <v>1</v>
      </c>
      <c r="I3919">
        <v>14</v>
      </c>
      <c r="J3919">
        <v>30</v>
      </c>
      <c r="K3919">
        <v>0.46666666666666667</v>
      </c>
      <c r="L3919">
        <v>30</v>
      </c>
      <c r="M3919">
        <v>1</v>
      </c>
      <c r="N3919">
        <v>13</v>
      </c>
      <c r="P3919">
        <v>2</v>
      </c>
      <c r="Q3919">
        <v>2</v>
      </c>
      <c r="R3919">
        <v>1</v>
      </c>
      <c r="S3919">
        <v>1</v>
      </c>
    </row>
    <row r="3920" spans="1:19" x14ac:dyDescent="0.25">
      <c r="A3920" s="177" t="s">
        <v>11825</v>
      </c>
      <c r="B3920" t="s">
        <v>11826</v>
      </c>
      <c r="C3920" t="s">
        <v>357</v>
      </c>
      <c r="D3920" s="20" t="s">
        <v>1028</v>
      </c>
      <c r="E3920" s="26">
        <v>43040</v>
      </c>
      <c r="F3920">
        <v>0</v>
      </c>
      <c r="G3920">
        <v>0</v>
      </c>
      <c r="H3920" t="e">
        <v>#DIV/0!</v>
      </c>
      <c r="I3920">
        <v>0</v>
      </c>
      <c r="J3920">
        <v>0</v>
      </c>
      <c r="K3920" t="e">
        <v>#DIV/0!</v>
      </c>
      <c r="L3920">
        <v>0</v>
      </c>
      <c r="M3920" t="e">
        <v>#DIV/0!</v>
      </c>
      <c r="N3920">
        <v>0</v>
      </c>
      <c r="P3920">
        <v>0</v>
      </c>
      <c r="Q3920">
        <v>0</v>
      </c>
      <c r="R3920" t="e">
        <v>#DIV/0!</v>
      </c>
      <c r="S3920">
        <v>0</v>
      </c>
    </row>
    <row r="3921" spans="1:19" x14ac:dyDescent="0.25">
      <c r="A3921" s="177" t="s">
        <v>10985</v>
      </c>
      <c r="B3921" t="s">
        <v>10986</v>
      </c>
      <c r="C3921" t="s">
        <v>227</v>
      </c>
      <c r="D3921" s="20" t="s">
        <v>1028</v>
      </c>
      <c r="E3921" s="26">
        <v>43040</v>
      </c>
      <c r="F3921">
        <v>0</v>
      </c>
      <c r="G3921">
        <v>0</v>
      </c>
      <c r="H3921" t="e">
        <v>#DIV/0!</v>
      </c>
      <c r="I3921">
        <v>0</v>
      </c>
      <c r="J3921">
        <v>0</v>
      </c>
      <c r="K3921" t="e">
        <v>#DIV/0!</v>
      </c>
      <c r="L3921">
        <v>0</v>
      </c>
      <c r="M3921" t="e">
        <v>#DIV/0!</v>
      </c>
      <c r="N3921">
        <v>0</v>
      </c>
      <c r="P3921">
        <v>0</v>
      </c>
      <c r="Q3921">
        <v>0</v>
      </c>
      <c r="R3921" t="e">
        <v>#DIV/0!</v>
      </c>
      <c r="S3921">
        <v>0</v>
      </c>
    </row>
    <row r="3922" spans="1:19" x14ac:dyDescent="0.25">
      <c r="A3922" s="177" t="s">
        <v>10810</v>
      </c>
      <c r="B3922" t="s">
        <v>10811</v>
      </c>
      <c r="C3922" t="s">
        <v>203</v>
      </c>
      <c r="D3922" s="20" t="s">
        <v>1028</v>
      </c>
      <c r="E3922" s="26">
        <v>43040</v>
      </c>
      <c r="F3922">
        <v>1</v>
      </c>
      <c r="G3922">
        <v>6</v>
      </c>
      <c r="H3922">
        <v>0.16666666666666666</v>
      </c>
      <c r="I3922">
        <v>3</v>
      </c>
      <c r="J3922">
        <v>6</v>
      </c>
      <c r="K3922">
        <v>0.5</v>
      </c>
      <c r="L3922">
        <v>36</v>
      </c>
      <c r="M3922">
        <v>0.16666666666666666</v>
      </c>
      <c r="N3922">
        <v>3</v>
      </c>
      <c r="O3922">
        <v>1</v>
      </c>
      <c r="P3922">
        <v>7</v>
      </c>
      <c r="Q3922">
        <v>16</v>
      </c>
      <c r="R3922">
        <v>0.4375</v>
      </c>
      <c r="S3922">
        <v>0</v>
      </c>
    </row>
    <row r="3923" spans="1:19" x14ac:dyDescent="0.25">
      <c r="A3923" s="177" t="s">
        <v>9963</v>
      </c>
      <c r="B3923" t="s">
        <v>9964</v>
      </c>
      <c r="C3923" t="s">
        <v>223</v>
      </c>
      <c r="D3923" s="20" t="s">
        <v>1028</v>
      </c>
      <c r="E3923" s="26">
        <v>43040</v>
      </c>
      <c r="F3923">
        <v>5</v>
      </c>
      <c r="G3923">
        <v>9</v>
      </c>
      <c r="H3923">
        <v>0.55555555555555558</v>
      </c>
      <c r="I3923">
        <v>89</v>
      </c>
      <c r="J3923">
        <v>50</v>
      </c>
      <c r="K3923">
        <v>1.78</v>
      </c>
      <c r="L3923">
        <v>90</v>
      </c>
      <c r="M3923">
        <v>0.55555555555555558</v>
      </c>
      <c r="N3923">
        <v>88</v>
      </c>
      <c r="P3923">
        <v>0</v>
      </c>
      <c r="Q3923">
        <v>0</v>
      </c>
      <c r="R3923" t="e">
        <v>#DIV/0!</v>
      </c>
      <c r="S3923">
        <v>1</v>
      </c>
    </row>
    <row r="3924" spans="1:19" x14ac:dyDescent="0.25">
      <c r="A3924" s="177" t="s">
        <v>9581</v>
      </c>
      <c r="B3924" t="s">
        <v>9582</v>
      </c>
      <c r="C3924" t="s">
        <v>346</v>
      </c>
      <c r="D3924" s="20" t="s">
        <v>1028</v>
      </c>
      <c r="E3924" s="26">
        <v>43040</v>
      </c>
      <c r="F3924">
        <v>0</v>
      </c>
      <c r="G3924">
        <v>0</v>
      </c>
      <c r="H3924" t="e">
        <v>#DIV/0!</v>
      </c>
      <c r="I3924">
        <v>0</v>
      </c>
      <c r="J3924">
        <v>0</v>
      </c>
      <c r="K3924" t="e">
        <v>#DIV/0!</v>
      </c>
      <c r="L3924">
        <v>0</v>
      </c>
      <c r="M3924" t="e">
        <v>#DIV/0!</v>
      </c>
      <c r="N3924">
        <v>0</v>
      </c>
      <c r="P3924">
        <v>0</v>
      </c>
      <c r="Q3924">
        <v>0</v>
      </c>
      <c r="R3924" t="e">
        <v>#DIV/0!</v>
      </c>
      <c r="S3924">
        <v>0</v>
      </c>
    </row>
    <row r="3925" spans="1:19" x14ac:dyDescent="0.25">
      <c r="A3925" s="177" t="s">
        <v>9222</v>
      </c>
      <c r="B3925" t="s">
        <v>9223</v>
      </c>
      <c r="C3925" t="s">
        <v>207</v>
      </c>
      <c r="D3925" s="20" t="s">
        <v>1028</v>
      </c>
      <c r="E3925" s="26">
        <v>43040</v>
      </c>
      <c r="F3925">
        <v>5</v>
      </c>
      <c r="G3925">
        <v>6</v>
      </c>
      <c r="H3925">
        <v>0.83333333333333337</v>
      </c>
      <c r="I3925">
        <v>28</v>
      </c>
      <c r="J3925">
        <v>30</v>
      </c>
      <c r="K3925">
        <v>0.93333333333333335</v>
      </c>
      <c r="L3925">
        <v>36</v>
      </c>
      <c r="M3925">
        <v>0.83333333333333337</v>
      </c>
      <c r="N3925">
        <v>26</v>
      </c>
      <c r="O3925">
        <v>0.75</v>
      </c>
      <c r="P3925">
        <v>0</v>
      </c>
      <c r="Q3925">
        <v>0</v>
      </c>
      <c r="R3925" t="e">
        <v>#DIV/0!</v>
      </c>
      <c r="S3925">
        <v>2</v>
      </c>
    </row>
    <row r="3926" spans="1:19" x14ac:dyDescent="0.25">
      <c r="A3926" s="177" t="s">
        <v>8383</v>
      </c>
      <c r="B3926" t="s">
        <v>8384</v>
      </c>
      <c r="C3926" t="s">
        <v>212</v>
      </c>
      <c r="D3926" s="20" t="s">
        <v>1028</v>
      </c>
      <c r="E3926" s="26">
        <v>43040</v>
      </c>
      <c r="F3926">
        <v>0</v>
      </c>
      <c r="G3926">
        <v>0</v>
      </c>
      <c r="H3926" t="e">
        <v>#DIV/0!</v>
      </c>
      <c r="I3926">
        <v>0</v>
      </c>
      <c r="J3926">
        <v>0</v>
      </c>
      <c r="K3926" t="e">
        <v>#DIV/0!</v>
      </c>
      <c r="L3926">
        <v>0</v>
      </c>
      <c r="M3926" t="e">
        <v>#DIV/0!</v>
      </c>
      <c r="N3926">
        <v>0</v>
      </c>
      <c r="P3926">
        <v>0</v>
      </c>
      <c r="Q3926">
        <v>0</v>
      </c>
      <c r="R3926" t="e">
        <v>#DIV/0!</v>
      </c>
      <c r="S3926">
        <v>0</v>
      </c>
    </row>
    <row r="3927" spans="1:19" x14ac:dyDescent="0.25">
      <c r="A3927" s="177" t="s">
        <v>8082</v>
      </c>
      <c r="B3927" t="s">
        <v>8083</v>
      </c>
      <c r="C3927" t="s">
        <v>225</v>
      </c>
      <c r="D3927" s="20" t="s">
        <v>1028</v>
      </c>
      <c r="E3927" s="26">
        <v>43040</v>
      </c>
      <c r="F3927">
        <v>4.5</v>
      </c>
      <c r="G3927">
        <v>5.5</v>
      </c>
      <c r="H3927">
        <v>0.81818181818181823</v>
      </c>
      <c r="I3927">
        <v>46</v>
      </c>
      <c r="J3927">
        <v>51</v>
      </c>
      <c r="K3927">
        <v>0.90196078431372551</v>
      </c>
      <c r="L3927">
        <v>62</v>
      </c>
      <c r="M3927">
        <v>0.82258064516129037</v>
      </c>
      <c r="N3927">
        <v>44</v>
      </c>
      <c r="P3927">
        <v>1</v>
      </c>
      <c r="Q3927">
        <v>1</v>
      </c>
      <c r="R3927">
        <v>1</v>
      </c>
      <c r="S3927">
        <v>2</v>
      </c>
    </row>
    <row r="3928" spans="1:19" x14ac:dyDescent="0.25">
      <c r="A3928" s="177" t="s">
        <v>7694</v>
      </c>
      <c r="B3928" t="s">
        <v>7695</v>
      </c>
      <c r="C3928" s="20" t="s">
        <v>901</v>
      </c>
      <c r="D3928" s="20" t="s">
        <v>1026</v>
      </c>
      <c r="E3928" s="26">
        <v>43040</v>
      </c>
      <c r="F3928">
        <v>4</v>
      </c>
      <c r="G3928">
        <v>4</v>
      </c>
      <c r="H3928">
        <v>1</v>
      </c>
      <c r="I3928">
        <v>33</v>
      </c>
      <c r="J3928">
        <v>24</v>
      </c>
      <c r="K3928">
        <v>1.375</v>
      </c>
      <c r="L3928">
        <v>24</v>
      </c>
      <c r="M3928">
        <v>1</v>
      </c>
      <c r="N3928">
        <v>32</v>
      </c>
      <c r="P3928">
        <v>3</v>
      </c>
      <c r="Q3928">
        <v>6</v>
      </c>
      <c r="R3928">
        <v>0.5</v>
      </c>
      <c r="S3928">
        <v>1</v>
      </c>
    </row>
    <row r="3929" spans="1:19" x14ac:dyDescent="0.25">
      <c r="A3929" s="177" t="s">
        <v>7142</v>
      </c>
      <c r="B3929" t="s">
        <v>7143</v>
      </c>
      <c r="C3929" t="s">
        <v>232</v>
      </c>
      <c r="D3929" s="20" t="s">
        <v>1028</v>
      </c>
      <c r="E3929" s="26">
        <v>43040</v>
      </c>
      <c r="F3929">
        <v>7</v>
      </c>
      <c r="G3929">
        <v>7.5</v>
      </c>
      <c r="H3929">
        <v>0.93333333333333335</v>
      </c>
      <c r="I3929">
        <v>117</v>
      </c>
      <c r="J3929">
        <v>80</v>
      </c>
      <c r="K3929">
        <v>1.4624999999999999</v>
      </c>
      <c r="L3929">
        <v>84</v>
      </c>
      <c r="M3929">
        <v>0.95238095238095233</v>
      </c>
      <c r="N3929">
        <v>112</v>
      </c>
      <c r="P3929">
        <v>1</v>
      </c>
      <c r="Q3929">
        <v>6</v>
      </c>
      <c r="R3929">
        <v>0.16666666666666666</v>
      </c>
      <c r="S3929">
        <v>5</v>
      </c>
    </row>
    <row r="3930" spans="1:19" x14ac:dyDescent="0.25">
      <c r="A3930" s="177" t="s">
        <v>6776</v>
      </c>
      <c r="B3930" t="s">
        <v>6777</v>
      </c>
      <c r="C3930" t="s">
        <v>317</v>
      </c>
      <c r="D3930" s="20" t="s">
        <v>1028</v>
      </c>
      <c r="E3930" s="26">
        <v>43040</v>
      </c>
      <c r="F3930">
        <v>8</v>
      </c>
      <c r="G3930">
        <v>9</v>
      </c>
      <c r="H3930">
        <v>0.88888888888888884</v>
      </c>
      <c r="I3930">
        <v>35</v>
      </c>
      <c r="J3930">
        <v>48</v>
      </c>
      <c r="K3930">
        <v>0.72916666666666663</v>
      </c>
      <c r="L3930">
        <v>54</v>
      </c>
      <c r="M3930">
        <v>0.88888888888888884</v>
      </c>
      <c r="N3930">
        <v>32</v>
      </c>
      <c r="P3930">
        <v>3</v>
      </c>
      <c r="Q3930">
        <v>3</v>
      </c>
      <c r="R3930">
        <v>1</v>
      </c>
      <c r="S3930">
        <v>3</v>
      </c>
    </row>
    <row r="3931" spans="1:19" x14ac:dyDescent="0.25">
      <c r="A3931" s="177" t="s">
        <v>6352</v>
      </c>
      <c r="B3931" t="s">
        <v>6353</v>
      </c>
      <c r="C3931" t="s">
        <v>214</v>
      </c>
      <c r="D3931" s="20" t="s">
        <v>1028</v>
      </c>
      <c r="E3931" s="26">
        <v>43040</v>
      </c>
      <c r="F3931">
        <v>14.5</v>
      </c>
      <c r="G3931">
        <v>16.5</v>
      </c>
      <c r="H3931">
        <v>0.87878787878787878</v>
      </c>
      <c r="I3931">
        <v>86</v>
      </c>
      <c r="J3931">
        <v>141</v>
      </c>
      <c r="K3931">
        <v>0.60992907801418439</v>
      </c>
      <c r="L3931">
        <v>161</v>
      </c>
      <c r="M3931">
        <v>0.87577639751552794</v>
      </c>
      <c r="N3931">
        <v>70</v>
      </c>
      <c r="O3931">
        <v>0.9</v>
      </c>
      <c r="P3931">
        <v>14</v>
      </c>
      <c r="Q3931">
        <v>22</v>
      </c>
      <c r="R3931">
        <v>0.63636363636363635</v>
      </c>
      <c r="S3931">
        <v>16</v>
      </c>
    </row>
    <row r="3932" spans="1:19" x14ac:dyDescent="0.25">
      <c r="A3932" s="177" t="s">
        <v>5574</v>
      </c>
      <c r="B3932" t="s">
        <v>5575</v>
      </c>
      <c r="C3932" s="20" t="s">
        <v>903</v>
      </c>
      <c r="D3932" s="20" t="s">
        <v>1026</v>
      </c>
      <c r="E3932" s="26">
        <v>43040</v>
      </c>
      <c r="F3932">
        <v>6</v>
      </c>
      <c r="G3932">
        <v>6.5</v>
      </c>
      <c r="H3932">
        <v>0.92307692307692313</v>
      </c>
      <c r="I3932">
        <v>34</v>
      </c>
      <c r="J3932">
        <v>36</v>
      </c>
      <c r="K3932">
        <v>0.94444444444444442</v>
      </c>
      <c r="L3932">
        <v>39</v>
      </c>
      <c r="M3932">
        <v>0.92307692307692313</v>
      </c>
      <c r="N3932">
        <v>33</v>
      </c>
      <c r="P3932">
        <v>0</v>
      </c>
      <c r="Q3932">
        <v>0</v>
      </c>
      <c r="R3932" t="e">
        <v>#DIV/0!</v>
      </c>
      <c r="S3932">
        <v>1</v>
      </c>
    </row>
    <row r="3933" spans="1:19" x14ac:dyDescent="0.25">
      <c r="A3933" s="177" t="s">
        <v>4959</v>
      </c>
      <c r="B3933" t="s">
        <v>4960</v>
      </c>
      <c r="C3933" t="s">
        <v>230</v>
      </c>
      <c r="D3933" s="20" t="s">
        <v>1028</v>
      </c>
      <c r="E3933" s="26">
        <v>43040</v>
      </c>
      <c r="F3933">
        <v>0</v>
      </c>
      <c r="G3933">
        <v>0</v>
      </c>
      <c r="H3933" t="e">
        <v>#DIV/0!</v>
      </c>
      <c r="I3933">
        <v>0</v>
      </c>
      <c r="J3933">
        <v>0</v>
      </c>
      <c r="K3933" t="e">
        <v>#DIV/0!</v>
      </c>
      <c r="L3933">
        <v>0</v>
      </c>
      <c r="M3933" t="e">
        <v>#DIV/0!</v>
      </c>
      <c r="N3933">
        <v>0</v>
      </c>
      <c r="P3933">
        <v>0</v>
      </c>
      <c r="Q3933">
        <v>0</v>
      </c>
      <c r="R3933" t="e">
        <v>#DIV/0!</v>
      </c>
      <c r="S3933">
        <v>0</v>
      </c>
    </row>
    <row r="3934" spans="1:19" x14ac:dyDescent="0.25">
      <c r="A3934" s="177" t="s">
        <v>4784</v>
      </c>
      <c r="B3934" t="s">
        <v>4785</v>
      </c>
      <c r="C3934" t="s">
        <v>234</v>
      </c>
      <c r="D3934" s="20" t="s">
        <v>1028</v>
      </c>
      <c r="E3934" s="26">
        <v>43040</v>
      </c>
      <c r="F3934">
        <v>2.5</v>
      </c>
      <c r="G3934">
        <v>4.5</v>
      </c>
      <c r="H3934">
        <v>0.55555555555555558</v>
      </c>
      <c r="I3934">
        <v>61</v>
      </c>
      <c r="J3934">
        <v>45</v>
      </c>
      <c r="K3934">
        <v>1.3555555555555556</v>
      </c>
      <c r="L3934">
        <v>63</v>
      </c>
      <c r="M3934">
        <v>0.7142857142857143</v>
      </c>
      <c r="N3934">
        <v>61</v>
      </c>
      <c r="P3934">
        <v>15</v>
      </c>
      <c r="Q3934">
        <v>20</v>
      </c>
      <c r="R3934">
        <v>0.75</v>
      </c>
      <c r="S3934">
        <v>0</v>
      </c>
    </row>
    <row r="3935" spans="1:19" x14ac:dyDescent="0.25">
      <c r="A3935" s="177" t="s">
        <v>4434</v>
      </c>
      <c r="B3935" t="s">
        <v>4435</v>
      </c>
      <c r="C3935" t="s">
        <v>217</v>
      </c>
      <c r="D3935" s="20" t="s">
        <v>1028</v>
      </c>
      <c r="E3935" s="26">
        <v>43040</v>
      </c>
      <c r="F3935">
        <v>0</v>
      </c>
      <c r="G3935">
        <v>0</v>
      </c>
      <c r="H3935" t="e">
        <v>#DIV/0!</v>
      </c>
      <c r="I3935">
        <v>0</v>
      </c>
      <c r="J3935">
        <v>0</v>
      </c>
      <c r="K3935" t="e">
        <v>#DIV/0!</v>
      </c>
      <c r="L3935">
        <v>0</v>
      </c>
      <c r="M3935" t="e">
        <v>#DIV/0!</v>
      </c>
      <c r="N3935">
        <v>0</v>
      </c>
      <c r="P3935">
        <v>0</v>
      </c>
      <c r="Q3935">
        <v>0</v>
      </c>
      <c r="R3935" t="e">
        <v>#DIV/0!</v>
      </c>
      <c r="S3935">
        <v>0</v>
      </c>
    </row>
    <row r="3936" spans="1:19" x14ac:dyDescent="0.25">
      <c r="A3936" s="177" t="s">
        <v>3844</v>
      </c>
      <c r="B3936" t="s">
        <v>3845</v>
      </c>
      <c r="C3936" t="s">
        <v>342</v>
      </c>
      <c r="D3936" s="20" t="s">
        <v>1028</v>
      </c>
      <c r="E3936" s="26">
        <v>43040</v>
      </c>
      <c r="F3936">
        <v>0</v>
      </c>
      <c r="G3936">
        <v>0</v>
      </c>
      <c r="H3936" t="e">
        <v>#DIV/0!</v>
      </c>
      <c r="I3936">
        <v>0</v>
      </c>
      <c r="J3936">
        <v>0</v>
      </c>
      <c r="K3936" t="e">
        <v>#DIV/0!</v>
      </c>
      <c r="L3936">
        <v>0</v>
      </c>
      <c r="M3936" t="e">
        <v>#DIV/0!</v>
      </c>
      <c r="N3936">
        <v>0</v>
      </c>
      <c r="P3936">
        <v>0</v>
      </c>
      <c r="Q3936">
        <v>0</v>
      </c>
      <c r="R3936" t="e">
        <v>#DIV/0!</v>
      </c>
      <c r="S3936">
        <v>0</v>
      </c>
    </row>
    <row r="3937" spans="1:19" x14ac:dyDescent="0.25">
      <c r="A3937" s="177" t="s">
        <v>3652</v>
      </c>
      <c r="B3937" t="s">
        <v>3653</v>
      </c>
      <c r="C3937" t="s">
        <v>220</v>
      </c>
      <c r="D3937" s="20" t="s">
        <v>1028</v>
      </c>
      <c r="E3937" s="26">
        <v>43040</v>
      </c>
      <c r="F3937">
        <v>0</v>
      </c>
      <c r="G3937">
        <v>0</v>
      </c>
      <c r="H3937" t="e">
        <v>#DIV/0!</v>
      </c>
      <c r="I3937">
        <v>0</v>
      </c>
      <c r="J3937">
        <v>0</v>
      </c>
      <c r="K3937" t="e">
        <v>#DIV/0!</v>
      </c>
      <c r="L3937">
        <v>0</v>
      </c>
      <c r="M3937" t="e">
        <v>#DIV/0!</v>
      </c>
      <c r="N3937">
        <v>0</v>
      </c>
      <c r="P3937">
        <v>0</v>
      </c>
      <c r="Q3937">
        <v>0</v>
      </c>
      <c r="R3937" t="e">
        <v>#DIV/0!</v>
      </c>
      <c r="S3937">
        <v>0</v>
      </c>
    </row>
    <row r="3938" spans="1:19" x14ac:dyDescent="0.25">
      <c r="A3938" s="177" t="s">
        <v>3127</v>
      </c>
      <c r="B3938" t="s">
        <v>3128</v>
      </c>
      <c r="C3938" t="s">
        <v>242</v>
      </c>
      <c r="D3938" s="20" t="s">
        <v>1026</v>
      </c>
      <c r="E3938" s="26">
        <v>43040</v>
      </c>
      <c r="F3938">
        <v>0</v>
      </c>
      <c r="G3938">
        <v>0</v>
      </c>
      <c r="H3938" t="e">
        <v>#DIV/0!</v>
      </c>
      <c r="I3938">
        <v>0</v>
      </c>
      <c r="J3938">
        <v>0</v>
      </c>
      <c r="K3938" t="e">
        <v>#DIV/0!</v>
      </c>
      <c r="L3938">
        <v>0</v>
      </c>
      <c r="M3938" t="e">
        <v>#DIV/0!</v>
      </c>
      <c r="N3938">
        <v>0</v>
      </c>
      <c r="P3938">
        <v>0</v>
      </c>
      <c r="Q3938">
        <v>0</v>
      </c>
      <c r="R3938" t="e">
        <v>#DIV/0!</v>
      </c>
      <c r="S3938">
        <v>0</v>
      </c>
    </row>
    <row r="3939" spans="1:19" x14ac:dyDescent="0.25">
      <c r="A3939" s="177" t="s">
        <v>2952</v>
      </c>
      <c r="B3939" t="s">
        <v>2953</v>
      </c>
      <c r="C3939" s="20" t="s">
        <v>2754</v>
      </c>
      <c r="D3939" s="20" t="s">
        <v>1026</v>
      </c>
      <c r="E3939" s="26">
        <v>43040</v>
      </c>
      <c r="F3939">
        <v>3.5</v>
      </c>
      <c r="G3939">
        <v>3.5</v>
      </c>
      <c r="H3939">
        <v>1</v>
      </c>
      <c r="I3939">
        <v>24</v>
      </c>
      <c r="J3939">
        <v>21</v>
      </c>
      <c r="K3939">
        <v>1.1428571428571428</v>
      </c>
      <c r="L3939">
        <v>21</v>
      </c>
      <c r="M3939">
        <v>1</v>
      </c>
      <c r="N3939">
        <v>24</v>
      </c>
      <c r="P3939">
        <v>0</v>
      </c>
      <c r="Q3939">
        <v>0</v>
      </c>
      <c r="R3939" t="e">
        <v>#DIV/0!</v>
      </c>
      <c r="S3939">
        <v>0</v>
      </c>
    </row>
    <row r="3940" spans="1:19" x14ac:dyDescent="0.25">
      <c r="A3940" s="177" t="s">
        <v>2707</v>
      </c>
      <c r="B3940" t="s">
        <v>2708</v>
      </c>
      <c r="C3940" t="s">
        <v>237</v>
      </c>
      <c r="D3940" s="20" t="s">
        <v>1026</v>
      </c>
      <c r="E3940" s="26">
        <v>43040</v>
      </c>
      <c r="F3940">
        <v>10</v>
      </c>
      <c r="G3940">
        <v>11</v>
      </c>
      <c r="H3940">
        <v>0.90909090909090906</v>
      </c>
      <c r="I3940">
        <v>43</v>
      </c>
      <c r="J3940">
        <v>60</v>
      </c>
      <c r="K3940">
        <v>0.71666666666666667</v>
      </c>
      <c r="L3940">
        <v>66</v>
      </c>
      <c r="M3940">
        <v>0.90909090909090906</v>
      </c>
      <c r="N3940">
        <v>33</v>
      </c>
      <c r="O3940">
        <v>0.8833333333333333</v>
      </c>
      <c r="P3940">
        <v>13</v>
      </c>
      <c r="Q3940">
        <v>16</v>
      </c>
      <c r="R3940">
        <v>0.8125</v>
      </c>
      <c r="S3940">
        <v>10</v>
      </c>
    </row>
    <row r="3941" spans="1:19" x14ac:dyDescent="0.25">
      <c r="A3941" s="177" t="s">
        <v>2532</v>
      </c>
      <c r="B3941" t="s">
        <v>2533</v>
      </c>
      <c r="C3941" t="s">
        <v>238</v>
      </c>
      <c r="D3941" s="20" t="s">
        <v>1026</v>
      </c>
      <c r="E3941" s="26">
        <v>43040</v>
      </c>
      <c r="F3941">
        <v>0</v>
      </c>
      <c r="G3941">
        <v>0</v>
      </c>
      <c r="H3941" t="e">
        <v>#DIV/0!</v>
      </c>
      <c r="I3941">
        <v>0</v>
      </c>
      <c r="J3941">
        <v>0</v>
      </c>
      <c r="K3941" t="e">
        <v>#DIV/0!</v>
      </c>
      <c r="L3941">
        <v>0</v>
      </c>
      <c r="M3941" t="e">
        <v>#DIV/0!</v>
      </c>
      <c r="N3941">
        <v>0</v>
      </c>
      <c r="P3941">
        <v>0</v>
      </c>
      <c r="Q3941">
        <v>0</v>
      </c>
      <c r="R3941" t="e">
        <v>#DIV/0!</v>
      </c>
      <c r="S3941">
        <v>0</v>
      </c>
    </row>
    <row r="3942" spans="1:19" x14ac:dyDescent="0.25">
      <c r="A3942" s="177" t="s">
        <v>2359</v>
      </c>
      <c r="B3942" t="s">
        <v>2360</v>
      </c>
      <c r="C3942" t="s">
        <v>239</v>
      </c>
      <c r="D3942" s="20" t="s">
        <v>1026</v>
      </c>
      <c r="E3942" s="26">
        <v>43040</v>
      </c>
      <c r="F3942">
        <v>0</v>
      </c>
      <c r="G3942">
        <v>0</v>
      </c>
      <c r="H3942" t="e">
        <v>#DIV/0!</v>
      </c>
      <c r="I3942">
        <v>0</v>
      </c>
      <c r="J3942">
        <v>0</v>
      </c>
      <c r="K3942" t="e">
        <v>#DIV/0!</v>
      </c>
      <c r="L3942">
        <v>0</v>
      </c>
      <c r="M3942" t="e">
        <v>#DIV/0!</v>
      </c>
      <c r="N3942">
        <v>0</v>
      </c>
      <c r="P3942">
        <v>0</v>
      </c>
      <c r="Q3942">
        <v>0</v>
      </c>
      <c r="R3942" t="e">
        <v>#DIV/0!</v>
      </c>
      <c r="S3942">
        <v>0</v>
      </c>
    </row>
    <row r="3943" spans="1:19" x14ac:dyDescent="0.25">
      <c r="A3943" s="177" t="s">
        <v>2184</v>
      </c>
      <c r="B3943" t="s">
        <v>2185</v>
      </c>
      <c r="C3943" s="20" t="s">
        <v>2018</v>
      </c>
      <c r="D3943" s="20" t="s">
        <v>1026</v>
      </c>
      <c r="E3943" s="26">
        <v>43040</v>
      </c>
      <c r="F3943">
        <v>6.5</v>
      </c>
      <c r="G3943">
        <v>7</v>
      </c>
      <c r="H3943">
        <v>0.9285714285714286</v>
      </c>
      <c r="I3943">
        <v>43</v>
      </c>
      <c r="J3943">
        <v>39</v>
      </c>
      <c r="K3943">
        <v>1.1025641025641026</v>
      </c>
      <c r="L3943">
        <v>42</v>
      </c>
      <c r="M3943">
        <v>0.9285714285714286</v>
      </c>
      <c r="N3943">
        <v>41</v>
      </c>
      <c r="P3943">
        <v>3</v>
      </c>
      <c r="Q3943">
        <v>6</v>
      </c>
      <c r="R3943">
        <v>0.5</v>
      </c>
      <c r="S3943">
        <v>2</v>
      </c>
    </row>
    <row r="3944" spans="1:19" x14ac:dyDescent="0.25">
      <c r="A3944" s="177" t="s">
        <v>1936</v>
      </c>
      <c r="B3944" t="s">
        <v>1937</v>
      </c>
      <c r="C3944" t="s">
        <v>240</v>
      </c>
      <c r="D3944" s="20" t="s">
        <v>1026</v>
      </c>
      <c r="E3944" s="26">
        <v>43040</v>
      </c>
      <c r="F3944">
        <v>10.5</v>
      </c>
      <c r="G3944">
        <v>11.5</v>
      </c>
      <c r="H3944">
        <v>0.91304347826086951</v>
      </c>
      <c r="I3944">
        <v>56</v>
      </c>
      <c r="J3944">
        <v>63</v>
      </c>
      <c r="K3944">
        <v>0.88888888888888884</v>
      </c>
      <c r="L3944">
        <v>69</v>
      </c>
      <c r="M3944">
        <v>0.91304347826086951</v>
      </c>
      <c r="N3944">
        <v>47</v>
      </c>
      <c r="P3944">
        <v>5</v>
      </c>
      <c r="Q3944">
        <v>8</v>
      </c>
      <c r="R3944">
        <v>0.625</v>
      </c>
      <c r="S3944">
        <v>9</v>
      </c>
    </row>
    <row r="3945" spans="1:19" x14ac:dyDescent="0.25">
      <c r="A3945" s="177" t="s">
        <v>1761</v>
      </c>
      <c r="B3945" t="s">
        <v>1762</v>
      </c>
      <c r="C3945" t="s">
        <v>241</v>
      </c>
      <c r="D3945" s="20" t="s">
        <v>1026</v>
      </c>
      <c r="E3945" s="26">
        <v>43040</v>
      </c>
      <c r="F3945">
        <v>33.5</v>
      </c>
      <c r="G3945">
        <v>42</v>
      </c>
      <c r="H3945">
        <v>0.79761904761904767</v>
      </c>
      <c r="I3945">
        <v>493</v>
      </c>
      <c r="J3945">
        <v>423</v>
      </c>
      <c r="K3945">
        <v>1.16548463356974</v>
      </c>
      <c r="L3945">
        <v>510</v>
      </c>
      <c r="M3945">
        <v>0.8294117647058824</v>
      </c>
      <c r="N3945">
        <v>476</v>
      </c>
      <c r="P3945">
        <v>22</v>
      </c>
      <c r="Q3945">
        <v>38</v>
      </c>
      <c r="R3945">
        <v>0.57894736842105265</v>
      </c>
      <c r="S3945">
        <v>17</v>
      </c>
    </row>
    <row r="3946" spans="1:19" x14ac:dyDescent="0.25">
      <c r="A3946" s="177" t="s">
        <v>1586</v>
      </c>
      <c r="B3946" t="s">
        <v>1587</v>
      </c>
      <c r="C3946" t="s">
        <v>318</v>
      </c>
      <c r="D3946" s="20" t="s">
        <v>1026</v>
      </c>
      <c r="E3946" s="26">
        <v>43040</v>
      </c>
      <c r="F3946">
        <v>7</v>
      </c>
      <c r="G3946">
        <v>13.5</v>
      </c>
      <c r="H3946">
        <v>0.51851851851851849</v>
      </c>
      <c r="I3946">
        <v>32</v>
      </c>
      <c r="J3946">
        <v>42</v>
      </c>
      <c r="K3946">
        <v>0.76190476190476186</v>
      </c>
      <c r="L3946">
        <v>81</v>
      </c>
      <c r="M3946">
        <v>0.51851851851851849</v>
      </c>
      <c r="N3946">
        <v>32</v>
      </c>
      <c r="P3946">
        <v>5</v>
      </c>
      <c r="Q3946">
        <v>10</v>
      </c>
      <c r="R3946">
        <v>0.5</v>
      </c>
      <c r="S3946">
        <v>0</v>
      </c>
    </row>
    <row r="3947" spans="1:19" x14ac:dyDescent="0.25">
      <c r="A3947" s="177" t="s">
        <v>12671</v>
      </c>
      <c r="B3947" t="s">
        <v>1483</v>
      </c>
      <c r="C3947" t="s">
        <v>896</v>
      </c>
      <c r="D3947" s="20" t="s">
        <v>1026</v>
      </c>
      <c r="E3947" s="26">
        <v>43040</v>
      </c>
      <c r="F3947">
        <v>71</v>
      </c>
      <c r="G3947">
        <v>88.5</v>
      </c>
      <c r="H3947">
        <v>0.80225988700564976</v>
      </c>
      <c r="I3947">
        <v>691</v>
      </c>
      <c r="J3947">
        <v>648</v>
      </c>
      <c r="K3947">
        <v>1.066358024691358</v>
      </c>
      <c r="L3947">
        <v>789</v>
      </c>
      <c r="M3947">
        <v>0.82129277566539927</v>
      </c>
      <c r="N3947">
        <v>653</v>
      </c>
      <c r="P3947">
        <v>48</v>
      </c>
      <c r="Q3947">
        <v>78</v>
      </c>
      <c r="R3947">
        <v>0.61538461538461542</v>
      </c>
      <c r="S3947">
        <v>38</v>
      </c>
    </row>
    <row r="3948" spans="1:19" x14ac:dyDescent="0.25">
      <c r="A3948" s="177" t="s">
        <v>1154</v>
      </c>
      <c r="B3948" t="s">
        <v>1242</v>
      </c>
      <c r="C3948" t="s">
        <v>235</v>
      </c>
      <c r="D3948" s="20" t="s">
        <v>1028</v>
      </c>
      <c r="E3948" s="26">
        <v>43040</v>
      </c>
      <c r="F3948">
        <v>71</v>
      </c>
      <c r="G3948">
        <v>88.5</v>
      </c>
      <c r="H3948">
        <v>0.80225988700564976</v>
      </c>
      <c r="I3948">
        <v>691</v>
      </c>
      <c r="J3948">
        <v>648</v>
      </c>
      <c r="K3948">
        <v>1.066358024691358</v>
      </c>
      <c r="L3948">
        <v>789</v>
      </c>
      <c r="M3948">
        <v>0.82129277566539927</v>
      </c>
      <c r="N3948">
        <v>653</v>
      </c>
      <c r="P3948">
        <v>48</v>
      </c>
      <c r="Q3948">
        <v>78</v>
      </c>
      <c r="R3948">
        <v>0.61538461538461542</v>
      </c>
      <c r="S3948">
        <v>38</v>
      </c>
    </row>
    <row r="3949" spans="1:19" x14ac:dyDescent="0.25">
      <c r="A3949" s="177" t="s">
        <v>11146</v>
      </c>
      <c r="B3949" t="s">
        <v>11147</v>
      </c>
      <c r="C3949" t="s">
        <v>228</v>
      </c>
      <c r="D3949" s="20" t="s">
        <v>1026</v>
      </c>
      <c r="E3949" s="26">
        <v>43070</v>
      </c>
      <c r="F3949">
        <v>0</v>
      </c>
      <c r="G3949">
        <v>0</v>
      </c>
      <c r="H3949" t="e">
        <v>#DIV/0!</v>
      </c>
      <c r="I3949">
        <v>0</v>
      </c>
      <c r="J3949">
        <v>0</v>
      </c>
      <c r="K3949" t="e">
        <v>#DIV/0!</v>
      </c>
      <c r="L3949">
        <v>0</v>
      </c>
      <c r="M3949" t="e">
        <v>#DIV/0!</v>
      </c>
      <c r="N3949">
        <v>0</v>
      </c>
      <c r="P3949">
        <v>0</v>
      </c>
      <c r="Q3949">
        <v>0</v>
      </c>
      <c r="R3949" t="e">
        <v>#DIV/0!</v>
      </c>
      <c r="S3949">
        <v>0</v>
      </c>
    </row>
    <row r="3950" spans="1:19" x14ac:dyDescent="0.25">
      <c r="A3950" s="177" t="s">
        <v>9399</v>
      </c>
      <c r="B3950" t="s">
        <v>9400</v>
      </c>
      <c r="C3950" t="s">
        <v>211</v>
      </c>
      <c r="D3950" s="20" t="s">
        <v>1026</v>
      </c>
      <c r="E3950" s="26">
        <v>43070</v>
      </c>
      <c r="F3950">
        <v>0</v>
      </c>
      <c r="G3950">
        <v>0</v>
      </c>
      <c r="H3950" t="e">
        <v>#DIV/0!</v>
      </c>
      <c r="I3950">
        <v>0</v>
      </c>
      <c r="J3950">
        <v>0</v>
      </c>
      <c r="K3950" t="e">
        <v>#DIV/0!</v>
      </c>
      <c r="L3950">
        <v>0</v>
      </c>
      <c r="M3950" t="e">
        <v>#DIV/0!</v>
      </c>
      <c r="N3950">
        <v>0</v>
      </c>
      <c r="P3950">
        <v>0</v>
      </c>
      <c r="Q3950">
        <v>0</v>
      </c>
      <c r="R3950" t="e">
        <v>#DIV/0!</v>
      </c>
      <c r="S3950">
        <v>0</v>
      </c>
    </row>
    <row r="3951" spans="1:19" x14ac:dyDescent="0.25">
      <c r="A3951" s="177" t="s">
        <v>8560</v>
      </c>
      <c r="B3951" t="s">
        <v>8561</v>
      </c>
      <c r="C3951" t="s">
        <v>213</v>
      </c>
      <c r="D3951" s="20" t="s">
        <v>1026</v>
      </c>
      <c r="E3951" s="26">
        <v>43070</v>
      </c>
      <c r="F3951">
        <v>0</v>
      </c>
      <c r="G3951">
        <v>0</v>
      </c>
      <c r="H3951" t="e">
        <v>#DIV/0!</v>
      </c>
      <c r="I3951">
        <v>0</v>
      </c>
      <c r="J3951">
        <v>0</v>
      </c>
      <c r="K3951" t="e">
        <v>#DIV/0!</v>
      </c>
      <c r="L3951">
        <v>0</v>
      </c>
      <c r="M3951" t="e">
        <v>#DIV/0!</v>
      </c>
      <c r="N3951">
        <v>0</v>
      </c>
      <c r="P3951">
        <v>0</v>
      </c>
      <c r="Q3951">
        <v>0</v>
      </c>
      <c r="R3951" t="e">
        <v>#DIV/0!</v>
      </c>
      <c r="S3951">
        <v>0</v>
      </c>
    </row>
    <row r="3952" spans="1:19" x14ac:dyDescent="0.25">
      <c r="A3952" s="177" t="s">
        <v>5136</v>
      </c>
      <c r="B3952" t="s">
        <v>5137</v>
      </c>
      <c r="C3952" t="s">
        <v>229</v>
      </c>
      <c r="D3952" s="20" t="s">
        <v>1026</v>
      </c>
      <c r="E3952" s="26">
        <v>43070</v>
      </c>
      <c r="F3952">
        <v>0</v>
      </c>
      <c r="G3952">
        <v>0</v>
      </c>
      <c r="H3952" t="e">
        <v>#DIV/0!</v>
      </c>
      <c r="I3952">
        <v>0</v>
      </c>
      <c r="J3952">
        <v>0</v>
      </c>
      <c r="K3952" t="e">
        <v>#DIV/0!</v>
      </c>
      <c r="L3952">
        <v>0</v>
      </c>
      <c r="M3952" t="e">
        <v>#DIV/0!</v>
      </c>
      <c r="N3952">
        <v>0</v>
      </c>
      <c r="P3952">
        <v>0</v>
      </c>
      <c r="Q3952">
        <v>0</v>
      </c>
      <c r="R3952" t="e">
        <v>#DIV/0!</v>
      </c>
      <c r="S3952">
        <v>0</v>
      </c>
    </row>
    <row r="3953" spans="1:19" x14ac:dyDescent="0.25">
      <c r="A3953" s="177" t="s">
        <v>12138</v>
      </c>
      <c r="B3953" t="s">
        <v>12139</v>
      </c>
      <c r="C3953" s="20" t="s">
        <v>1077</v>
      </c>
      <c r="D3953" s="20" t="s">
        <v>1028</v>
      </c>
      <c r="E3953" s="26">
        <v>43070</v>
      </c>
      <c r="F3953">
        <v>0</v>
      </c>
      <c r="G3953">
        <v>0</v>
      </c>
      <c r="H3953" t="e">
        <v>#DIV/0!</v>
      </c>
      <c r="I3953">
        <v>0</v>
      </c>
      <c r="J3953">
        <v>0</v>
      </c>
      <c r="K3953" t="e">
        <v>#DIV/0!</v>
      </c>
      <c r="L3953">
        <v>0</v>
      </c>
      <c r="M3953" t="e">
        <v>#DIV/0!</v>
      </c>
      <c r="N3953">
        <v>0</v>
      </c>
      <c r="P3953">
        <v>0</v>
      </c>
      <c r="Q3953">
        <v>0</v>
      </c>
      <c r="R3953" t="e">
        <v>#DIV/0!</v>
      </c>
      <c r="S3953">
        <v>0</v>
      </c>
    </row>
    <row r="3954" spans="1:19" x14ac:dyDescent="0.25">
      <c r="A3954" s="177" t="s">
        <v>5760</v>
      </c>
      <c r="B3954" t="s">
        <v>5761</v>
      </c>
      <c r="C3954" s="20" t="s">
        <v>1073</v>
      </c>
      <c r="D3954" s="20" t="s">
        <v>1026</v>
      </c>
      <c r="E3954" s="26">
        <v>43070</v>
      </c>
      <c r="F3954">
        <v>3.5</v>
      </c>
      <c r="G3954">
        <v>3.5</v>
      </c>
      <c r="H3954">
        <v>1</v>
      </c>
      <c r="I3954">
        <v>23</v>
      </c>
      <c r="J3954">
        <v>21</v>
      </c>
      <c r="K3954">
        <v>1.0952380952380953</v>
      </c>
      <c r="L3954">
        <v>21</v>
      </c>
      <c r="M3954">
        <v>1</v>
      </c>
      <c r="N3954">
        <v>23</v>
      </c>
      <c r="P3954">
        <v>0</v>
      </c>
      <c r="Q3954">
        <v>0</v>
      </c>
      <c r="R3954" t="e">
        <v>#DIV/0!</v>
      </c>
      <c r="S3954">
        <v>0</v>
      </c>
    </row>
    <row r="3955" spans="1:19" x14ac:dyDescent="0.25">
      <c r="A3955" s="177" t="s">
        <v>10637</v>
      </c>
      <c r="B3955" t="s">
        <v>10638</v>
      </c>
      <c r="C3955" t="s">
        <v>205</v>
      </c>
      <c r="D3955" s="20" t="s">
        <v>1026</v>
      </c>
      <c r="E3955" s="26">
        <v>43070</v>
      </c>
      <c r="F3955">
        <v>0</v>
      </c>
      <c r="G3955">
        <v>0</v>
      </c>
      <c r="H3955" t="e">
        <v>#DIV/0!</v>
      </c>
      <c r="I3955">
        <v>0</v>
      </c>
      <c r="J3955">
        <v>0</v>
      </c>
      <c r="K3955" t="e">
        <v>#DIV/0!</v>
      </c>
      <c r="L3955">
        <v>0</v>
      </c>
      <c r="M3955" t="e">
        <v>#DIV/0!</v>
      </c>
      <c r="N3955">
        <v>0</v>
      </c>
      <c r="P3955">
        <v>0</v>
      </c>
      <c r="Q3955">
        <v>0</v>
      </c>
      <c r="R3955" t="e">
        <v>#DIV/0!</v>
      </c>
      <c r="S3955">
        <v>0</v>
      </c>
    </row>
    <row r="3956" spans="1:19" x14ac:dyDescent="0.25">
      <c r="A3956" s="177" t="s">
        <v>8984</v>
      </c>
      <c r="B3956" t="s">
        <v>8985</v>
      </c>
      <c r="C3956" t="s">
        <v>210</v>
      </c>
      <c r="D3956" s="20" t="s">
        <v>1026</v>
      </c>
      <c r="E3956" s="26">
        <v>43070</v>
      </c>
      <c r="F3956">
        <v>3</v>
      </c>
      <c r="G3956">
        <v>3</v>
      </c>
      <c r="H3956">
        <v>1</v>
      </c>
      <c r="I3956">
        <v>12</v>
      </c>
      <c r="J3956">
        <v>18</v>
      </c>
      <c r="K3956">
        <v>0.66666666666666663</v>
      </c>
      <c r="L3956">
        <v>18</v>
      </c>
      <c r="M3956">
        <v>1</v>
      </c>
      <c r="N3956">
        <v>9</v>
      </c>
      <c r="O3956">
        <v>0.93</v>
      </c>
      <c r="P3956">
        <v>0</v>
      </c>
      <c r="Q3956">
        <v>0</v>
      </c>
      <c r="R3956" t="e">
        <v>#DIV/0!</v>
      </c>
      <c r="S3956">
        <v>3</v>
      </c>
    </row>
    <row r="3957" spans="1:19" x14ac:dyDescent="0.25">
      <c r="A3957" s="177" t="s">
        <v>6179</v>
      </c>
      <c r="B3957" t="s">
        <v>6180</v>
      </c>
      <c r="C3957" t="s">
        <v>215</v>
      </c>
      <c r="D3957" s="20" t="s">
        <v>1026</v>
      </c>
      <c r="E3957" s="26">
        <v>43070</v>
      </c>
      <c r="F3957">
        <v>6</v>
      </c>
      <c r="G3957">
        <v>8</v>
      </c>
      <c r="H3957">
        <v>0.75</v>
      </c>
      <c r="I3957">
        <v>36</v>
      </c>
      <c r="J3957">
        <v>36</v>
      </c>
      <c r="K3957">
        <v>1</v>
      </c>
      <c r="L3957">
        <v>48</v>
      </c>
      <c r="M3957">
        <v>0.75</v>
      </c>
      <c r="N3957">
        <v>29</v>
      </c>
      <c r="O3957">
        <v>1.18</v>
      </c>
      <c r="P3957">
        <v>4</v>
      </c>
      <c r="Q3957">
        <v>5</v>
      </c>
      <c r="R3957">
        <v>0.8</v>
      </c>
      <c r="S3957">
        <v>7</v>
      </c>
    </row>
    <row r="3958" spans="1:19" x14ac:dyDescent="0.25">
      <c r="A3958" s="177" t="s">
        <v>3479</v>
      </c>
      <c r="B3958" t="s">
        <v>3480</v>
      </c>
      <c r="C3958" t="s">
        <v>221</v>
      </c>
      <c r="D3958" s="20" t="s">
        <v>1026</v>
      </c>
      <c r="E3958" s="26">
        <v>43070</v>
      </c>
      <c r="F3958">
        <v>0</v>
      </c>
      <c r="G3958">
        <v>0</v>
      </c>
      <c r="H3958" t="e">
        <v>#DIV/0!</v>
      </c>
      <c r="I3958">
        <v>0</v>
      </c>
      <c r="J3958">
        <v>0</v>
      </c>
      <c r="K3958" t="e">
        <v>#DIV/0!</v>
      </c>
      <c r="L3958">
        <v>0</v>
      </c>
      <c r="M3958" t="e">
        <v>#DIV/0!</v>
      </c>
      <c r="N3958">
        <v>0</v>
      </c>
      <c r="P3958">
        <v>0</v>
      </c>
      <c r="Q3958">
        <v>0</v>
      </c>
      <c r="R3958" t="e">
        <v>#DIV/0!</v>
      </c>
      <c r="S3958">
        <v>0</v>
      </c>
    </row>
    <row r="3959" spans="1:19" x14ac:dyDescent="0.25">
      <c r="A3959" s="177" t="s">
        <v>3304</v>
      </c>
      <c r="B3959" t="s">
        <v>3305</v>
      </c>
      <c r="C3959" t="s">
        <v>222</v>
      </c>
      <c r="D3959" s="20" t="s">
        <v>1026</v>
      </c>
      <c r="E3959" s="26">
        <v>43070</v>
      </c>
      <c r="F3959">
        <v>0</v>
      </c>
      <c r="G3959">
        <v>0</v>
      </c>
      <c r="H3959" t="e">
        <v>#DIV/0!</v>
      </c>
      <c r="I3959">
        <v>0</v>
      </c>
      <c r="J3959">
        <v>0</v>
      </c>
      <c r="K3959" t="e">
        <v>#DIV/0!</v>
      </c>
      <c r="L3959">
        <v>0</v>
      </c>
      <c r="M3959" t="e">
        <v>#DIV/0!</v>
      </c>
      <c r="N3959">
        <v>0</v>
      </c>
      <c r="P3959">
        <v>0</v>
      </c>
      <c r="Q3959">
        <v>0</v>
      </c>
      <c r="R3959" t="e">
        <v>#DIV/0!</v>
      </c>
      <c r="S3959">
        <v>0</v>
      </c>
    </row>
    <row r="3960" spans="1:19" x14ac:dyDescent="0.25">
      <c r="A3960" s="177" t="s">
        <v>7349</v>
      </c>
      <c r="B3960" t="s">
        <v>7350</v>
      </c>
      <c r="C3960" s="20" t="s">
        <v>1078</v>
      </c>
      <c r="D3960" s="20" t="s">
        <v>1026</v>
      </c>
      <c r="E3960" s="26">
        <v>43070</v>
      </c>
      <c r="F3960">
        <v>4</v>
      </c>
      <c r="G3960">
        <v>4</v>
      </c>
      <c r="H3960">
        <v>1</v>
      </c>
      <c r="I3960">
        <v>32</v>
      </c>
      <c r="J3960">
        <v>24</v>
      </c>
      <c r="K3960">
        <v>1.3333333333333333</v>
      </c>
      <c r="L3960">
        <v>24</v>
      </c>
      <c r="M3960">
        <v>1</v>
      </c>
      <c r="N3960">
        <v>29</v>
      </c>
      <c r="P3960">
        <v>0</v>
      </c>
      <c r="Q3960">
        <v>3</v>
      </c>
      <c r="R3960">
        <v>0</v>
      </c>
      <c r="S3960">
        <v>3</v>
      </c>
    </row>
    <row r="3961" spans="1:19" x14ac:dyDescent="0.25">
      <c r="A3961" s="177" t="s">
        <v>5341</v>
      </c>
      <c r="B3961" t="s">
        <v>5342</v>
      </c>
      <c r="C3961" s="20" t="s">
        <v>1079</v>
      </c>
      <c r="D3961" s="20" t="s">
        <v>1026</v>
      </c>
      <c r="E3961" s="26">
        <v>43070</v>
      </c>
      <c r="F3961">
        <v>2.5</v>
      </c>
      <c r="G3961">
        <v>3</v>
      </c>
      <c r="H3961">
        <v>0.83333333333333337</v>
      </c>
      <c r="I3961">
        <v>13</v>
      </c>
      <c r="J3961">
        <v>15</v>
      </c>
      <c r="K3961">
        <v>0.8666666666666667</v>
      </c>
      <c r="L3961">
        <v>18</v>
      </c>
      <c r="M3961">
        <v>0.83333333333333337</v>
      </c>
      <c r="N3961">
        <v>11</v>
      </c>
      <c r="P3961">
        <v>0</v>
      </c>
      <c r="Q3961">
        <v>0</v>
      </c>
      <c r="R3961" t="e">
        <v>#DIV/0!</v>
      </c>
      <c r="S3961">
        <v>2</v>
      </c>
    </row>
    <row r="3962" spans="1:19" x14ac:dyDescent="0.25">
      <c r="A3962" s="177" t="s">
        <v>12340</v>
      </c>
      <c r="B3962" t="s">
        <v>12341</v>
      </c>
      <c r="C3962" t="s">
        <v>200</v>
      </c>
      <c r="D3962" s="20" t="s">
        <v>1026</v>
      </c>
      <c r="E3962" s="26">
        <v>43070</v>
      </c>
      <c r="F3962">
        <v>4.5</v>
      </c>
      <c r="G3962">
        <v>4.5</v>
      </c>
      <c r="H3962">
        <v>1</v>
      </c>
      <c r="I3962">
        <v>22</v>
      </c>
      <c r="J3962">
        <v>27</v>
      </c>
      <c r="K3962">
        <v>0.81481481481481477</v>
      </c>
      <c r="L3962">
        <v>27</v>
      </c>
      <c r="M3962">
        <v>1</v>
      </c>
      <c r="N3962">
        <v>20</v>
      </c>
      <c r="P3962">
        <v>2</v>
      </c>
      <c r="Q3962">
        <v>2</v>
      </c>
      <c r="R3962">
        <v>1</v>
      </c>
      <c r="S3962">
        <v>2</v>
      </c>
    </row>
    <row r="3963" spans="1:19" x14ac:dyDescent="0.25">
      <c r="A3963" s="177" t="s">
        <v>10461</v>
      </c>
      <c r="B3963" t="s">
        <v>10462</v>
      </c>
      <c r="C3963" t="s">
        <v>204</v>
      </c>
      <c r="D3963" s="20" t="s">
        <v>1026</v>
      </c>
      <c r="E3963" s="26">
        <v>43070</v>
      </c>
      <c r="F3963">
        <v>0</v>
      </c>
      <c r="G3963">
        <v>0</v>
      </c>
      <c r="H3963" t="e">
        <v>#DIV/0!</v>
      </c>
      <c r="I3963">
        <v>0</v>
      </c>
      <c r="J3963">
        <v>0</v>
      </c>
      <c r="K3963" t="e">
        <v>#DIV/0!</v>
      </c>
      <c r="L3963">
        <v>0</v>
      </c>
      <c r="M3963" t="e">
        <v>#DIV/0!</v>
      </c>
      <c r="N3963">
        <v>0</v>
      </c>
      <c r="P3963">
        <v>0</v>
      </c>
      <c r="Q3963">
        <v>0</v>
      </c>
      <c r="R3963" t="e">
        <v>#DIV/0!</v>
      </c>
      <c r="S3963">
        <v>0</v>
      </c>
    </row>
    <row r="3964" spans="1:19" x14ac:dyDescent="0.25">
      <c r="A3964" s="177" t="s">
        <v>8809</v>
      </c>
      <c r="B3964" t="s">
        <v>8810</v>
      </c>
      <c r="C3964" t="s">
        <v>208</v>
      </c>
      <c r="D3964" s="20" t="s">
        <v>1026</v>
      </c>
      <c r="E3964" s="26">
        <v>43070</v>
      </c>
      <c r="F3964">
        <v>1</v>
      </c>
      <c r="G3964">
        <v>1.5</v>
      </c>
      <c r="H3964">
        <v>0.66666666666666663</v>
      </c>
      <c r="I3964">
        <v>7</v>
      </c>
      <c r="J3964">
        <v>6</v>
      </c>
      <c r="K3964">
        <v>1.1666666666666667</v>
      </c>
      <c r="L3964">
        <v>9</v>
      </c>
      <c r="M3964">
        <v>0.66666666666666663</v>
      </c>
      <c r="N3964">
        <v>7</v>
      </c>
      <c r="P3964">
        <v>0</v>
      </c>
      <c r="Q3964">
        <v>0</v>
      </c>
      <c r="R3964" t="e">
        <v>#DIV/0!</v>
      </c>
      <c r="S3964">
        <v>0</v>
      </c>
    </row>
    <row r="3965" spans="1:19" x14ac:dyDescent="0.25">
      <c r="A3965" s="177" t="s">
        <v>6603</v>
      </c>
      <c r="B3965" t="s">
        <v>6604</v>
      </c>
      <c r="C3965" t="s">
        <v>316</v>
      </c>
      <c r="D3965" s="20" t="s">
        <v>1026</v>
      </c>
      <c r="E3965" s="26">
        <v>43070</v>
      </c>
      <c r="F3965">
        <v>5</v>
      </c>
      <c r="G3965">
        <v>5.5</v>
      </c>
      <c r="H3965">
        <v>0.90909090909090906</v>
      </c>
      <c r="I3965">
        <v>18</v>
      </c>
      <c r="J3965">
        <v>30</v>
      </c>
      <c r="K3965">
        <v>0.6</v>
      </c>
      <c r="L3965">
        <v>33</v>
      </c>
      <c r="M3965">
        <v>0.90909090909090906</v>
      </c>
      <c r="N3965">
        <v>17</v>
      </c>
      <c r="P3965">
        <v>5</v>
      </c>
      <c r="Q3965">
        <v>5</v>
      </c>
      <c r="R3965">
        <v>1</v>
      </c>
      <c r="S3965">
        <v>1</v>
      </c>
    </row>
    <row r="3966" spans="1:19" x14ac:dyDescent="0.25">
      <c r="A3966" s="177" t="s">
        <v>4196</v>
      </c>
      <c r="B3966" t="s">
        <v>4197</v>
      </c>
      <c r="C3966" t="s">
        <v>218</v>
      </c>
      <c r="D3966" s="20" t="s">
        <v>1026</v>
      </c>
      <c r="E3966" s="26">
        <v>43070</v>
      </c>
      <c r="F3966">
        <v>0</v>
      </c>
      <c r="G3966">
        <v>0</v>
      </c>
      <c r="H3966" t="e">
        <v>#DIV/0!</v>
      </c>
      <c r="I3966">
        <v>0</v>
      </c>
      <c r="J3966">
        <v>0</v>
      </c>
      <c r="K3966" t="e">
        <v>#DIV/0!</v>
      </c>
      <c r="L3966">
        <v>0</v>
      </c>
      <c r="M3966" t="e">
        <v>#DIV/0!</v>
      </c>
      <c r="N3966">
        <v>0</v>
      </c>
      <c r="P3966">
        <v>0</v>
      </c>
      <c r="Q3966">
        <v>0</v>
      </c>
      <c r="R3966" t="e">
        <v>#DIV/0!</v>
      </c>
      <c r="S3966">
        <v>0</v>
      </c>
    </row>
    <row r="3967" spans="1:19" x14ac:dyDescent="0.25">
      <c r="A3967" s="177" t="s">
        <v>12625</v>
      </c>
      <c r="B3967" t="s">
        <v>12626</v>
      </c>
      <c r="C3967" t="s">
        <v>202</v>
      </c>
      <c r="D3967" s="20" t="s">
        <v>1026</v>
      </c>
      <c r="E3967" s="26">
        <v>43070</v>
      </c>
      <c r="F3967">
        <v>6.5</v>
      </c>
      <c r="G3967">
        <v>5.5</v>
      </c>
      <c r="H3967">
        <v>1.1818181818181819</v>
      </c>
      <c r="I3967">
        <v>119</v>
      </c>
      <c r="J3967">
        <v>91</v>
      </c>
      <c r="K3967">
        <v>1.3076923076923077</v>
      </c>
      <c r="L3967">
        <v>77</v>
      </c>
      <c r="M3967">
        <v>1.1818181818181819</v>
      </c>
      <c r="N3967">
        <v>119</v>
      </c>
      <c r="P3967">
        <v>0</v>
      </c>
      <c r="Q3967">
        <v>0</v>
      </c>
      <c r="R3967" t="e">
        <v>#DIV/0!</v>
      </c>
      <c r="S3967">
        <v>0</v>
      </c>
    </row>
    <row r="3968" spans="1:19" x14ac:dyDescent="0.25">
      <c r="A3968" s="177" t="s">
        <v>12450</v>
      </c>
      <c r="B3968" t="s">
        <v>12451</v>
      </c>
      <c r="C3968" t="s">
        <v>347</v>
      </c>
      <c r="D3968" s="20" t="s">
        <v>1026</v>
      </c>
      <c r="E3968" s="26">
        <v>43070</v>
      </c>
      <c r="F3968">
        <v>1.5</v>
      </c>
      <c r="G3968">
        <v>1.5</v>
      </c>
      <c r="H3968">
        <v>1</v>
      </c>
      <c r="I3968">
        <v>9</v>
      </c>
      <c r="J3968">
        <v>21</v>
      </c>
      <c r="K3968">
        <v>0.42857142857142855</v>
      </c>
      <c r="L3968">
        <v>21</v>
      </c>
      <c r="M3968">
        <v>1</v>
      </c>
      <c r="N3968">
        <v>8</v>
      </c>
      <c r="P3968">
        <v>0</v>
      </c>
      <c r="Q3968">
        <v>0</v>
      </c>
      <c r="R3968" t="e">
        <v>#DIV/0!</v>
      </c>
      <c r="S3968">
        <v>1</v>
      </c>
    </row>
    <row r="3969" spans="1:19" x14ac:dyDescent="0.25">
      <c r="A3969" s="177" t="s">
        <v>9790</v>
      </c>
      <c r="B3969" t="s">
        <v>9791</v>
      </c>
      <c r="C3969" t="s">
        <v>224</v>
      </c>
      <c r="D3969" s="20" t="s">
        <v>1026</v>
      </c>
      <c r="E3969" s="26">
        <v>43070</v>
      </c>
      <c r="F3969">
        <v>6</v>
      </c>
      <c r="G3969">
        <v>9</v>
      </c>
      <c r="H3969">
        <v>0.66666666666666663</v>
      </c>
      <c r="I3969">
        <v>77</v>
      </c>
      <c r="J3969">
        <v>60</v>
      </c>
      <c r="K3969">
        <v>1.2833333333333334</v>
      </c>
      <c r="L3969">
        <v>90</v>
      </c>
      <c r="M3969">
        <v>0.66666666666666663</v>
      </c>
      <c r="N3969">
        <v>76</v>
      </c>
      <c r="P3969">
        <v>13</v>
      </c>
      <c r="Q3969">
        <v>13</v>
      </c>
      <c r="R3969">
        <v>1</v>
      </c>
      <c r="S3969">
        <v>1</v>
      </c>
    </row>
    <row r="3970" spans="1:19" x14ac:dyDescent="0.25">
      <c r="A3970" s="177" t="s">
        <v>9491</v>
      </c>
      <c r="B3970" t="s">
        <v>9492</v>
      </c>
      <c r="C3970" t="s">
        <v>345</v>
      </c>
      <c r="D3970" s="20" t="s">
        <v>1026</v>
      </c>
      <c r="E3970" s="26">
        <v>43070</v>
      </c>
      <c r="F3970">
        <v>0</v>
      </c>
      <c r="G3970">
        <v>0</v>
      </c>
      <c r="H3970" t="e">
        <v>#DIV/0!</v>
      </c>
      <c r="I3970">
        <v>0</v>
      </c>
      <c r="J3970">
        <v>0</v>
      </c>
      <c r="K3970" t="e">
        <v>#DIV/0!</v>
      </c>
      <c r="L3970">
        <v>0</v>
      </c>
      <c r="M3970" t="e">
        <v>#DIV/0!</v>
      </c>
      <c r="N3970">
        <v>0</v>
      </c>
      <c r="P3970">
        <v>0</v>
      </c>
      <c r="Q3970">
        <v>0</v>
      </c>
      <c r="R3970" t="e">
        <v>#DIV/0!</v>
      </c>
      <c r="S3970">
        <v>0</v>
      </c>
    </row>
    <row r="3971" spans="1:19" x14ac:dyDescent="0.25">
      <c r="A3971" s="177" t="s">
        <v>7883</v>
      </c>
      <c r="B3971" t="s">
        <v>7884</v>
      </c>
      <c r="C3971" t="s">
        <v>226</v>
      </c>
      <c r="D3971" s="20" t="s">
        <v>1026</v>
      </c>
      <c r="E3971" s="26">
        <v>43070</v>
      </c>
      <c r="F3971">
        <v>4.5</v>
      </c>
      <c r="G3971">
        <v>5.5</v>
      </c>
      <c r="H3971">
        <v>0.81818181818181823</v>
      </c>
      <c r="I3971">
        <v>48</v>
      </c>
      <c r="J3971">
        <v>51</v>
      </c>
      <c r="K3971">
        <v>0.94117647058823528</v>
      </c>
      <c r="L3971">
        <v>62</v>
      </c>
      <c r="M3971">
        <v>0.82258064516129037</v>
      </c>
      <c r="N3971">
        <v>45</v>
      </c>
      <c r="P3971">
        <v>1</v>
      </c>
      <c r="Q3971">
        <v>1</v>
      </c>
      <c r="R3971">
        <v>1</v>
      </c>
      <c r="S3971">
        <v>3</v>
      </c>
    </row>
    <row r="3972" spans="1:19" x14ac:dyDescent="0.25">
      <c r="A3972" s="177" t="s">
        <v>6953</v>
      </c>
      <c r="B3972" t="s">
        <v>6954</v>
      </c>
      <c r="C3972" t="s">
        <v>231</v>
      </c>
      <c r="D3972" s="20" t="s">
        <v>1026</v>
      </c>
      <c r="E3972" s="26">
        <v>43070</v>
      </c>
      <c r="F3972">
        <v>7</v>
      </c>
      <c r="G3972">
        <v>7.5</v>
      </c>
      <c r="H3972">
        <v>0.93333333333333335</v>
      </c>
      <c r="I3972">
        <v>89</v>
      </c>
      <c r="J3972">
        <v>80</v>
      </c>
      <c r="K3972">
        <v>1.1125</v>
      </c>
      <c r="L3972">
        <v>84</v>
      </c>
      <c r="M3972">
        <v>0.95238095238095233</v>
      </c>
      <c r="N3972">
        <v>89</v>
      </c>
      <c r="P3972">
        <v>0</v>
      </c>
      <c r="Q3972">
        <v>19</v>
      </c>
      <c r="R3972">
        <v>0</v>
      </c>
      <c r="S3972">
        <v>0</v>
      </c>
    </row>
    <row r="3973" spans="1:19" x14ac:dyDescent="0.25">
      <c r="A3973" s="177" t="s">
        <v>6004</v>
      </c>
      <c r="B3973" t="s">
        <v>6005</v>
      </c>
      <c r="C3973" t="s">
        <v>216</v>
      </c>
      <c r="D3973" s="20" t="s">
        <v>1026</v>
      </c>
      <c r="E3973" s="26">
        <v>43070</v>
      </c>
      <c r="F3973">
        <v>7</v>
      </c>
      <c r="G3973">
        <v>8.5</v>
      </c>
      <c r="H3973">
        <v>0.82352941176470584</v>
      </c>
      <c r="I3973">
        <v>47</v>
      </c>
      <c r="J3973">
        <v>92</v>
      </c>
      <c r="K3973">
        <v>0.51086956521739135</v>
      </c>
      <c r="L3973">
        <v>113</v>
      </c>
      <c r="M3973">
        <v>0.81415929203539827</v>
      </c>
      <c r="N3973">
        <v>42</v>
      </c>
      <c r="P3973">
        <v>9</v>
      </c>
      <c r="Q3973">
        <v>13</v>
      </c>
      <c r="R3973">
        <v>0.69230769230769229</v>
      </c>
      <c r="S3973">
        <v>5</v>
      </c>
    </row>
    <row r="3974" spans="1:19" x14ac:dyDescent="0.25">
      <c r="A3974" s="177" t="s">
        <v>4611</v>
      </c>
      <c r="B3974" t="s">
        <v>4612</v>
      </c>
      <c r="C3974" t="s">
        <v>233</v>
      </c>
      <c r="D3974" s="20" t="s">
        <v>1026</v>
      </c>
      <c r="E3974" s="26">
        <v>43070</v>
      </c>
      <c r="F3974">
        <v>2.5</v>
      </c>
      <c r="G3974">
        <v>4.5</v>
      </c>
      <c r="H3974">
        <v>0.55555555555555558</v>
      </c>
      <c r="I3974">
        <v>27</v>
      </c>
      <c r="J3974">
        <v>45</v>
      </c>
      <c r="K3974">
        <v>0.6</v>
      </c>
      <c r="L3974">
        <v>63</v>
      </c>
      <c r="M3974">
        <v>0.7142857142857143</v>
      </c>
      <c r="N3974">
        <v>27</v>
      </c>
      <c r="P3974">
        <v>23</v>
      </c>
      <c r="Q3974">
        <v>32</v>
      </c>
      <c r="R3974">
        <v>0.71875</v>
      </c>
      <c r="S3974">
        <v>0</v>
      </c>
    </row>
    <row r="3975" spans="1:19" x14ac:dyDescent="0.25">
      <c r="A3975" s="177" t="s">
        <v>4021</v>
      </c>
      <c r="B3975" t="s">
        <v>4022</v>
      </c>
      <c r="C3975" t="s">
        <v>219</v>
      </c>
      <c r="D3975" s="20" t="s">
        <v>1026</v>
      </c>
      <c r="E3975" s="26">
        <v>43070</v>
      </c>
      <c r="F3975">
        <v>0</v>
      </c>
      <c r="G3975">
        <v>0</v>
      </c>
      <c r="H3975" t="e">
        <v>#DIV/0!</v>
      </c>
      <c r="I3975">
        <v>0</v>
      </c>
      <c r="J3975">
        <v>0</v>
      </c>
      <c r="K3975" t="e">
        <v>#DIV/0!</v>
      </c>
      <c r="L3975">
        <v>0</v>
      </c>
      <c r="M3975" t="e">
        <v>#DIV/0!</v>
      </c>
      <c r="N3975">
        <v>0</v>
      </c>
      <c r="P3975">
        <v>0</v>
      </c>
      <c r="Q3975">
        <v>0</v>
      </c>
      <c r="R3975" t="e">
        <v>#DIV/0!</v>
      </c>
      <c r="S3975">
        <v>0</v>
      </c>
    </row>
    <row r="3976" spans="1:19" x14ac:dyDescent="0.25">
      <c r="A3976" s="177" t="s">
        <v>3750</v>
      </c>
      <c r="B3976" t="s">
        <v>3751</v>
      </c>
      <c r="C3976" t="s">
        <v>340</v>
      </c>
      <c r="D3976" s="20" t="s">
        <v>1026</v>
      </c>
      <c r="E3976" s="26">
        <v>43070</v>
      </c>
      <c r="F3976">
        <v>0</v>
      </c>
      <c r="G3976">
        <v>0</v>
      </c>
      <c r="H3976" t="e">
        <v>#DIV/0!</v>
      </c>
      <c r="I3976">
        <v>0</v>
      </c>
      <c r="J3976">
        <v>0</v>
      </c>
      <c r="K3976" t="e">
        <v>#DIV/0!</v>
      </c>
      <c r="L3976">
        <v>0</v>
      </c>
      <c r="M3976" t="e">
        <v>#DIV/0!</v>
      </c>
      <c r="N3976">
        <v>0</v>
      </c>
      <c r="P3976">
        <v>0</v>
      </c>
      <c r="Q3976">
        <v>0</v>
      </c>
      <c r="R3976" t="e">
        <v>#DIV/0!</v>
      </c>
      <c r="S3976">
        <v>0</v>
      </c>
    </row>
    <row r="3977" spans="1:19" x14ac:dyDescent="0.25">
      <c r="A3977" s="177" t="s">
        <v>11328</v>
      </c>
      <c r="B3977" t="s">
        <v>11329</v>
      </c>
      <c r="C3977" t="s">
        <v>350</v>
      </c>
      <c r="D3977" s="20" t="s">
        <v>1026</v>
      </c>
      <c r="E3977" s="26">
        <v>43070</v>
      </c>
      <c r="F3977">
        <v>0.5</v>
      </c>
      <c r="G3977">
        <v>1</v>
      </c>
      <c r="H3977">
        <v>0.5</v>
      </c>
      <c r="I3977">
        <v>4</v>
      </c>
      <c r="J3977">
        <v>3</v>
      </c>
      <c r="K3977">
        <v>1.3333333333333333</v>
      </c>
      <c r="L3977">
        <v>6</v>
      </c>
      <c r="M3977">
        <v>0.5</v>
      </c>
      <c r="N3977">
        <v>4</v>
      </c>
      <c r="P3977">
        <v>0</v>
      </c>
      <c r="Q3977">
        <v>0</v>
      </c>
      <c r="R3977" t="e">
        <v>#DIV/0!</v>
      </c>
      <c r="S3977">
        <v>0</v>
      </c>
    </row>
    <row r="3978" spans="1:19" x14ac:dyDescent="0.25">
      <c r="A3978" s="177" t="s">
        <v>11330</v>
      </c>
      <c r="B3978" t="s">
        <v>11331</v>
      </c>
      <c r="C3978" t="s">
        <v>351</v>
      </c>
      <c r="D3978" s="20" t="s">
        <v>1026</v>
      </c>
      <c r="E3978" s="26">
        <v>43070</v>
      </c>
      <c r="F3978">
        <v>1.5</v>
      </c>
      <c r="G3978">
        <v>1.5</v>
      </c>
      <c r="H3978">
        <v>1</v>
      </c>
      <c r="I3978">
        <v>6</v>
      </c>
      <c r="J3978">
        <v>9</v>
      </c>
      <c r="K3978">
        <v>0.66666666666666663</v>
      </c>
      <c r="L3978">
        <v>9</v>
      </c>
      <c r="M3978">
        <v>1</v>
      </c>
      <c r="N3978">
        <v>6</v>
      </c>
      <c r="P3978">
        <v>0</v>
      </c>
      <c r="Q3978">
        <v>0</v>
      </c>
      <c r="R3978" t="e">
        <v>#DIV/0!</v>
      </c>
      <c r="S3978">
        <v>0</v>
      </c>
    </row>
    <row r="3979" spans="1:19" x14ac:dyDescent="0.25">
      <c r="A3979" s="177" t="s">
        <v>11220</v>
      </c>
      <c r="B3979" t="s">
        <v>11221</v>
      </c>
      <c r="C3979" t="s">
        <v>352</v>
      </c>
      <c r="D3979" s="20" t="s">
        <v>1026</v>
      </c>
      <c r="E3979" s="26">
        <v>43070</v>
      </c>
      <c r="F3979">
        <v>0</v>
      </c>
      <c r="G3979">
        <v>0</v>
      </c>
      <c r="H3979" t="e">
        <v>#DIV/0!</v>
      </c>
      <c r="I3979">
        <v>0</v>
      </c>
      <c r="J3979">
        <v>0</v>
      </c>
      <c r="K3979" t="e">
        <v>#DIV/0!</v>
      </c>
      <c r="L3979">
        <v>0</v>
      </c>
      <c r="M3979" t="e">
        <v>#DIV/0!</v>
      </c>
      <c r="N3979">
        <v>0</v>
      </c>
      <c r="P3979">
        <v>0</v>
      </c>
      <c r="Q3979">
        <v>0</v>
      </c>
      <c r="R3979" t="e">
        <v>#DIV/0!</v>
      </c>
      <c r="S3979">
        <v>0</v>
      </c>
    </row>
    <row r="3980" spans="1:19" x14ac:dyDescent="0.25">
      <c r="A3980" s="177" t="s">
        <v>10221</v>
      </c>
      <c r="B3980" t="s">
        <v>10222</v>
      </c>
      <c r="C3980" t="s">
        <v>353</v>
      </c>
      <c r="D3980" s="20" t="s">
        <v>1026</v>
      </c>
      <c r="E3980" s="26">
        <v>43070</v>
      </c>
      <c r="F3980">
        <v>0</v>
      </c>
      <c r="G3980">
        <v>0</v>
      </c>
      <c r="H3980" t="e">
        <v>#DIV/0!</v>
      </c>
      <c r="I3980">
        <v>0</v>
      </c>
      <c r="J3980">
        <v>0</v>
      </c>
      <c r="K3980" t="e">
        <v>#DIV/0!</v>
      </c>
      <c r="L3980">
        <v>0</v>
      </c>
      <c r="M3980" t="e">
        <v>#DIV/0!</v>
      </c>
      <c r="N3980">
        <v>0</v>
      </c>
      <c r="P3980">
        <v>0</v>
      </c>
      <c r="Q3980">
        <v>1</v>
      </c>
      <c r="R3980">
        <v>0</v>
      </c>
      <c r="S3980">
        <v>0</v>
      </c>
    </row>
    <row r="3981" spans="1:19" x14ac:dyDescent="0.25">
      <c r="A3981" s="177" t="s">
        <v>8634</v>
      </c>
      <c r="B3981" t="s">
        <v>8635</v>
      </c>
      <c r="C3981" t="s">
        <v>354</v>
      </c>
      <c r="D3981" s="20" t="s">
        <v>1026</v>
      </c>
      <c r="E3981" s="26">
        <v>43070</v>
      </c>
      <c r="F3981">
        <v>1</v>
      </c>
      <c r="G3981">
        <v>1.5</v>
      </c>
      <c r="H3981">
        <v>0.66666666666666663</v>
      </c>
      <c r="I3981">
        <v>11</v>
      </c>
      <c r="J3981">
        <v>6</v>
      </c>
      <c r="K3981">
        <v>1.8333333333333333</v>
      </c>
      <c r="L3981">
        <v>9</v>
      </c>
      <c r="M3981">
        <v>0.66666666666666663</v>
      </c>
      <c r="N3981">
        <v>10</v>
      </c>
      <c r="P3981">
        <v>0</v>
      </c>
      <c r="Q3981">
        <v>0</v>
      </c>
      <c r="R3981" t="e">
        <v>#DIV/0!</v>
      </c>
      <c r="S3981">
        <v>1</v>
      </c>
    </row>
    <row r="3982" spans="1:19" x14ac:dyDescent="0.25">
      <c r="A3982" s="177" t="s">
        <v>6428</v>
      </c>
      <c r="B3982" t="s">
        <v>6429</v>
      </c>
      <c r="C3982" t="s">
        <v>355</v>
      </c>
      <c r="D3982" s="20" t="s">
        <v>1026</v>
      </c>
      <c r="E3982" s="26">
        <v>43070</v>
      </c>
      <c r="F3982">
        <v>3</v>
      </c>
      <c r="G3982">
        <v>3.5</v>
      </c>
      <c r="H3982">
        <v>0.8571428571428571</v>
      </c>
      <c r="I3982">
        <v>8</v>
      </c>
      <c r="J3982">
        <v>18</v>
      </c>
      <c r="K3982">
        <v>0.44444444444444442</v>
      </c>
      <c r="L3982">
        <v>21</v>
      </c>
      <c r="M3982">
        <v>0.8571428571428571</v>
      </c>
      <c r="N3982">
        <v>8</v>
      </c>
      <c r="P3982">
        <v>0</v>
      </c>
      <c r="Q3982">
        <v>0</v>
      </c>
      <c r="R3982" t="e">
        <v>#DIV/0!</v>
      </c>
      <c r="S3982">
        <v>0</v>
      </c>
    </row>
    <row r="3983" spans="1:19" x14ac:dyDescent="0.25">
      <c r="A3983" s="177" t="s">
        <v>11827</v>
      </c>
      <c r="B3983" t="s">
        <v>11828</v>
      </c>
      <c r="C3983" t="s">
        <v>198</v>
      </c>
      <c r="D3983" s="20" t="s">
        <v>1028</v>
      </c>
      <c r="E3983" s="26">
        <v>43070</v>
      </c>
      <c r="F3983">
        <v>0.5</v>
      </c>
      <c r="G3983">
        <v>1</v>
      </c>
      <c r="H3983">
        <v>0.5</v>
      </c>
      <c r="I3983">
        <v>4</v>
      </c>
      <c r="J3983">
        <v>3</v>
      </c>
      <c r="K3983">
        <v>1.3333333333333333</v>
      </c>
      <c r="L3983">
        <v>6</v>
      </c>
      <c r="M3983">
        <v>0.5</v>
      </c>
      <c r="N3983">
        <v>4</v>
      </c>
      <c r="P3983">
        <v>0</v>
      </c>
      <c r="Q3983">
        <v>0</v>
      </c>
      <c r="R3983" t="e">
        <v>#DIV/0!</v>
      </c>
      <c r="S3983">
        <v>0</v>
      </c>
    </row>
    <row r="3984" spans="1:19" x14ac:dyDescent="0.25">
      <c r="A3984" s="177" t="s">
        <v>11829</v>
      </c>
      <c r="B3984" t="s">
        <v>11830</v>
      </c>
      <c r="C3984" t="s">
        <v>199</v>
      </c>
      <c r="D3984" s="20" t="s">
        <v>1028</v>
      </c>
      <c r="E3984" s="26">
        <v>43070</v>
      </c>
      <c r="F3984">
        <v>11</v>
      </c>
      <c r="G3984">
        <v>10</v>
      </c>
      <c r="H3984">
        <v>1.1000000000000001</v>
      </c>
      <c r="I3984">
        <v>141</v>
      </c>
      <c r="J3984">
        <v>118</v>
      </c>
      <c r="K3984">
        <v>1.1949152542372881</v>
      </c>
      <c r="L3984">
        <v>104</v>
      </c>
      <c r="M3984">
        <v>1.1346153846153846</v>
      </c>
      <c r="N3984">
        <v>139</v>
      </c>
      <c r="P3984">
        <v>2</v>
      </c>
      <c r="Q3984">
        <v>2</v>
      </c>
      <c r="R3984">
        <v>1</v>
      </c>
      <c r="S3984">
        <v>2</v>
      </c>
    </row>
    <row r="3985" spans="1:19" x14ac:dyDescent="0.25">
      <c r="A3985" s="177" t="s">
        <v>11831</v>
      </c>
      <c r="B3985" t="s">
        <v>11832</v>
      </c>
      <c r="C3985" t="s">
        <v>348</v>
      </c>
      <c r="D3985" s="20" t="s">
        <v>1028</v>
      </c>
      <c r="E3985" s="26">
        <v>43070</v>
      </c>
      <c r="F3985">
        <v>3</v>
      </c>
      <c r="G3985">
        <v>3</v>
      </c>
      <c r="H3985">
        <v>1</v>
      </c>
      <c r="I3985">
        <v>15</v>
      </c>
      <c r="J3985">
        <v>30</v>
      </c>
      <c r="K3985">
        <v>0.5</v>
      </c>
      <c r="L3985">
        <v>30</v>
      </c>
      <c r="M3985">
        <v>1</v>
      </c>
      <c r="N3985">
        <v>14</v>
      </c>
      <c r="P3985">
        <v>0</v>
      </c>
      <c r="Q3985">
        <v>0</v>
      </c>
      <c r="R3985" t="e">
        <v>#DIV/0!</v>
      </c>
      <c r="S3985">
        <v>1</v>
      </c>
    </row>
    <row r="3986" spans="1:19" x14ac:dyDescent="0.25">
      <c r="A3986" s="177" t="s">
        <v>11833</v>
      </c>
      <c r="B3986" t="s">
        <v>11834</v>
      </c>
      <c r="C3986" t="s">
        <v>357</v>
      </c>
      <c r="D3986" s="20" t="s">
        <v>1028</v>
      </c>
      <c r="E3986" s="26">
        <v>43070</v>
      </c>
      <c r="F3986">
        <v>0</v>
      </c>
      <c r="G3986">
        <v>0</v>
      </c>
      <c r="H3986" t="e">
        <v>#DIV/0!</v>
      </c>
      <c r="I3986">
        <v>0</v>
      </c>
      <c r="J3986">
        <v>0</v>
      </c>
      <c r="K3986" t="e">
        <v>#DIV/0!</v>
      </c>
      <c r="L3986">
        <v>0</v>
      </c>
      <c r="M3986" t="e">
        <v>#DIV/0!</v>
      </c>
      <c r="N3986">
        <v>0</v>
      </c>
      <c r="P3986">
        <v>0</v>
      </c>
      <c r="Q3986">
        <v>0</v>
      </c>
      <c r="R3986" t="e">
        <v>#DIV/0!</v>
      </c>
      <c r="S3986">
        <v>0</v>
      </c>
    </row>
    <row r="3987" spans="1:19" x14ac:dyDescent="0.25">
      <c r="A3987" s="177" t="s">
        <v>10987</v>
      </c>
      <c r="B3987" t="s">
        <v>10988</v>
      </c>
      <c r="C3987" t="s">
        <v>227</v>
      </c>
      <c r="D3987" s="20" t="s">
        <v>1028</v>
      </c>
      <c r="E3987" s="26">
        <v>43070</v>
      </c>
      <c r="F3987">
        <v>0</v>
      </c>
      <c r="G3987">
        <v>0</v>
      </c>
      <c r="H3987" t="e">
        <v>#DIV/0!</v>
      </c>
      <c r="I3987">
        <v>0</v>
      </c>
      <c r="J3987">
        <v>0</v>
      </c>
      <c r="K3987" t="e">
        <v>#DIV/0!</v>
      </c>
      <c r="L3987">
        <v>0</v>
      </c>
      <c r="M3987" t="e">
        <v>#DIV/0!</v>
      </c>
      <c r="N3987">
        <v>0</v>
      </c>
      <c r="P3987">
        <v>0</v>
      </c>
      <c r="Q3987">
        <v>0</v>
      </c>
      <c r="R3987" t="e">
        <v>#DIV/0!</v>
      </c>
      <c r="S3987">
        <v>0</v>
      </c>
    </row>
    <row r="3988" spans="1:19" x14ac:dyDescent="0.25">
      <c r="A3988" s="177" t="s">
        <v>10812</v>
      </c>
      <c r="B3988" t="s">
        <v>10813</v>
      </c>
      <c r="C3988" t="s">
        <v>203</v>
      </c>
      <c r="D3988" s="20" t="s">
        <v>1028</v>
      </c>
      <c r="E3988" s="26">
        <v>43070</v>
      </c>
      <c r="F3988">
        <v>0</v>
      </c>
      <c r="G3988">
        <v>0</v>
      </c>
      <c r="H3988" t="e">
        <v>#DIV/0!</v>
      </c>
      <c r="I3988">
        <v>0</v>
      </c>
      <c r="J3988">
        <v>0</v>
      </c>
      <c r="K3988" t="e">
        <v>#DIV/0!</v>
      </c>
      <c r="L3988">
        <v>0</v>
      </c>
      <c r="M3988" t="e">
        <v>#DIV/0!</v>
      </c>
      <c r="N3988">
        <v>0</v>
      </c>
      <c r="O3988" t="e">
        <v>#DIV/0!</v>
      </c>
      <c r="P3988">
        <v>0</v>
      </c>
      <c r="Q3988">
        <v>1</v>
      </c>
      <c r="R3988">
        <v>0</v>
      </c>
      <c r="S3988">
        <v>0</v>
      </c>
    </row>
    <row r="3989" spans="1:19" x14ac:dyDescent="0.25">
      <c r="A3989" s="177" t="s">
        <v>9965</v>
      </c>
      <c r="B3989" t="s">
        <v>9966</v>
      </c>
      <c r="C3989" t="s">
        <v>223</v>
      </c>
      <c r="D3989" s="20" t="s">
        <v>1028</v>
      </c>
      <c r="E3989" s="26">
        <v>43070</v>
      </c>
      <c r="F3989">
        <v>6</v>
      </c>
      <c r="G3989">
        <v>9</v>
      </c>
      <c r="H3989">
        <v>0.66666666666666663</v>
      </c>
      <c r="I3989">
        <v>77</v>
      </c>
      <c r="J3989">
        <v>60</v>
      </c>
      <c r="K3989">
        <v>1.2833333333333334</v>
      </c>
      <c r="L3989">
        <v>90</v>
      </c>
      <c r="M3989">
        <v>0.66666666666666663</v>
      </c>
      <c r="N3989">
        <v>76</v>
      </c>
      <c r="P3989">
        <v>13</v>
      </c>
      <c r="Q3989">
        <v>13</v>
      </c>
      <c r="R3989">
        <v>1</v>
      </c>
      <c r="S3989">
        <v>1</v>
      </c>
    </row>
    <row r="3990" spans="1:19" x14ac:dyDescent="0.25">
      <c r="A3990" s="177" t="s">
        <v>9583</v>
      </c>
      <c r="B3990" t="s">
        <v>9584</v>
      </c>
      <c r="C3990" t="s">
        <v>346</v>
      </c>
      <c r="D3990" s="20" t="s">
        <v>1028</v>
      </c>
      <c r="E3990" s="26">
        <v>43070</v>
      </c>
      <c r="F3990">
        <v>0</v>
      </c>
      <c r="G3990">
        <v>0</v>
      </c>
      <c r="H3990" t="e">
        <v>#DIV/0!</v>
      </c>
      <c r="I3990">
        <v>0</v>
      </c>
      <c r="J3990">
        <v>0</v>
      </c>
      <c r="K3990" t="e">
        <v>#DIV/0!</v>
      </c>
      <c r="L3990">
        <v>0</v>
      </c>
      <c r="M3990" t="e">
        <v>#DIV/0!</v>
      </c>
      <c r="N3990">
        <v>0</v>
      </c>
      <c r="P3990">
        <v>0</v>
      </c>
      <c r="Q3990">
        <v>0</v>
      </c>
      <c r="R3990" t="e">
        <v>#DIV/0!</v>
      </c>
      <c r="S3990">
        <v>0</v>
      </c>
    </row>
    <row r="3991" spans="1:19" x14ac:dyDescent="0.25">
      <c r="A3991" s="177" t="s">
        <v>9224</v>
      </c>
      <c r="B3991" t="s">
        <v>9225</v>
      </c>
      <c r="C3991" t="s">
        <v>207</v>
      </c>
      <c r="D3991" s="20" t="s">
        <v>1028</v>
      </c>
      <c r="E3991" s="26">
        <v>43070</v>
      </c>
      <c r="F3991">
        <v>5</v>
      </c>
      <c r="G3991">
        <v>6</v>
      </c>
      <c r="H3991">
        <v>0.83333333333333337</v>
      </c>
      <c r="I3991">
        <v>30</v>
      </c>
      <c r="J3991">
        <v>30</v>
      </c>
      <c r="K3991">
        <v>1</v>
      </c>
      <c r="L3991">
        <v>36</v>
      </c>
      <c r="M3991">
        <v>0.83333333333333337</v>
      </c>
      <c r="N3991">
        <v>26</v>
      </c>
      <c r="O3991">
        <v>0.93</v>
      </c>
      <c r="P3991">
        <v>0</v>
      </c>
      <c r="Q3991">
        <v>0</v>
      </c>
      <c r="R3991" t="e">
        <v>#DIV/0!</v>
      </c>
      <c r="S3991">
        <v>4</v>
      </c>
    </row>
    <row r="3992" spans="1:19" x14ac:dyDescent="0.25">
      <c r="A3992" s="177" t="s">
        <v>8385</v>
      </c>
      <c r="B3992" t="s">
        <v>8386</v>
      </c>
      <c r="C3992" t="s">
        <v>212</v>
      </c>
      <c r="D3992" s="20" t="s">
        <v>1028</v>
      </c>
      <c r="E3992" s="26">
        <v>43070</v>
      </c>
      <c r="F3992">
        <v>0</v>
      </c>
      <c r="G3992">
        <v>0</v>
      </c>
      <c r="H3992" t="e">
        <v>#DIV/0!</v>
      </c>
      <c r="I3992">
        <v>0</v>
      </c>
      <c r="J3992">
        <v>0</v>
      </c>
      <c r="K3992" t="e">
        <v>#DIV/0!</v>
      </c>
      <c r="L3992">
        <v>0</v>
      </c>
      <c r="M3992" t="e">
        <v>#DIV/0!</v>
      </c>
      <c r="N3992">
        <v>0</v>
      </c>
      <c r="P3992">
        <v>0</v>
      </c>
      <c r="Q3992">
        <v>0</v>
      </c>
      <c r="R3992" t="e">
        <v>#DIV/0!</v>
      </c>
      <c r="S3992">
        <v>0</v>
      </c>
    </row>
    <row r="3993" spans="1:19" x14ac:dyDescent="0.25">
      <c r="A3993" s="177" t="s">
        <v>8084</v>
      </c>
      <c r="B3993" t="s">
        <v>8085</v>
      </c>
      <c r="C3993" t="s">
        <v>225</v>
      </c>
      <c r="D3993" s="20" t="s">
        <v>1028</v>
      </c>
      <c r="E3993" s="26">
        <v>43070</v>
      </c>
      <c r="F3993">
        <v>4.5</v>
      </c>
      <c r="G3993">
        <v>5.5</v>
      </c>
      <c r="H3993">
        <v>0.81818181818181823</v>
      </c>
      <c r="I3993">
        <v>48</v>
      </c>
      <c r="J3993">
        <v>51</v>
      </c>
      <c r="K3993">
        <v>0.94117647058823528</v>
      </c>
      <c r="L3993">
        <v>62</v>
      </c>
      <c r="M3993">
        <v>0.82258064516129037</v>
      </c>
      <c r="N3993">
        <v>45</v>
      </c>
      <c r="P3993">
        <v>1</v>
      </c>
      <c r="Q3993">
        <v>1</v>
      </c>
      <c r="R3993">
        <v>1</v>
      </c>
      <c r="S3993">
        <v>3</v>
      </c>
    </row>
    <row r="3994" spans="1:19" x14ac:dyDescent="0.25">
      <c r="A3994" s="177" t="s">
        <v>7696</v>
      </c>
      <c r="B3994" t="s">
        <v>7697</v>
      </c>
      <c r="C3994" s="20" t="s">
        <v>901</v>
      </c>
      <c r="D3994" s="20" t="s">
        <v>1026</v>
      </c>
      <c r="E3994" s="26">
        <v>43070</v>
      </c>
      <c r="F3994">
        <v>4</v>
      </c>
      <c r="G3994">
        <v>4</v>
      </c>
      <c r="H3994">
        <v>1</v>
      </c>
      <c r="I3994">
        <v>32</v>
      </c>
      <c r="J3994">
        <v>24</v>
      </c>
      <c r="K3994">
        <v>1.3333333333333333</v>
      </c>
      <c r="L3994">
        <v>24</v>
      </c>
      <c r="M3994">
        <v>1</v>
      </c>
      <c r="N3994">
        <v>29</v>
      </c>
      <c r="P3994">
        <v>0</v>
      </c>
      <c r="Q3994">
        <v>3</v>
      </c>
      <c r="R3994">
        <v>0</v>
      </c>
      <c r="S3994">
        <v>3</v>
      </c>
    </row>
    <row r="3995" spans="1:19" x14ac:dyDescent="0.25">
      <c r="A3995" s="177" t="s">
        <v>7144</v>
      </c>
      <c r="B3995" t="s">
        <v>7145</v>
      </c>
      <c r="C3995" t="s">
        <v>232</v>
      </c>
      <c r="D3995" s="20" t="s">
        <v>1028</v>
      </c>
      <c r="E3995" s="26">
        <v>43070</v>
      </c>
      <c r="F3995">
        <v>7</v>
      </c>
      <c r="G3995">
        <v>7.5</v>
      </c>
      <c r="H3995">
        <v>0.93333333333333335</v>
      </c>
      <c r="I3995">
        <v>89</v>
      </c>
      <c r="J3995">
        <v>80</v>
      </c>
      <c r="K3995">
        <v>1.1125</v>
      </c>
      <c r="L3995">
        <v>84</v>
      </c>
      <c r="M3995">
        <v>0.95238095238095233</v>
      </c>
      <c r="N3995">
        <v>89</v>
      </c>
      <c r="P3995">
        <v>0</v>
      </c>
      <c r="Q3995">
        <v>19</v>
      </c>
      <c r="R3995">
        <v>0</v>
      </c>
      <c r="S3995">
        <v>0</v>
      </c>
    </row>
    <row r="3996" spans="1:19" x14ac:dyDescent="0.25">
      <c r="A3996" s="177" t="s">
        <v>6778</v>
      </c>
      <c r="B3996" t="s">
        <v>6779</v>
      </c>
      <c r="C3996" t="s">
        <v>317</v>
      </c>
      <c r="D3996" s="20" t="s">
        <v>1028</v>
      </c>
      <c r="E3996" s="26">
        <v>43070</v>
      </c>
      <c r="F3996">
        <v>8</v>
      </c>
      <c r="G3996">
        <v>9</v>
      </c>
      <c r="H3996">
        <v>0.88888888888888884</v>
      </c>
      <c r="I3996">
        <v>26</v>
      </c>
      <c r="J3996">
        <v>48</v>
      </c>
      <c r="K3996">
        <v>0.54166666666666663</v>
      </c>
      <c r="L3996">
        <v>54</v>
      </c>
      <c r="M3996">
        <v>0.88888888888888884</v>
      </c>
      <c r="N3996">
        <v>25</v>
      </c>
      <c r="P3996">
        <v>5</v>
      </c>
      <c r="Q3996">
        <v>5</v>
      </c>
      <c r="R3996">
        <v>1</v>
      </c>
      <c r="S3996">
        <v>1</v>
      </c>
    </row>
    <row r="3997" spans="1:19" x14ac:dyDescent="0.25">
      <c r="A3997" s="177" t="s">
        <v>6354</v>
      </c>
      <c r="B3997" t="s">
        <v>6355</v>
      </c>
      <c r="C3997" t="s">
        <v>214</v>
      </c>
      <c r="D3997" s="20" t="s">
        <v>1028</v>
      </c>
      <c r="E3997" s="26">
        <v>43070</v>
      </c>
      <c r="F3997">
        <v>13</v>
      </c>
      <c r="G3997">
        <v>16.5</v>
      </c>
      <c r="H3997">
        <v>0.78787878787878785</v>
      </c>
      <c r="I3997">
        <v>83</v>
      </c>
      <c r="J3997">
        <v>128</v>
      </c>
      <c r="K3997">
        <v>0.6484375</v>
      </c>
      <c r="L3997">
        <v>161</v>
      </c>
      <c r="M3997">
        <v>0.79503105590062106</v>
      </c>
      <c r="N3997">
        <v>71</v>
      </c>
      <c r="O3997">
        <v>1.18</v>
      </c>
      <c r="P3997">
        <v>13</v>
      </c>
      <c r="Q3997">
        <v>18</v>
      </c>
      <c r="R3997">
        <v>0.72222222222222221</v>
      </c>
      <c r="S3997">
        <v>12</v>
      </c>
    </row>
    <row r="3998" spans="1:19" x14ac:dyDescent="0.25">
      <c r="A3998" s="177" t="s">
        <v>5576</v>
      </c>
      <c r="B3998" t="s">
        <v>5577</v>
      </c>
      <c r="C3998" s="20" t="s">
        <v>903</v>
      </c>
      <c r="D3998" s="20" t="s">
        <v>1026</v>
      </c>
      <c r="E3998" s="26">
        <v>43070</v>
      </c>
      <c r="F3998">
        <v>6</v>
      </c>
      <c r="G3998">
        <v>6.5</v>
      </c>
      <c r="H3998">
        <v>0.92307692307692313</v>
      </c>
      <c r="I3998">
        <v>36</v>
      </c>
      <c r="J3998">
        <v>36</v>
      </c>
      <c r="K3998">
        <v>1</v>
      </c>
      <c r="L3998">
        <v>39</v>
      </c>
      <c r="M3998">
        <v>0.92307692307692313</v>
      </c>
      <c r="N3998">
        <v>34</v>
      </c>
      <c r="P3998">
        <v>0</v>
      </c>
      <c r="Q3998">
        <v>0</v>
      </c>
      <c r="R3998" t="e">
        <v>#DIV/0!</v>
      </c>
      <c r="S3998">
        <v>2</v>
      </c>
    </row>
    <row r="3999" spans="1:19" x14ac:dyDescent="0.25">
      <c r="A3999" s="177" t="s">
        <v>4961</v>
      </c>
      <c r="B3999" t="s">
        <v>4962</v>
      </c>
      <c r="C3999" t="s">
        <v>230</v>
      </c>
      <c r="D3999" s="20" t="s">
        <v>1028</v>
      </c>
      <c r="E3999" s="26">
        <v>43070</v>
      </c>
      <c r="F3999">
        <v>0</v>
      </c>
      <c r="G3999">
        <v>0</v>
      </c>
      <c r="H3999" t="e">
        <v>#DIV/0!</v>
      </c>
      <c r="I3999">
        <v>0</v>
      </c>
      <c r="J3999">
        <v>0</v>
      </c>
      <c r="K3999" t="e">
        <v>#DIV/0!</v>
      </c>
      <c r="L3999">
        <v>0</v>
      </c>
      <c r="M3999" t="e">
        <v>#DIV/0!</v>
      </c>
      <c r="N3999">
        <v>0</v>
      </c>
      <c r="P3999">
        <v>0</v>
      </c>
      <c r="Q3999">
        <v>0</v>
      </c>
      <c r="R3999" t="e">
        <v>#DIV/0!</v>
      </c>
      <c r="S3999">
        <v>0</v>
      </c>
    </row>
    <row r="4000" spans="1:19" x14ac:dyDescent="0.25">
      <c r="A4000" s="177" t="s">
        <v>4786</v>
      </c>
      <c r="B4000" t="s">
        <v>4787</v>
      </c>
      <c r="C4000" t="s">
        <v>234</v>
      </c>
      <c r="D4000" s="20" t="s">
        <v>1028</v>
      </c>
      <c r="E4000" s="26">
        <v>43070</v>
      </c>
      <c r="F4000">
        <v>2.5</v>
      </c>
      <c r="G4000">
        <v>4.5</v>
      </c>
      <c r="H4000">
        <v>0.55555555555555558</v>
      </c>
      <c r="I4000">
        <v>27</v>
      </c>
      <c r="J4000">
        <v>45</v>
      </c>
      <c r="K4000">
        <v>0.6</v>
      </c>
      <c r="L4000">
        <v>63</v>
      </c>
      <c r="M4000">
        <v>0.7142857142857143</v>
      </c>
      <c r="N4000">
        <v>27</v>
      </c>
      <c r="P4000">
        <v>23</v>
      </c>
      <c r="Q4000">
        <v>32</v>
      </c>
      <c r="R4000">
        <v>0.71875</v>
      </c>
      <c r="S4000">
        <v>0</v>
      </c>
    </row>
    <row r="4001" spans="1:19" x14ac:dyDescent="0.25">
      <c r="A4001" s="177" t="s">
        <v>4436</v>
      </c>
      <c r="B4001" t="s">
        <v>4437</v>
      </c>
      <c r="C4001" t="s">
        <v>217</v>
      </c>
      <c r="D4001" s="20" t="s">
        <v>1028</v>
      </c>
      <c r="E4001" s="26">
        <v>43070</v>
      </c>
      <c r="F4001">
        <v>0</v>
      </c>
      <c r="G4001">
        <v>0</v>
      </c>
      <c r="H4001" t="e">
        <v>#DIV/0!</v>
      </c>
      <c r="I4001">
        <v>0</v>
      </c>
      <c r="J4001">
        <v>0</v>
      </c>
      <c r="K4001" t="e">
        <v>#DIV/0!</v>
      </c>
      <c r="L4001">
        <v>0</v>
      </c>
      <c r="M4001" t="e">
        <v>#DIV/0!</v>
      </c>
      <c r="N4001">
        <v>0</v>
      </c>
      <c r="P4001">
        <v>0</v>
      </c>
      <c r="Q4001">
        <v>0</v>
      </c>
      <c r="R4001" t="e">
        <v>#DIV/0!</v>
      </c>
      <c r="S4001">
        <v>0</v>
      </c>
    </row>
    <row r="4002" spans="1:19" x14ac:dyDescent="0.25">
      <c r="A4002" s="177" t="s">
        <v>3846</v>
      </c>
      <c r="B4002" t="s">
        <v>3847</v>
      </c>
      <c r="C4002" t="s">
        <v>342</v>
      </c>
      <c r="D4002" s="20" t="s">
        <v>1028</v>
      </c>
      <c r="E4002" s="26">
        <v>43070</v>
      </c>
      <c r="F4002">
        <v>0</v>
      </c>
      <c r="G4002">
        <v>0</v>
      </c>
      <c r="H4002" t="e">
        <v>#DIV/0!</v>
      </c>
      <c r="I4002">
        <v>0</v>
      </c>
      <c r="J4002">
        <v>0</v>
      </c>
      <c r="K4002" t="e">
        <v>#DIV/0!</v>
      </c>
      <c r="L4002">
        <v>0</v>
      </c>
      <c r="M4002" t="e">
        <v>#DIV/0!</v>
      </c>
      <c r="N4002">
        <v>0</v>
      </c>
      <c r="P4002">
        <v>0</v>
      </c>
      <c r="Q4002">
        <v>0</v>
      </c>
      <c r="R4002" t="e">
        <v>#DIV/0!</v>
      </c>
      <c r="S4002">
        <v>0</v>
      </c>
    </row>
    <row r="4003" spans="1:19" x14ac:dyDescent="0.25">
      <c r="A4003" s="177" t="s">
        <v>3654</v>
      </c>
      <c r="B4003" t="s">
        <v>3655</v>
      </c>
      <c r="C4003" t="s">
        <v>220</v>
      </c>
      <c r="D4003" s="20" t="s">
        <v>1028</v>
      </c>
      <c r="E4003" s="26">
        <v>43070</v>
      </c>
      <c r="F4003">
        <v>0</v>
      </c>
      <c r="G4003">
        <v>0</v>
      </c>
      <c r="H4003" t="e">
        <v>#DIV/0!</v>
      </c>
      <c r="I4003">
        <v>0</v>
      </c>
      <c r="J4003">
        <v>0</v>
      </c>
      <c r="K4003" t="e">
        <v>#DIV/0!</v>
      </c>
      <c r="L4003">
        <v>0</v>
      </c>
      <c r="M4003" t="e">
        <v>#DIV/0!</v>
      </c>
      <c r="N4003">
        <v>0</v>
      </c>
      <c r="P4003">
        <v>0</v>
      </c>
      <c r="Q4003">
        <v>0</v>
      </c>
      <c r="R4003" t="e">
        <v>#DIV/0!</v>
      </c>
      <c r="S4003">
        <v>0</v>
      </c>
    </row>
    <row r="4004" spans="1:19" x14ac:dyDescent="0.25">
      <c r="A4004" s="177" t="s">
        <v>3129</v>
      </c>
      <c r="B4004" t="s">
        <v>3130</v>
      </c>
      <c r="C4004" t="s">
        <v>242</v>
      </c>
      <c r="D4004" s="20" t="s">
        <v>1026</v>
      </c>
      <c r="E4004" s="26">
        <v>43070</v>
      </c>
      <c r="F4004">
        <v>0</v>
      </c>
      <c r="G4004">
        <v>0</v>
      </c>
      <c r="H4004" t="e">
        <v>#DIV/0!</v>
      </c>
      <c r="I4004">
        <v>0</v>
      </c>
      <c r="J4004">
        <v>0</v>
      </c>
      <c r="K4004" t="e">
        <v>#DIV/0!</v>
      </c>
      <c r="L4004">
        <v>0</v>
      </c>
      <c r="M4004" t="e">
        <v>#DIV/0!</v>
      </c>
      <c r="N4004">
        <v>0</v>
      </c>
      <c r="P4004">
        <v>0</v>
      </c>
      <c r="Q4004">
        <v>0</v>
      </c>
      <c r="R4004" t="e">
        <v>#DIV/0!</v>
      </c>
      <c r="S4004">
        <v>0</v>
      </c>
    </row>
    <row r="4005" spans="1:19" x14ac:dyDescent="0.25">
      <c r="A4005" s="177" t="s">
        <v>2954</v>
      </c>
      <c r="B4005" t="s">
        <v>2955</v>
      </c>
      <c r="C4005" s="20" t="s">
        <v>2754</v>
      </c>
      <c r="D4005" s="20" t="s">
        <v>1026</v>
      </c>
      <c r="E4005" s="26">
        <v>43070</v>
      </c>
      <c r="F4005">
        <v>3.5</v>
      </c>
      <c r="G4005">
        <v>3.5</v>
      </c>
      <c r="H4005">
        <v>1</v>
      </c>
      <c r="I4005">
        <v>23</v>
      </c>
      <c r="J4005">
        <v>21</v>
      </c>
      <c r="K4005">
        <v>1.0952380952380953</v>
      </c>
      <c r="L4005">
        <v>21</v>
      </c>
      <c r="M4005">
        <v>1</v>
      </c>
      <c r="N4005">
        <v>23</v>
      </c>
      <c r="P4005">
        <v>0</v>
      </c>
      <c r="Q4005">
        <v>0</v>
      </c>
      <c r="R4005" t="e">
        <v>#DIV/0!</v>
      </c>
      <c r="S4005">
        <v>0</v>
      </c>
    </row>
    <row r="4006" spans="1:19" x14ac:dyDescent="0.25">
      <c r="A4006" s="177" t="s">
        <v>2709</v>
      </c>
      <c r="B4006" t="s">
        <v>2710</v>
      </c>
      <c r="C4006" t="s">
        <v>237</v>
      </c>
      <c r="D4006" s="20" t="s">
        <v>1026</v>
      </c>
      <c r="E4006" s="26">
        <v>43070</v>
      </c>
      <c r="F4006">
        <v>9</v>
      </c>
      <c r="G4006">
        <v>11</v>
      </c>
      <c r="H4006">
        <v>0.81818181818181823</v>
      </c>
      <c r="I4006">
        <v>48</v>
      </c>
      <c r="J4006">
        <v>54</v>
      </c>
      <c r="K4006">
        <v>0.88888888888888884</v>
      </c>
      <c r="L4006">
        <v>66</v>
      </c>
      <c r="M4006">
        <v>0.81818181818181823</v>
      </c>
      <c r="N4006">
        <v>38</v>
      </c>
      <c r="O4006">
        <v>1.0549999999999999</v>
      </c>
      <c r="P4006">
        <v>4</v>
      </c>
      <c r="Q4006">
        <v>5</v>
      </c>
      <c r="R4006">
        <v>0.8</v>
      </c>
      <c r="S4006">
        <v>10</v>
      </c>
    </row>
    <row r="4007" spans="1:19" x14ac:dyDescent="0.25">
      <c r="A4007" s="177" t="s">
        <v>2534</v>
      </c>
      <c r="B4007" t="s">
        <v>2535</v>
      </c>
      <c r="C4007" t="s">
        <v>238</v>
      </c>
      <c r="D4007" s="20" t="s">
        <v>1026</v>
      </c>
      <c r="E4007" s="26">
        <v>43070</v>
      </c>
      <c r="F4007">
        <v>0</v>
      </c>
      <c r="G4007">
        <v>0</v>
      </c>
      <c r="H4007" t="e">
        <v>#DIV/0!</v>
      </c>
      <c r="I4007">
        <v>0</v>
      </c>
      <c r="J4007">
        <v>0</v>
      </c>
      <c r="K4007" t="e">
        <v>#DIV/0!</v>
      </c>
      <c r="L4007">
        <v>0</v>
      </c>
      <c r="M4007" t="e">
        <v>#DIV/0!</v>
      </c>
      <c r="N4007">
        <v>0</v>
      </c>
      <c r="P4007">
        <v>0</v>
      </c>
      <c r="Q4007">
        <v>0</v>
      </c>
      <c r="R4007" t="e">
        <v>#DIV/0!</v>
      </c>
      <c r="S4007">
        <v>0</v>
      </c>
    </row>
    <row r="4008" spans="1:19" x14ac:dyDescent="0.25">
      <c r="A4008" s="177" t="s">
        <v>2361</v>
      </c>
      <c r="B4008" t="s">
        <v>2362</v>
      </c>
      <c r="C4008" t="s">
        <v>239</v>
      </c>
      <c r="D4008" s="20" t="s">
        <v>1026</v>
      </c>
      <c r="E4008" s="26">
        <v>43070</v>
      </c>
      <c r="F4008">
        <v>0</v>
      </c>
      <c r="G4008">
        <v>0</v>
      </c>
      <c r="H4008" t="e">
        <v>#DIV/0!</v>
      </c>
      <c r="I4008">
        <v>0</v>
      </c>
      <c r="J4008">
        <v>0</v>
      </c>
      <c r="K4008" t="e">
        <v>#DIV/0!</v>
      </c>
      <c r="L4008">
        <v>0</v>
      </c>
      <c r="M4008" t="e">
        <v>#DIV/0!</v>
      </c>
      <c r="N4008">
        <v>0</v>
      </c>
      <c r="P4008">
        <v>0</v>
      </c>
      <c r="Q4008">
        <v>0</v>
      </c>
      <c r="R4008" t="e">
        <v>#DIV/0!</v>
      </c>
      <c r="S4008">
        <v>0</v>
      </c>
    </row>
    <row r="4009" spans="1:19" x14ac:dyDescent="0.25">
      <c r="A4009" s="177" t="s">
        <v>2186</v>
      </c>
      <c r="B4009" t="s">
        <v>2187</v>
      </c>
      <c r="C4009" s="20" t="s">
        <v>2018</v>
      </c>
      <c r="D4009" s="20" t="s">
        <v>1026</v>
      </c>
      <c r="E4009" s="26">
        <v>43070</v>
      </c>
      <c r="F4009">
        <v>6.5</v>
      </c>
      <c r="G4009">
        <v>7</v>
      </c>
      <c r="H4009">
        <v>0.9285714285714286</v>
      </c>
      <c r="I4009">
        <v>45</v>
      </c>
      <c r="J4009">
        <v>39</v>
      </c>
      <c r="K4009">
        <v>1.1538461538461537</v>
      </c>
      <c r="L4009">
        <v>42</v>
      </c>
      <c r="M4009">
        <v>0.9285714285714286</v>
      </c>
      <c r="N4009">
        <v>40</v>
      </c>
      <c r="P4009">
        <v>0</v>
      </c>
      <c r="Q4009">
        <v>3</v>
      </c>
      <c r="R4009">
        <v>0</v>
      </c>
      <c r="S4009">
        <v>5</v>
      </c>
    </row>
    <row r="4010" spans="1:19" x14ac:dyDescent="0.25">
      <c r="A4010" s="177" t="s">
        <v>1938</v>
      </c>
      <c r="B4010" t="s">
        <v>1939</v>
      </c>
      <c r="C4010" t="s">
        <v>240</v>
      </c>
      <c r="D4010" s="20" t="s">
        <v>1026</v>
      </c>
      <c r="E4010" s="26">
        <v>43070</v>
      </c>
      <c r="F4010">
        <v>10.5</v>
      </c>
      <c r="G4010">
        <v>11.5</v>
      </c>
      <c r="H4010">
        <v>0.91304347826086951</v>
      </c>
      <c r="I4010">
        <v>47</v>
      </c>
      <c r="J4010">
        <v>63</v>
      </c>
      <c r="K4010">
        <v>0.74603174603174605</v>
      </c>
      <c r="L4010">
        <v>69</v>
      </c>
      <c r="M4010">
        <v>0.91304347826086951</v>
      </c>
      <c r="N4010">
        <v>44</v>
      </c>
      <c r="P4010">
        <v>7</v>
      </c>
      <c r="Q4010">
        <v>7</v>
      </c>
      <c r="R4010">
        <v>1</v>
      </c>
      <c r="S4010">
        <v>3</v>
      </c>
    </row>
    <row r="4011" spans="1:19" x14ac:dyDescent="0.25">
      <c r="A4011" s="177" t="s">
        <v>1763</v>
      </c>
      <c r="B4011" t="s">
        <v>1764</v>
      </c>
      <c r="C4011" t="s">
        <v>241</v>
      </c>
      <c r="D4011" s="20" t="s">
        <v>1026</v>
      </c>
      <c r="E4011" s="26">
        <v>43070</v>
      </c>
      <c r="F4011">
        <v>35</v>
      </c>
      <c r="G4011">
        <v>42</v>
      </c>
      <c r="H4011">
        <v>0.83333333333333337</v>
      </c>
      <c r="I4011">
        <v>416</v>
      </c>
      <c r="J4011">
        <v>440</v>
      </c>
      <c r="K4011">
        <v>0.94545454545454544</v>
      </c>
      <c r="L4011">
        <v>510</v>
      </c>
      <c r="M4011">
        <v>0.86274509803921573</v>
      </c>
      <c r="N4011">
        <v>406</v>
      </c>
      <c r="P4011">
        <v>46</v>
      </c>
      <c r="Q4011">
        <v>78</v>
      </c>
      <c r="R4011">
        <v>0.58974358974358976</v>
      </c>
      <c r="S4011">
        <v>10</v>
      </c>
    </row>
    <row r="4012" spans="1:19" x14ac:dyDescent="0.25">
      <c r="A4012" s="177" t="s">
        <v>1588</v>
      </c>
      <c r="B4012" t="s">
        <v>1589</v>
      </c>
      <c r="C4012" t="s">
        <v>318</v>
      </c>
      <c r="D4012" s="20" t="s">
        <v>1026</v>
      </c>
      <c r="E4012" s="26">
        <v>43070</v>
      </c>
      <c r="F4012">
        <v>6</v>
      </c>
      <c r="G4012">
        <v>7.5</v>
      </c>
      <c r="H4012">
        <v>0.8</v>
      </c>
      <c r="I4012">
        <v>29</v>
      </c>
      <c r="J4012">
        <v>36</v>
      </c>
      <c r="K4012">
        <v>0.80555555555555558</v>
      </c>
      <c r="L4012">
        <v>45</v>
      </c>
      <c r="M4012">
        <v>0.8</v>
      </c>
      <c r="N4012">
        <v>28</v>
      </c>
      <c r="P4012">
        <v>0</v>
      </c>
      <c r="Q4012">
        <v>1</v>
      </c>
      <c r="R4012">
        <v>0</v>
      </c>
      <c r="S4012">
        <v>1</v>
      </c>
    </row>
    <row r="4013" spans="1:19" x14ac:dyDescent="0.25">
      <c r="A4013" s="177" t="s">
        <v>12672</v>
      </c>
      <c r="B4013" t="s">
        <v>1484</v>
      </c>
      <c r="C4013" t="s">
        <v>896</v>
      </c>
      <c r="D4013" s="20" t="s">
        <v>1026</v>
      </c>
      <c r="E4013" s="26">
        <v>43070</v>
      </c>
      <c r="F4013">
        <v>70.5</v>
      </c>
      <c r="G4013">
        <v>82.5</v>
      </c>
      <c r="H4013">
        <v>0.8545454545454545</v>
      </c>
      <c r="I4013">
        <v>608</v>
      </c>
      <c r="J4013">
        <v>653</v>
      </c>
      <c r="K4013">
        <v>0.93108728943338437</v>
      </c>
      <c r="L4013">
        <v>753</v>
      </c>
      <c r="M4013">
        <v>0.86719787516600266</v>
      </c>
      <c r="N4013">
        <v>579</v>
      </c>
      <c r="P4013">
        <v>57</v>
      </c>
      <c r="Q4013">
        <v>94</v>
      </c>
      <c r="R4013">
        <v>0.6063829787234043</v>
      </c>
      <c r="S4013">
        <v>29</v>
      </c>
    </row>
    <row r="4014" spans="1:19" x14ac:dyDescent="0.25">
      <c r="A4014" s="177" t="s">
        <v>1155</v>
      </c>
      <c r="B4014" t="s">
        <v>1243</v>
      </c>
      <c r="C4014" t="s">
        <v>235</v>
      </c>
      <c r="D4014" s="20" t="s">
        <v>1028</v>
      </c>
      <c r="E4014" s="26">
        <v>43070</v>
      </c>
      <c r="F4014">
        <v>70.5</v>
      </c>
      <c r="G4014">
        <v>82.5</v>
      </c>
      <c r="H4014">
        <v>0.8545454545454545</v>
      </c>
      <c r="I4014">
        <v>608</v>
      </c>
      <c r="J4014">
        <v>653</v>
      </c>
      <c r="K4014">
        <v>0.93108728943338437</v>
      </c>
      <c r="L4014">
        <v>753</v>
      </c>
      <c r="M4014">
        <v>0.86719787516600266</v>
      </c>
      <c r="N4014">
        <v>579</v>
      </c>
      <c r="P4014">
        <v>57</v>
      </c>
      <c r="Q4014">
        <v>94</v>
      </c>
      <c r="R4014">
        <v>0.6063829787234043</v>
      </c>
      <c r="S4014">
        <v>29</v>
      </c>
    </row>
    <row r="4015" spans="1:19" x14ac:dyDescent="0.25">
      <c r="A4015" s="177" t="s">
        <v>11148</v>
      </c>
      <c r="B4015" t="s">
        <v>11149</v>
      </c>
      <c r="C4015" t="s">
        <v>228</v>
      </c>
      <c r="D4015" s="20" t="s">
        <v>1026</v>
      </c>
      <c r="E4015" s="26">
        <v>43101</v>
      </c>
      <c r="F4015">
        <v>0</v>
      </c>
      <c r="G4015">
        <v>0</v>
      </c>
      <c r="H4015" t="e">
        <v>#DIV/0!</v>
      </c>
      <c r="I4015">
        <v>0</v>
      </c>
      <c r="J4015">
        <v>0</v>
      </c>
      <c r="K4015" t="e">
        <v>#DIV/0!</v>
      </c>
      <c r="L4015">
        <v>0</v>
      </c>
      <c r="M4015" t="e">
        <v>#DIV/0!</v>
      </c>
      <c r="N4015">
        <v>0</v>
      </c>
      <c r="P4015">
        <v>0</v>
      </c>
      <c r="Q4015">
        <v>0</v>
      </c>
      <c r="R4015" t="e">
        <v>#DIV/0!</v>
      </c>
      <c r="S4015">
        <v>0</v>
      </c>
    </row>
    <row r="4016" spans="1:19" x14ac:dyDescent="0.25">
      <c r="A4016" s="177" t="s">
        <v>9401</v>
      </c>
      <c r="B4016" t="s">
        <v>9402</v>
      </c>
      <c r="C4016" t="s">
        <v>211</v>
      </c>
      <c r="D4016" s="20" t="s">
        <v>1026</v>
      </c>
      <c r="E4016" s="26">
        <v>43101</v>
      </c>
      <c r="F4016">
        <v>0</v>
      </c>
      <c r="G4016">
        <v>0</v>
      </c>
      <c r="H4016" t="e">
        <v>#DIV/0!</v>
      </c>
      <c r="I4016">
        <v>0</v>
      </c>
      <c r="J4016">
        <v>0</v>
      </c>
      <c r="K4016" t="e">
        <v>#DIV/0!</v>
      </c>
      <c r="L4016">
        <v>0</v>
      </c>
      <c r="M4016" t="e">
        <v>#DIV/0!</v>
      </c>
      <c r="N4016">
        <v>0</v>
      </c>
      <c r="P4016">
        <v>0</v>
      </c>
      <c r="Q4016">
        <v>0</v>
      </c>
      <c r="R4016" t="e">
        <v>#DIV/0!</v>
      </c>
      <c r="S4016">
        <v>0</v>
      </c>
    </row>
    <row r="4017" spans="1:19" x14ac:dyDescent="0.25">
      <c r="A4017" s="177" t="s">
        <v>8562</v>
      </c>
      <c r="B4017" t="s">
        <v>8563</v>
      </c>
      <c r="C4017" t="s">
        <v>213</v>
      </c>
      <c r="D4017" s="20" t="s">
        <v>1026</v>
      </c>
      <c r="E4017" s="26">
        <v>43101</v>
      </c>
      <c r="F4017">
        <v>0</v>
      </c>
      <c r="G4017">
        <v>0</v>
      </c>
      <c r="H4017" t="e">
        <v>#DIV/0!</v>
      </c>
      <c r="I4017">
        <v>0</v>
      </c>
      <c r="J4017">
        <v>0</v>
      </c>
      <c r="K4017" t="e">
        <v>#DIV/0!</v>
      </c>
      <c r="L4017">
        <v>0</v>
      </c>
      <c r="M4017" t="e">
        <v>#DIV/0!</v>
      </c>
      <c r="N4017">
        <v>0</v>
      </c>
      <c r="P4017">
        <v>0</v>
      </c>
      <c r="Q4017">
        <v>0</v>
      </c>
      <c r="R4017" t="e">
        <v>#DIV/0!</v>
      </c>
      <c r="S4017">
        <v>0</v>
      </c>
    </row>
    <row r="4018" spans="1:19" x14ac:dyDescent="0.25">
      <c r="A4018" s="177" t="s">
        <v>5138</v>
      </c>
      <c r="B4018" t="s">
        <v>5139</v>
      </c>
      <c r="C4018" t="s">
        <v>229</v>
      </c>
      <c r="D4018" s="20" t="s">
        <v>1026</v>
      </c>
      <c r="E4018" s="26">
        <v>43101</v>
      </c>
      <c r="F4018">
        <v>0</v>
      </c>
      <c r="G4018">
        <v>0</v>
      </c>
      <c r="H4018" t="e">
        <v>#DIV/0!</v>
      </c>
      <c r="I4018">
        <v>0</v>
      </c>
      <c r="J4018">
        <v>0</v>
      </c>
      <c r="K4018" t="e">
        <v>#DIV/0!</v>
      </c>
      <c r="L4018">
        <v>0</v>
      </c>
      <c r="M4018" t="e">
        <v>#DIV/0!</v>
      </c>
      <c r="N4018">
        <v>0</v>
      </c>
      <c r="P4018">
        <v>0</v>
      </c>
      <c r="Q4018">
        <v>0</v>
      </c>
      <c r="R4018" t="e">
        <v>#DIV/0!</v>
      </c>
      <c r="S4018">
        <v>0</v>
      </c>
    </row>
    <row r="4019" spans="1:19" x14ac:dyDescent="0.25">
      <c r="A4019" s="177" t="s">
        <v>12140</v>
      </c>
      <c r="B4019" t="s">
        <v>12141</v>
      </c>
      <c r="C4019" s="20" t="s">
        <v>1077</v>
      </c>
      <c r="D4019" s="20" t="s">
        <v>1028</v>
      </c>
      <c r="E4019" s="26">
        <v>43101</v>
      </c>
      <c r="F4019">
        <v>0</v>
      </c>
      <c r="G4019">
        <v>0</v>
      </c>
      <c r="H4019" t="e">
        <v>#DIV/0!</v>
      </c>
      <c r="I4019">
        <v>0</v>
      </c>
      <c r="J4019">
        <v>0</v>
      </c>
      <c r="K4019" t="e">
        <v>#DIV/0!</v>
      </c>
      <c r="L4019">
        <v>0</v>
      </c>
      <c r="M4019" t="e">
        <v>#DIV/0!</v>
      </c>
      <c r="N4019">
        <v>0</v>
      </c>
      <c r="P4019">
        <v>0</v>
      </c>
      <c r="Q4019">
        <v>0</v>
      </c>
      <c r="R4019" t="e">
        <v>#DIV/0!</v>
      </c>
      <c r="S4019">
        <v>0</v>
      </c>
    </row>
    <row r="4020" spans="1:19" x14ac:dyDescent="0.25">
      <c r="A4020" s="177" t="s">
        <v>5762</v>
      </c>
      <c r="B4020" t="s">
        <v>5763</v>
      </c>
      <c r="C4020" s="20" t="s">
        <v>1073</v>
      </c>
      <c r="D4020" s="20" t="s">
        <v>1026</v>
      </c>
      <c r="E4020" s="26">
        <v>43101</v>
      </c>
      <c r="F4020">
        <v>3.5</v>
      </c>
      <c r="G4020">
        <v>3.5</v>
      </c>
      <c r="H4020">
        <v>1</v>
      </c>
      <c r="I4020">
        <v>23</v>
      </c>
      <c r="J4020">
        <v>21</v>
      </c>
      <c r="K4020">
        <v>1.0952380952380953</v>
      </c>
      <c r="L4020">
        <v>21</v>
      </c>
      <c r="M4020">
        <v>1</v>
      </c>
      <c r="N4020">
        <v>22</v>
      </c>
      <c r="P4020">
        <v>1</v>
      </c>
      <c r="Q4020">
        <v>1</v>
      </c>
      <c r="R4020">
        <v>1</v>
      </c>
      <c r="S4020">
        <v>1</v>
      </c>
    </row>
    <row r="4021" spans="1:19" x14ac:dyDescent="0.25">
      <c r="A4021" s="177" t="s">
        <v>10639</v>
      </c>
      <c r="B4021" t="s">
        <v>10640</v>
      </c>
      <c r="C4021" t="s">
        <v>205</v>
      </c>
      <c r="D4021" s="20" t="s">
        <v>1026</v>
      </c>
      <c r="E4021" s="26">
        <v>43101</v>
      </c>
      <c r="F4021">
        <v>0</v>
      </c>
      <c r="G4021">
        <v>0</v>
      </c>
      <c r="H4021" t="e">
        <v>#DIV/0!</v>
      </c>
      <c r="I4021">
        <v>0</v>
      </c>
      <c r="J4021">
        <v>0</v>
      </c>
      <c r="K4021" t="e">
        <v>#DIV/0!</v>
      </c>
      <c r="L4021">
        <v>0</v>
      </c>
      <c r="M4021" t="e">
        <v>#DIV/0!</v>
      </c>
      <c r="N4021">
        <v>0</v>
      </c>
      <c r="P4021">
        <v>0</v>
      </c>
      <c r="Q4021">
        <v>0</v>
      </c>
      <c r="R4021" t="e">
        <v>#DIV/0!</v>
      </c>
      <c r="S4021">
        <v>0</v>
      </c>
    </row>
    <row r="4022" spans="1:19" x14ac:dyDescent="0.25">
      <c r="A4022" s="177" t="s">
        <v>10045</v>
      </c>
      <c r="B4022" t="s">
        <v>10046</v>
      </c>
      <c r="C4022" t="s">
        <v>384</v>
      </c>
      <c r="D4022" s="20" t="s">
        <v>1026</v>
      </c>
      <c r="E4022" s="26">
        <v>43101</v>
      </c>
      <c r="F4022">
        <v>0</v>
      </c>
      <c r="G4022">
        <v>0</v>
      </c>
      <c r="H4022" t="e">
        <v>#DIV/0!</v>
      </c>
      <c r="I4022">
        <v>0</v>
      </c>
      <c r="J4022">
        <v>0</v>
      </c>
      <c r="K4022" t="e">
        <v>#DIV/0!</v>
      </c>
      <c r="L4022">
        <v>0</v>
      </c>
      <c r="M4022" t="e">
        <v>#DIV/0!</v>
      </c>
      <c r="N4022">
        <v>0</v>
      </c>
      <c r="P4022">
        <v>0</v>
      </c>
      <c r="Q4022">
        <v>0</v>
      </c>
      <c r="R4022" t="e">
        <v>#DIV/0!</v>
      </c>
      <c r="S4022">
        <v>0</v>
      </c>
    </row>
    <row r="4023" spans="1:19" x14ac:dyDescent="0.25">
      <c r="A4023" s="177" t="s">
        <v>8986</v>
      </c>
      <c r="B4023" t="s">
        <v>8987</v>
      </c>
      <c r="C4023" t="s">
        <v>210</v>
      </c>
      <c r="D4023" s="20" t="s">
        <v>1026</v>
      </c>
      <c r="E4023" s="26">
        <v>43101</v>
      </c>
      <c r="F4023">
        <v>3</v>
      </c>
      <c r="G4023">
        <v>3</v>
      </c>
      <c r="H4023">
        <v>1</v>
      </c>
      <c r="I4023">
        <v>19</v>
      </c>
      <c r="J4023">
        <v>18</v>
      </c>
      <c r="K4023">
        <v>1.0555555555555556</v>
      </c>
      <c r="L4023">
        <v>18</v>
      </c>
      <c r="M4023">
        <v>1</v>
      </c>
      <c r="N4023">
        <v>12</v>
      </c>
      <c r="O4023">
        <v>0.95</v>
      </c>
      <c r="P4023">
        <v>0</v>
      </c>
      <c r="Q4023">
        <v>0</v>
      </c>
      <c r="R4023" t="e">
        <v>#DIV/0!</v>
      </c>
      <c r="S4023">
        <v>7</v>
      </c>
    </row>
    <row r="4024" spans="1:19" x14ac:dyDescent="0.25">
      <c r="A4024" s="177" t="s">
        <v>6181</v>
      </c>
      <c r="B4024" t="s">
        <v>6182</v>
      </c>
      <c r="C4024" t="s">
        <v>215</v>
      </c>
      <c r="D4024" s="20" t="s">
        <v>1026</v>
      </c>
      <c r="E4024" s="26">
        <v>43101</v>
      </c>
      <c r="F4024">
        <v>6</v>
      </c>
      <c r="G4024">
        <v>8</v>
      </c>
      <c r="H4024">
        <v>0.75</v>
      </c>
      <c r="I4024">
        <v>44</v>
      </c>
      <c r="J4024">
        <v>36</v>
      </c>
      <c r="K4024">
        <v>1.2222222222222223</v>
      </c>
      <c r="L4024">
        <v>48</v>
      </c>
      <c r="M4024">
        <v>0.75</v>
      </c>
      <c r="N4024">
        <v>33</v>
      </c>
      <c r="O4024">
        <v>1.35</v>
      </c>
      <c r="P4024">
        <v>3</v>
      </c>
      <c r="Q4024">
        <v>5</v>
      </c>
      <c r="R4024">
        <v>0.6</v>
      </c>
      <c r="S4024">
        <v>11</v>
      </c>
    </row>
    <row r="4025" spans="1:19" x14ac:dyDescent="0.25">
      <c r="A4025" s="177" t="s">
        <v>3481</v>
      </c>
      <c r="B4025" t="s">
        <v>3482</v>
      </c>
      <c r="C4025" t="s">
        <v>221</v>
      </c>
      <c r="D4025" s="20" t="s">
        <v>1026</v>
      </c>
      <c r="E4025" s="26">
        <v>43101</v>
      </c>
      <c r="F4025">
        <v>0</v>
      </c>
      <c r="G4025">
        <v>0</v>
      </c>
      <c r="H4025" t="e">
        <v>#DIV/0!</v>
      </c>
      <c r="I4025">
        <v>0</v>
      </c>
      <c r="J4025">
        <v>0</v>
      </c>
      <c r="K4025" t="e">
        <v>#DIV/0!</v>
      </c>
      <c r="L4025">
        <v>0</v>
      </c>
      <c r="M4025" t="e">
        <v>#DIV/0!</v>
      </c>
      <c r="N4025">
        <v>0</v>
      </c>
      <c r="P4025">
        <v>0</v>
      </c>
      <c r="Q4025">
        <v>0</v>
      </c>
      <c r="R4025" t="e">
        <v>#DIV/0!</v>
      </c>
      <c r="S4025">
        <v>0</v>
      </c>
    </row>
    <row r="4026" spans="1:19" x14ac:dyDescent="0.25">
      <c r="A4026" s="177" t="s">
        <v>3306</v>
      </c>
      <c r="B4026" t="s">
        <v>3307</v>
      </c>
      <c r="C4026" t="s">
        <v>222</v>
      </c>
      <c r="D4026" s="20" t="s">
        <v>1026</v>
      </c>
      <c r="E4026" s="26">
        <v>43101</v>
      </c>
      <c r="F4026">
        <v>0</v>
      </c>
      <c r="G4026">
        <v>0</v>
      </c>
      <c r="H4026" t="e">
        <v>#DIV/0!</v>
      </c>
      <c r="I4026">
        <v>0</v>
      </c>
      <c r="J4026">
        <v>0</v>
      </c>
      <c r="K4026" t="e">
        <v>#DIV/0!</v>
      </c>
      <c r="L4026">
        <v>0</v>
      </c>
      <c r="M4026" t="e">
        <v>#DIV/0!</v>
      </c>
      <c r="N4026">
        <v>0</v>
      </c>
      <c r="P4026">
        <v>0</v>
      </c>
      <c r="Q4026">
        <v>0</v>
      </c>
      <c r="R4026" t="e">
        <v>#DIV/0!</v>
      </c>
      <c r="S4026">
        <v>0</v>
      </c>
    </row>
    <row r="4027" spans="1:19" x14ac:dyDescent="0.25">
      <c r="A4027" s="177" t="s">
        <v>7351</v>
      </c>
      <c r="B4027" t="s">
        <v>7352</v>
      </c>
      <c r="C4027" s="20" t="s">
        <v>1078</v>
      </c>
      <c r="D4027" s="20" t="s">
        <v>1026</v>
      </c>
      <c r="E4027" s="26">
        <v>43101</v>
      </c>
      <c r="F4027">
        <v>4</v>
      </c>
      <c r="G4027">
        <v>4</v>
      </c>
      <c r="H4027">
        <v>1</v>
      </c>
      <c r="I4027">
        <v>29</v>
      </c>
      <c r="J4027">
        <v>24</v>
      </c>
      <c r="K4027">
        <v>1.2083333333333333</v>
      </c>
      <c r="L4027">
        <v>24</v>
      </c>
      <c r="M4027">
        <v>1</v>
      </c>
      <c r="N4027">
        <v>22</v>
      </c>
      <c r="P4027">
        <v>3</v>
      </c>
      <c r="Q4027">
        <v>6</v>
      </c>
      <c r="R4027">
        <v>0.5</v>
      </c>
      <c r="S4027">
        <v>7</v>
      </c>
    </row>
    <row r="4028" spans="1:19" x14ac:dyDescent="0.25">
      <c r="A4028" s="177" t="s">
        <v>5343</v>
      </c>
      <c r="B4028" t="s">
        <v>5344</v>
      </c>
      <c r="C4028" s="20" t="s">
        <v>1079</v>
      </c>
      <c r="D4028" s="20" t="s">
        <v>1026</v>
      </c>
      <c r="E4028" s="26">
        <v>43101</v>
      </c>
      <c r="F4028">
        <v>2.5</v>
      </c>
      <c r="G4028">
        <v>3</v>
      </c>
      <c r="H4028">
        <v>0.83333333333333337</v>
      </c>
      <c r="I4028">
        <v>10</v>
      </c>
      <c r="J4028">
        <v>15</v>
      </c>
      <c r="K4028">
        <v>0.66666666666666663</v>
      </c>
      <c r="L4028">
        <v>18</v>
      </c>
      <c r="M4028">
        <v>0.83333333333333337</v>
      </c>
      <c r="N4028">
        <v>8</v>
      </c>
      <c r="P4028">
        <v>2</v>
      </c>
      <c r="Q4028">
        <v>2</v>
      </c>
      <c r="R4028">
        <v>1</v>
      </c>
      <c r="S4028">
        <v>2</v>
      </c>
    </row>
    <row r="4029" spans="1:19" x14ac:dyDescent="0.25">
      <c r="A4029" s="177" t="s">
        <v>12342</v>
      </c>
      <c r="B4029" t="s">
        <v>12343</v>
      </c>
      <c r="C4029" t="s">
        <v>200</v>
      </c>
      <c r="D4029" s="20" t="s">
        <v>1026</v>
      </c>
      <c r="E4029" s="26">
        <v>43101</v>
      </c>
      <c r="F4029">
        <v>4.5</v>
      </c>
      <c r="G4029">
        <v>4.5</v>
      </c>
      <c r="H4029">
        <v>1</v>
      </c>
      <c r="I4029">
        <v>24</v>
      </c>
      <c r="J4029">
        <v>27</v>
      </c>
      <c r="K4029">
        <v>0.88888888888888884</v>
      </c>
      <c r="L4029">
        <v>27</v>
      </c>
      <c r="M4029">
        <v>1</v>
      </c>
      <c r="N4029">
        <v>21</v>
      </c>
      <c r="P4029">
        <v>0</v>
      </c>
      <c r="Q4029">
        <v>0</v>
      </c>
      <c r="R4029" t="e">
        <v>#DIV/0!</v>
      </c>
      <c r="S4029">
        <v>3</v>
      </c>
    </row>
    <row r="4030" spans="1:19" x14ac:dyDescent="0.25">
      <c r="A4030" s="177" t="s">
        <v>10463</v>
      </c>
      <c r="B4030" t="s">
        <v>10464</v>
      </c>
      <c r="C4030" t="s">
        <v>204</v>
      </c>
      <c r="D4030" s="20" t="s">
        <v>1026</v>
      </c>
      <c r="E4030" s="26">
        <v>43101</v>
      </c>
      <c r="F4030">
        <v>0</v>
      </c>
      <c r="G4030">
        <v>0</v>
      </c>
      <c r="H4030" t="e">
        <v>#DIV/0!</v>
      </c>
      <c r="I4030">
        <v>0</v>
      </c>
      <c r="J4030">
        <v>0</v>
      </c>
      <c r="K4030" t="e">
        <v>#DIV/0!</v>
      </c>
      <c r="L4030">
        <v>0</v>
      </c>
      <c r="M4030" t="e">
        <v>#DIV/0!</v>
      </c>
      <c r="N4030">
        <v>0</v>
      </c>
      <c r="P4030">
        <v>0</v>
      </c>
      <c r="Q4030">
        <v>0</v>
      </c>
      <c r="R4030" t="e">
        <v>#DIV/0!</v>
      </c>
      <c r="S4030">
        <v>0</v>
      </c>
    </row>
    <row r="4031" spans="1:19" x14ac:dyDescent="0.25">
      <c r="A4031" s="177" t="s">
        <v>10007</v>
      </c>
      <c r="B4031" t="s">
        <v>10008</v>
      </c>
      <c r="C4031" t="s">
        <v>385</v>
      </c>
      <c r="D4031" s="20" t="s">
        <v>1026</v>
      </c>
      <c r="E4031" s="26">
        <v>43101</v>
      </c>
      <c r="F4031">
        <v>0</v>
      </c>
      <c r="G4031">
        <v>0</v>
      </c>
      <c r="H4031" t="e">
        <v>#DIV/0!</v>
      </c>
      <c r="I4031">
        <v>0</v>
      </c>
      <c r="J4031">
        <v>0</v>
      </c>
      <c r="K4031" t="e">
        <v>#DIV/0!</v>
      </c>
      <c r="L4031">
        <v>0</v>
      </c>
      <c r="M4031" t="e">
        <v>#DIV/0!</v>
      </c>
      <c r="N4031">
        <v>0</v>
      </c>
      <c r="P4031">
        <v>0</v>
      </c>
      <c r="Q4031">
        <v>0</v>
      </c>
      <c r="R4031" t="e">
        <v>#DIV/0!</v>
      </c>
      <c r="S4031">
        <v>0</v>
      </c>
    </row>
    <row r="4032" spans="1:19" x14ac:dyDescent="0.25">
      <c r="A4032" s="177" t="s">
        <v>8811</v>
      </c>
      <c r="B4032" t="s">
        <v>8812</v>
      </c>
      <c r="C4032" t="s">
        <v>208</v>
      </c>
      <c r="D4032" s="20" t="s">
        <v>1026</v>
      </c>
      <c r="E4032" s="26">
        <v>43101</v>
      </c>
      <c r="F4032">
        <v>0.5</v>
      </c>
      <c r="G4032">
        <v>1.5</v>
      </c>
      <c r="H4032">
        <v>0.33333333333333331</v>
      </c>
      <c r="I4032">
        <v>5</v>
      </c>
      <c r="J4032">
        <v>3</v>
      </c>
      <c r="K4032">
        <v>1.6666666666666667</v>
      </c>
      <c r="L4032">
        <v>9</v>
      </c>
      <c r="M4032">
        <v>0.33333333333333331</v>
      </c>
      <c r="N4032">
        <v>5</v>
      </c>
      <c r="P4032">
        <v>0</v>
      </c>
      <c r="Q4032">
        <v>2</v>
      </c>
      <c r="R4032">
        <v>0</v>
      </c>
      <c r="S4032">
        <v>0</v>
      </c>
    </row>
    <row r="4033" spans="1:19" x14ac:dyDescent="0.25">
      <c r="A4033" s="177" t="s">
        <v>6605</v>
      </c>
      <c r="B4033" t="s">
        <v>6606</v>
      </c>
      <c r="C4033" t="s">
        <v>316</v>
      </c>
      <c r="D4033" s="20" t="s">
        <v>1026</v>
      </c>
      <c r="E4033" s="26">
        <v>43101</v>
      </c>
      <c r="F4033">
        <v>4.5</v>
      </c>
      <c r="G4033">
        <v>5.5</v>
      </c>
      <c r="H4033">
        <v>0.81818181818181823</v>
      </c>
      <c r="I4033">
        <v>19</v>
      </c>
      <c r="J4033">
        <v>27</v>
      </c>
      <c r="K4033">
        <v>0.70370370370370372</v>
      </c>
      <c r="L4033">
        <v>33</v>
      </c>
      <c r="M4033">
        <v>0.81818181818181823</v>
      </c>
      <c r="N4033">
        <v>17</v>
      </c>
      <c r="P4033">
        <v>0</v>
      </c>
      <c r="Q4033">
        <v>0</v>
      </c>
      <c r="R4033" t="e">
        <v>#DIV/0!</v>
      </c>
      <c r="S4033">
        <v>2</v>
      </c>
    </row>
    <row r="4034" spans="1:19" x14ac:dyDescent="0.25">
      <c r="A4034" s="177" t="s">
        <v>4198</v>
      </c>
      <c r="B4034" t="s">
        <v>4199</v>
      </c>
      <c r="C4034" t="s">
        <v>218</v>
      </c>
      <c r="D4034" s="20" t="s">
        <v>1026</v>
      </c>
      <c r="E4034" s="26">
        <v>43101</v>
      </c>
      <c r="F4034">
        <v>0</v>
      </c>
      <c r="G4034">
        <v>0</v>
      </c>
      <c r="H4034" t="e">
        <v>#DIV/0!</v>
      </c>
      <c r="I4034">
        <v>0</v>
      </c>
      <c r="J4034">
        <v>0</v>
      </c>
      <c r="K4034" t="e">
        <v>#DIV/0!</v>
      </c>
      <c r="L4034">
        <v>0</v>
      </c>
      <c r="M4034" t="e">
        <v>#DIV/0!</v>
      </c>
      <c r="N4034">
        <v>0</v>
      </c>
      <c r="P4034">
        <v>0</v>
      </c>
      <c r="Q4034">
        <v>0</v>
      </c>
      <c r="R4034" t="e">
        <v>#DIV/0!</v>
      </c>
      <c r="S4034">
        <v>0</v>
      </c>
    </row>
    <row r="4035" spans="1:19" x14ac:dyDescent="0.25">
      <c r="A4035" s="177" t="s">
        <v>12627</v>
      </c>
      <c r="B4035" t="s">
        <v>12628</v>
      </c>
      <c r="C4035" t="s">
        <v>202</v>
      </c>
      <c r="D4035" s="20" t="s">
        <v>1026</v>
      </c>
      <c r="E4035" s="26">
        <v>43101</v>
      </c>
      <c r="F4035">
        <v>6.5</v>
      </c>
      <c r="G4035">
        <v>5.5</v>
      </c>
      <c r="H4035">
        <v>1.1818181818181819</v>
      </c>
      <c r="I4035">
        <v>86</v>
      </c>
      <c r="J4035">
        <v>91</v>
      </c>
      <c r="K4035">
        <v>0.94505494505494503</v>
      </c>
      <c r="L4035">
        <v>77</v>
      </c>
      <c r="M4035">
        <v>1.1818181818181819</v>
      </c>
      <c r="N4035">
        <v>86</v>
      </c>
      <c r="P4035">
        <v>15</v>
      </c>
      <c r="Q4035">
        <v>21</v>
      </c>
      <c r="R4035">
        <v>0.7142857142857143</v>
      </c>
      <c r="S4035">
        <v>0</v>
      </c>
    </row>
    <row r="4036" spans="1:19" x14ac:dyDescent="0.25">
      <c r="A4036" s="177" t="s">
        <v>12452</v>
      </c>
      <c r="B4036" t="s">
        <v>12453</v>
      </c>
      <c r="C4036" t="s">
        <v>347</v>
      </c>
      <c r="D4036" s="20" t="s">
        <v>1026</v>
      </c>
      <c r="E4036" s="26">
        <v>43101</v>
      </c>
      <c r="F4036">
        <v>1</v>
      </c>
      <c r="G4036">
        <v>1.5</v>
      </c>
      <c r="H4036">
        <v>0.66666666666666663</v>
      </c>
      <c r="I4036">
        <v>10</v>
      </c>
      <c r="J4036">
        <v>14</v>
      </c>
      <c r="K4036">
        <v>0.7142857142857143</v>
      </c>
      <c r="L4036">
        <v>21</v>
      </c>
      <c r="M4036">
        <v>0.66666666666666663</v>
      </c>
      <c r="N4036">
        <v>9</v>
      </c>
      <c r="P4036">
        <v>0</v>
      </c>
      <c r="Q4036">
        <v>0</v>
      </c>
      <c r="R4036" t="e">
        <v>#DIV/0!</v>
      </c>
      <c r="S4036">
        <v>1</v>
      </c>
    </row>
    <row r="4037" spans="1:19" x14ac:dyDescent="0.25">
      <c r="A4037" s="177" t="s">
        <v>9792</v>
      </c>
      <c r="B4037" t="s">
        <v>9793</v>
      </c>
      <c r="C4037" t="s">
        <v>224</v>
      </c>
      <c r="D4037" s="20" t="s">
        <v>1026</v>
      </c>
      <c r="E4037" s="26">
        <v>43101</v>
      </c>
      <c r="F4037">
        <v>6</v>
      </c>
      <c r="G4037">
        <v>9</v>
      </c>
      <c r="H4037">
        <v>0.66666666666666663</v>
      </c>
      <c r="I4037">
        <v>76</v>
      </c>
      <c r="J4037">
        <v>60</v>
      </c>
      <c r="K4037">
        <v>1.2666666666666666</v>
      </c>
      <c r="L4037">
        <v>90</v>
      </c>
      <c r="M4037">
        <v>0.66666666666666663</v>
      </c>
      <c r="N4037">
        <v>69</v>
      </c>
      <c r="P4037">
        <v>7</v>
      </c>
      <c r="Q4037">
        <v>7</v>
      </c>
      <c r="R4037">
        <v>1</v>
      </c>
      <c r="S4037">
        <v>7</v>
      </c>
    </row>
    <row r="4038" spans="1:19" x14ac:dyDescent="0.25">
      <c r="A4038" s="177" t="s">
        <v>9493</v>
      </c>
      <c r="B4038" t="s">
        <v>9494</v>
      </c>
      <c r="C4038" t="s">
        <v>345</v>
      </c>
      <c r="D4038" s="20" t="s">
        <v>1026</v>
      </c>
      <c r="E4038" s="26">
        <v>43101</v>
      </c>
      <c r="F4038">
        <v>0</v>
      </c>
      <c r="G4038">
        <v>0</v>
      </c>
      <c r="H4038" t="e">
        <v>#DIV/0!</v>
      </c>
      <c r="I4038">
        <v>0</v>
      </c>
      <c r="J4038">
        <v>0</v>
      </c>
      <c r="K4038" t="e">
        <v>#DIV/0!</v>
      </c>
      <c r="L4038">
        <v>0</v>
      </c>
      <c r="M4038" t="e">
        <v>#DIV/0!</v>
      </c>
      <c r="N4038">
        <v>0</v>
      </c>
      <c r="P4038">
        <v>0</v>
      </c>
      <c r="Q4038">
        <v>0</v>
      </c>
      <c r="R4038" t="e">
        <v>#DIV/0!</v>
      </c>
      <c r="S4038">
        <v>0</v>
      </c>
    </row>
    <row r="4039" spans="1:19" x14ac:dyDescent="0.25">
      <c r="A4039" s="177" t="s">
        <v>7885</v>
      </c>
      <c r="B4039" t="s">
        <v>7886</v>
      </c>
      <c r="C4039" t="s">
        <v>226</v>
      </c>
      <c r="D4039" s="20" t="s">
        <v>1026</v>
      </c>
      <c r="E4039" s="26">
        <v>43101</v>
      </c>
      <c r="F4039">
        <v>4.5</v>
      </c>
      <c r="G4039">
        <v>5.5</v>
      </c>
      <c r="H4039">
        <v>0.81818181818181823</v>
      </c>
      <c r="I4039">
        <v>53</v>
      </c>
      <c r="J4039">
        <v>51</v>
      </c>
      <c r="K4039">
        <v>1.0392156862745099</v>
      </c>
      <c r="L4039">
        <v>62</v>
      </c>
      <c r="M4039">
        <v>0.82258064516129037</v>
      </c>
      <c r="N4039">
        <v>46</v>
      </c>
      <c r="P4039">
        <v>2</v>
      </c>
      <c r="Q4039">
        <v>2</v>
      </c>
      <c r="R4039">
        <v>1</v>
      </c>
      <c r="S4039">
        <v>7</v>
      </c>
    </row>
    <row r="4040" spans="1:19" x14ac:dyDescent="0.25">
      <c r="A4040" s="177" t="s">
        <v>6955</v>
      </c>
      <c r="B4040" t="s">
        <v>6956</v>
      </c>
      <c r="C4040" t="s">
        <v>231</v>
      </c>
      <c r="D4040" s="20" t="s">
        <v>1026</v>
      </c>
      <c r="E4040" s="26">
        <v>43101</v>
      </c>
      <c r="F4040">
        <v>7</v>
      </c>
      <c r="G4040">
        <v>7.5</v>
      </c>
      <c r="H4040">
        <v>0.93333333333333335</v>
      </c>
      <c r="I4040">
        <v>96</v>
      </c>
      <c r="J4040">
        <v>80</v>
      </c>
      <c r="K4040">
        <v>1.2</v>
      </c>
      <c r="L4040">
        <v>84</v>
      </c>
      <c r="M4040">
        <v>0.95238095238095233</v>
      </c>
      <c r="N4040">
        <v>86</v>
      </c>
      <c r="P4040">
        <v>2</v>
      </c>
      <c r="Q4040">
        <v>2</v>
      </c>
      <c r="R4040">
        <v>1</v>
      </c>
      <c r="S4040">
        <v>10</v>
      </c>
    </row>
    <row r="4041" spans="1:19" x14ac:dyDescent="0.25">
      <c r="A4041" s="177" t="s">
        <v>6006</v>
      </c>
      <c r="B4041" t="s">
        <v>6007</v>
      </c>
      <c r="C4041" t="s">
        <v>216</v>
      </c>
      <c r="D4041" s="20" t="s">
        <v>1026</v>
      </c>
      <c r="E4041" s="26">
        <v>43101</v>
      </c>
      <c r="F4041">
        <v>6.5</v>
      </c>
      <c r="G4041">
        <v>8.5</v>
      </c>
      <c r="H4041">
        <v>0.76470588235294112</v>
      </c>
      <c r="I4041">
        <v>44</v>
      </c>
      <c r="J4041">
        <v>85</v>
      </c>
      <c r="K4041">
        <v>0.51764705882352946</v>
      </c>
      <c r="L4041">
        <v>113</v>
      </c>
      <c r="M4041">
        <v>0.75221238938053092</v>
      </c>
      <c r="N4041">
        <v>37</v>
      </c>
      <c r="P4041">
        <v>8</v>
      </c>
      <c r="Q4041">
        <v>10</v>
      </c>
      <c r="R4041">
        <v>0.8</v>
      </c>
      <c r="S4041">
        <v>7</v>
      </c>
    </row>
    <row r="4042" spans="1:19" x14ac:dyDescent="0.25">
      <c r="A4042" s="177" t="s">
        <v>4613</v>
      </c>
      <c r="B4042" t="s">
        <v>4614</v>
      </c>
      <c r="C4042" t="s">
        <v>233</v>
      </c>
      <c r="D4042" s="20" t="s">
        <v>1026</v>
      </c>
      <c r="E4042" s="26">
        <v>43101</v>
      </c>
      <c r="F4042">
        <v>2.5</v>
      </c>
      <c r="G4042">
        <v>4.5</v>
      </c>
      <c r="H4042">
        <v>0.55555555555555558</v>
      </c>
      <c r="I4042">
        <v>28</v>
      </c>
      <c r="J4042">
        <v>35</v>
      </c>
      <c r="K4042">
        <v>0.8</v>
      </c>
      <c r="L4042">
        <v>63</v>
      </c>
      <c r="M4042">
        <v>0.55555555555555558</v>
      </c>
      <c r="N4042">
        <v>25</v>
      </c>
      <c r="P4042">
        <v>2</v>
      </c>
      <c r="Q4042">
        <v>2</v>
      </c>
      <c r="R4042">
        <v>1</v>
      </c>
      <c r="S4042">
        <v>3</v>
      </c>
    </row>
    <row r="4043" spans="1:19" x14ac:dyDescent="0.25">
      <c r="A4043" s="177" t="s">
        <v>4023</v>
      </c>
      <c r="B4043" t="s">
        <v>4024</v>
      </c>
      <c r="C4043" t="s">
        <v>219</v>
      </c>
      <c r="D4043" s="20" t="s">
        <v>1026</v>
      </c>
      <c r="E4043" s="26">
        <v>43101</v>
      </c>
      <c r="F4043">
        <v>0</v>
      </c>
      <c r="G4043">
        <v>0</v>
      </c>
      <c r="H4043" t="e">
        <v>#DIV/0!</v>
      </c>
      <c r="I4043">
        <v>0</v>
      </c>
      <c r="J4043">
        <v>0</v>
      </c>
      <c r="K4043" t="e">
        <v>#DIV/0!</v>
      </c>
      <c r="L4043">
        <v>0</v>
      </c>
      <c r="M4043" t="e">
        <v>#DIV/0!</v>
      </c>
      <c r="N4043">
        <v>0</v>
      </c>
      <c r="P4043">
        <v>0</v>
      </c>
      <c r="Q4043">
        <v>0</v>
      </c>
      <c r="R4043" t="e">
        <v>#DIV/0!</v>
      </c>
      <c r="S4043">
        <v>0</v>
      </c>
    </row>
    <row r="4044" spans="1:19" x14ac:dyDescent="0.25">
      <c r="A4044" s="177" t="s">
        <v>3752</v>
      </c>
      <c r="B4044" t="s">
        <v>3753</v>
      </c>
      <c r="C4044" t="s">
        <v>340</v>
      </c>
      <c r="D4044" s="20" t="s">
        <v>1026</v>
      </c>
      <c r="E4044" s="26">
        <v>43101</v>
      </c>
      <c r="F4044">
        <v>0</v>
      </c>
      <c r="G4044">
        <v>0</v>
      </c>
      <c r="H4044" t="e">
        <v>#DIV/0!</v>
      </c>
      <c r="I4044">
        <v>0</v>
      </c>
      <c r="J4044">
        <v>0</v>
      </c>
      <c r="K4044" t="e">
        <v>#DIV/0!</v>
      </c>
      <c r="L4044">
        <v>0</v>
      </c>
      <c r="M4044" t="e">
        <v>#DIV/0!</v>
      </c>
      <c r="N4044">
        <v>0</v>
      </c>
      <c r="P4044">
        <v>0</v>
      </c>
      <c r="Q4044">
        <v>0</v>
      </c>
      <c r="R4044" t="e">
        <v>#DIV/0!</v>
      </c>
      <c r="S4044">
        <v>0</v>
      </c>
    </row>
    <row r="4045" spans="1:19" x14ac:dyDescent="0.25">
      <c r="A4045" s="177" t="s">
        <v>11332</v>
      </c>
      <c r="B4045" t="s">
        <v>11333</v>
      </c>
      <c r="C4045" t="s">
        <v>350</v>
      </c>
      <c r="D4045" s="20" t="s">
        <v>1026</v>
      </c>
      <c r="E4045" s="26">
        <v>43101</v>
      </c>
      <c r="F4045">
        <v>1</v>
      </c>
      <c r="G4045">
        <v>1</v>
      </c>
      <c r="H4045">
        <v>1</v>
      </c>
      <c r="I4045">
        <v>5</v>
      </c>
      <c r="J4045">
        <v>6</v>
      </c>
      <c r="K4045">
        <v>0.83333333333333337</v>
      </c>
      <c r="L4045">
        <v>6</v>
      </c>
      <c r="M4045">
        <v>1</v>
      </c>
      <c r="N4045">
        <v>4</v>
      </c>
      <c r="P4045">
        <v>0</v>
      </c>
      <c r="Q4045">
        <v>0</v>
      </c>
      <c r="R4045" t="e">
        <v>#DIV/0!</v>
      </c>
      <c r="S4045">
        <v>1</v>
      </c>
    </row>
    <row r="4046" spans="1:19" x14ac:dyDescent="0.25">
      <c r="A4046" s="177" t="s">
        <v>11334</v>
      </c>
      <c r="B4046" t="s">
        <v>11335</v>
      </c>
      <c r="C4046" t="s">
        <v>351</v>
      </c>
      <c r="D4046" s="20" t="s">
        <v>1026</v>
      </c>
      <c r="E4046" s="26">
        <v>43101</v>
      </c>
      <c r="F4046">
        <v>1.5</v>
      </c>
      <c r="G4046">
        <v>1.5</v>
      </c>
      <c r="H4046">
        <v>1</v>
      </c>
      <c r="I4046">
        <v>6</v>
      </c>
      <c r="J4046">
        <v>9</v>
      </c>
      <c r="K4046">
        <v>0.66666666666666663</v>
      </c>
      <c r="L4046">
        <v>9</v>
      </c>
      <c r="M4046">
        <v>1</v>
      </c>
      <c r="N4046">
        <v>6</v>
      </c>
      <c r="P4046">
        <v>0</v>
      </c>
      <c r="Q4046">
        <v>0</v>
      </c>
      <c r="R4046" t="e">
        <v>#DIV/0!</v>
      </c>
      <c r="S4046">
        <v>0</v>
      </c>
    </row>
    <row r="4047" spans="1:19" x14ac:dyDescent="0.25">
      <c r="A4047" s="177" t="s">
        <v>11222</v>
      </c>
      <c r="B4047" t="s">
        <v>11223</v>
      </c>
      <c r="C4047" t="s">
        <v>352</v>
      </c>
      <c r="D4047" s="20" t="s">
        <v>1026</v>
      </c>
      <c r="E4047" s="26">
        <v>43101</v>
      </c>
      <c r="F4047">
        <v>0</v>
      </c>
      <c r="G4047">
        <v>0</v>
      </c>
      <c r="H4047" t="e">
        <v>#DIV/0!</v>
      </c>
      <c r="I4047">
        <v>0</v>
      </c>
      <c r="J4047">
        <v>0</v>
      </c>
      <c r="K4047" t="e">
        <v>#DIV/0!</v>
      </c>
      <c r="L4047">
        <v>0</v>
      </c>
      <c r="M4047" t="e">
        <v>#DIV/0!</v>
      </c>
      <c r="N4047">
        <v>0</v>
      </c>
      <c r="P4047">
        <v>0</v>
      </c>
      <c r="Q4047">
        <v>0</v>
      </c>
      <c r="R4047" t="e">
        <v>#DIV/0!</v>
      </c>
      <c r="S4047">
        <v>0</v>
      </c>
    </row>
    <row r="4048" spans="1:19" x14ac:dyDescent="0.25">
      <c r="A4048" s="177" t="s">
        <v>10223</v>
      </c>
      <c r="B4048" t="s">
        <v>10224</v>
      </c>
      <c r="C4048" t="s">
        <v>353</v>
      </c>
      <c r="D4048" s="20" t="s">
        <v>1026</v>
      </c>
      <c r="E4048" s="26">
        <v>43101</v>
      </c>
      <c r="F4048">
        <v>0</v>
      </c>
      <c r="G4048">
        <v>0</v>
      </c>
      <c r="H4048" t="e">
        <v>#DIV/0!</v>
      </c>
      <c r="I4048">
        <v>0</v>
      </c>
      <c r="J4048">
        <v>0</v>
      </c>
      <c r="K4048" t="e">
        <v>#DIV/0!</v>
      </c>
      <c r="L4048">
        <v>0</v>
      </c>
      <c r="M4048" t="e">
        <v>#DIV/0!</v>
      </c>
      <c r="N4048">
        <v>0</v>
      </c>
      <c r="P4048">
        <v>0</v>
      </c>
      <c r="Q4048">
        <v>0</v>
      </c>
      <c r="R4048" t="e">
        <v>#DIV/0!</v>
      </c>
      <c r="S4048">
        <v>0</v>
      </c>
    </row>
    <row r="4049" spans="1:19" x14ac:dyDescent="0.25">
      <c r="A4049" s="177" t="s">
        <v>10083</v>
      </c>
      <c r="B4049" t="s">
        <v>10084</v>
      </c>
      <c r="C4049" t="s">
        <v>386</v>
      </c>
      <c r="D4049" s="20" t="s">
        <v>1026</v>
      </c>
      <c r="E4049" s="26">
        <v>43101</v>
      </c>
      <c r="F4049">
        <v>0</v>
      </c>
      <c r="G4049">
        <v>0</v>
      </c>
      <c r="H4049" t="e">
        <v>#DIV/0!</v>
      </c>
      <c r="I4049">
        <v>0</v>
      </c>
      <c r="J4049">
        <v>0</v>
      </c>
      <c r="K4049" t="e">
        <v>#DIV/0!</v>
      </c>
      <c r="L4049">
        <v>0</v>
      </c>
      <c r="M4049" t="e">
        <v>#DIV/0!</v>
      </c>
      <c r="N4049">
        <v>0</v>
      </c>
      <c r="P4049">
        <v>0</v>
      </c>
      <c r="Q4049">
        <v>0</v>
      </c>
      <c r="R4049" t="e">
        <v>#DIV/0!</v>
      </c>
      <c r="S4049">
        <v>0</v>
      </c>
    </row>
    <row r="4050" spans="1:19" x14ac:dyDescent="0.25">
      <c r="A4050" s="177" t="s">
        <v>8636</v>
      </c>
      <c r="B4050" t="s">
        <v>8637</v>
      </c>
      <c r="C4050" t="s">
        <v>354</v>
      </c>
      <c r="D4050" s="20" t="s">
        <v>1026</v>
      </c>
      <c r="E4050" s="26">
        <v>43101</v>
      </c>
      <c r="F4050">
        <v>1</v>
      </c>
      <c r="G4050">
        <v>1.5</v>
      </c>
      <c r="H4050">
        <v>0.66666666666666663</v>
      </c>
      <c r="I4050">
        <v>13</v>
      </c>
      <c r="J4050">
        <v>6</v>
      </c>
      <c r="K4050">
        <v>2.1666666666666665</v>
      </c>
      <c r="L4050">
        <v>9</v>
      </c>
      <c r="M4050">
        <v>0.66666666666666663</v>
      </c>
      <c r="N4050">
        <v>11</v>
      </c>
      <c r="P4050">
        <v>0</v>
      </c>
      <c r="Q4050">
        <v>0</v>
      </c>
      <c r="R4050" t="e">
        <v>#DIV/0!</v>
      </c>
      <c r="S4050">
        <v>2</v>
      </c>
    </row>
    <row r="4051" spans="1:19" x14ac:dyDescent="0.25">
      <c r="A4051" s="177" t="s">
        <v>6430</v>
      </c>
      <c r="B4051" t="s">
        <v>6431</v>
      </c>
      <c r="C4051" t="s">
        <v>355</v>
      </c>
      <c r="D4051" s="20" t="s">
        <v>1026</v>
      </c>
      <c r="E4051" s="26">
        <v>43101</v>
      </c>
      <c r="F4051">
        <v>2.5</v>
      </c>
      <c r="G4051">
        <v>3.5</v>
      </c>
      <c r="H4051">
        <v>0.7142857142857143</v>
      </c>
      <c r="I4051">
        <v>13</v>
      </c>
      <c r="J4051">
        <v>15</v>
      </c>
      <c r="K4051">
        <v>0.8666666666666667</v>
      </c>
      <c r="L4051">
        <v>21</v>
      </c>
      <c r="M4051">
        <v>0.7142857142857143</v>
      </c>
      <c r="N4051">
        <v>8</v>
      </c>
      <c r="P4051">
        <v>0</v>
      </c>
      <c r="Q4051">
        <v>0</v>
      </c>
      <c r="R4051" t="e">
        <v>#DIV/0!</v>
      </c>
      <c r="S4051">
        <v>5</v>
      </c>
    </row>
    <row r="4052" spans="1:19" x14ac:dyDescent="0.25">
      <c r="A4052" s="177" t="s">
        <v>11835</v>
      </c>
      <c r="B4052" t="s">
        <v>11836</v>
      </c>
      <c r="C4052" t="s">
        <v>198</v>
      </c>
      <c r="D4052" s="20" t="s">
        <v>1028</v>
      </c>
      <c r="E4052" s="26">
        <v>43101</v>
      </c>
      <c r="F4052">
        <v>1</v>
      </c>
      <c r="G4052">
        <v>1</v>
      </c>
      <c r="H4052">
        <v>1</v>
      </c>
      <c r="I4052">
        <v>5</v>
      </c>
      <c r="J4052">
        <v>6</v>
      </c>
      <c r="K4052">
        <v>0.83333333333333337</v>
      </c>
      <c r="L4052">
        <v>6</v>
      </c>
      <c r="M4052">
        <v>1</v>
      </c>
      <c r="N4052">
        <v>4</v>
      </c>
      <c r="P4052">
        <v>0</v>
      </c>
      <c r="Q4052">
        <v>0</v>
      </c>
      <c r="R4052" t="e">
        <v>#DIV/0!</v>
      </c>
      <c r="S4052">
        <v>1</v>
      </c>
    </row>
    <row r="4053" spans="1:19" x14ac:dyDescent="0.25">
      <c r="A4053" s="177" t="s">
        <v>11837</v>
      </c>
      <c r="B4053" t="s">
        <v>11838</v>
      </c>
      <c r="C4053" t="s">
        <v>199</v>
      </c>
      <c r="D4053" s="20" t="s">
        <v>1028</v>
      </c>
      <c r="E4053" s="26">
        <v>43101</v>
      </c>
      <c r="F4053">
        <v>11</v>
      </c>
      <c r="G4053">
        <v>10</v>
      </c>
      <c r="H4053">
        <v>1.1000000000000001</v>
      </c>
      <c r="I4053">
        <v>110</v>
      </c>
      <c r="J4053">
        <v>118</v>
      </c>
      <c r="K4053">
        <v>0.93220338983050843</v>
      </c>
      <c r="L4053">
        <v>104</v>
      </c>
      <c r="M4053">
        <v>1.1346153846153846</v>
      </c>
      <c r="N4053">
        <v>107</v>
      </c>
      <c r="P4053">
        <v>15</v>
      </c>
      <c r="Q4053">
        <v>21</v>
      </c>
      <c r="R4053">
        <v>0.7142857142857143</v>
      </c>
      <c r="S4053">
        <v>3</v>
      </c>
    </row>
    <row r="4054" spans="1:19" x14ac:dyDescent="0.25">
      <c r="A4054" s="177" t="s">
        <v>11839</v>
      </c>
      <c r="B4054" t="s">
        <v>11840</v>
      </c>
      <c r="C4054" t="s">
        <v>348</v>
      </c>
      <c r="D4054" s="20" t="s">
        <v>1028</v>
      </c>
      <c r="E4054" s="26">
        <v>43101</v>
      </c>
      <c r="F4054">
        <v>2.5</v>
      </c>
      <c r="G4054">
        <v>3</v>
      </c>
      <c r="H4054">
        <v>0.83333333333333337</v>
      </c>
      <c r="I4054">
        <v>16</v>
      </c>
      <c r="J4054">
        <v>23</v>
      </c>
      <c r="K4054">
        <v>0.69565217391304346</v>
      </c>
      <c r="L4054">
        <v>30</v>
      </c>
      <c r="M4054">
        <v>0.76666666666666672</v>
      </c>
      <c r="N4054">
        <v>15</v>
      </c>
      <c r="P4054">
        <v>0</v>
      </c>
      <c r="Q4054">
        <v>0</v>
      </c>
      <c r="R4054" t="e">
        <v>#DIV/0!</v>
      </c>
      <c r="S4054">
        <v>1</v>
      </c>
    </row>
    <row r="4055" spans="1:19" x14ac:dyDescent="0.25">
      <c r="A4055" s="177" t="s">
        <v>11841</v>
      </c>
      <c r="B4055" t="s">
        <v>11842</v>
      </c>
      <c r="C4055" t="s">
        <v>357</v>
      </c>
      <c r="D4055" s="20" t="s">
        <v>1028</v>
      </c>
      <c r="E4055" s="26">
        <v>43101</v>
      </c>
      <c r="F4055">
        <v>0</v>
      </c>
      <c r="G4055">
        <v>0</v>
      </c>
      <c r="H4055" t="e">
        <v>#DIV/0!</v>
      </c>
      <c r="I4055">
        <v>0</v>
      </c>
      <c r="J4055">
        <v>0</v>
      </c>
      <c r="K4055" t="e">
        <v>#DIV/0!</v>
      </c>
      <c r="L4055">
        <v>0</v>
      </c>
      <c r="M4055" t="e">
        <v>#DIV/0!</v>
      </c>
      <c r="N4055">
        <v>0</v>
      </c>
      <c r="P4055">
        <v>0</v>
      </c>
      <c r="Q4055">
        <v>0</v>
      </c>
      <c r="R4055" t="e">
        <v>#DIV/0!</v>
      </c>
      <c r="S4055">
        <v>0</v>
      </c>
    </row>
    <row r="4056" spans="1:19" x14ac:dyDescent="0.25">
      <c r="A4056" s="177" t="s">
        <v>10989</v>
      </c>
      <c r="B4056" t="s">
        <v>10990</v>
      </c>
      <c r="C4056" t="s">
        <v>227</v>
      </c>
      <c r="D4056" s="20" t="s">
        <v>1028</v>
      </c>
      <c r="E4056" s="26">
        <v>43101</v>
      </c>
      <c r="F4056">
        <v>0</v>
      </c>
      <c r="G4056">
        <v>0</v>
      </c>
      <c r="H4056" t="e">
        <v>#DIV/0!</v>
      </c>
      <c r="I4056">
        <v>0</v>
      </c>
      <c r="J4056">
        <v>0</v>
      </c>
      <c r="K4056" t="e">
        <v>#DIV/0!</v>
      </c>
      <c r="L4056">
        <v>0</v>
      </c>
      <c r="M4056" t="e">
        <v>#DIV/0!</v>
      </c>
      <c r="N4056">
        <v>0</v>
      </c>
      <c r="P4056">
        <v>0</v>
      </c>
      <c r="Q4056">
        <v>0</v>
      </c>
      <c r="R4056" t="e">
        <v>#DIV/0!</v>
      </c>
      <c r="S4056">
        <v>0</v>
      </c>
    </row>
    <row r="4057" spans="1:19" x14ac:dyDescent="0.25">
      <c r="A4057" s="177" t="s">
        <v>10814</v>
      </c>
      <c r="B4057" t="s">
        <v>10815</v>
      </c>
      <c r="C4057" t="s">
        <v>203</v>
      </c>
      <c r="D4057" s="20" t="s">
        <v>1028</v>
      </c>
      <c r="E4057" s="26">
        <v>43101</v>
      </c>
      <c r="F4057">
        <v>0</v>
      </c>
      <c r="G4057">
        <v>0</v>
      </c>
      <c r="H4057" t="e">
        <v>#DIV/0!</v>
      </c>
      <c r="I4057">
        <v>0</v>
      </c>
      <c r="J4057">
        <v>0</v>
      </c>
      <c r="K4057" t="e">
        <v>#DIV/0!</v>
      </c>
      <c r="L4057">
        <v>0</v>
      </c>
      <c r="M4057" t="e">
        <v>#DIV/0!</v>
      </c>
      <c r="N4057">
        <v>0</v>
      </c>
      <c r="O4057" t="e">
        <v>#DIV/0!</v>
      </c>
      <c r="P4057">
        <v>0</v>
      </c>
      <c r="Q4057">
        <v>0</v>
      </c>
      <c r="R4057" t="e">
        <v>#DIV/0!</v>
      </c>
      <c r="S4057">
        <v>0</v>
      </c>
    </row>
    <row r="4058" spans="1:19" x14ac:dyDescent="0.25">
      <c r="A4058" s="177" t="s">
        <v>10149</v>
      </c>
      <c r="B4058" t="s">
        <v>10150</v>
      </c>
      <c r="C4058" t="s">
        <v>387</v>
      </c>
      <c r="D4058" s="20" t="s">
        <v>1028</v>
      </c>
      <c r="E4058" s="26">
        <v>43101</v>
      </c>
      <c r="F4058">
        <v>0</v>
      </c>
      <c r="G4058">
        <v>0</v>
      </c>
      <c r="H4058" t="e">
        <v>#DIV/0!</v>
      </c>
      <c r="I4058">
        <v>0</v>
      </c>
      <c r="J4058">
        <v>0</v>
      </c>
      <c r="K4058" t="e">
        <v>#DIV/0!</v>
      </c>
      <c r="L4058">
        <v>0</v>
      </c>
      <c r="M4058" t="e">
        <v>#DIV/0!</v>
      </c>
      <c r="N4058">
        <v>0</v>
      </c>
      <c r="P4058">
        <v>0</v>
      </c>
      <c r="Q4058">
        <v>0</v>
      </c>
      <c r="R4058" t="e">
        <v>#DIV/0!</v>
      </c>
      <c r="S4058">
        <v>0</v>
      </c>
    </row>
    <row r="4059" spans="1:19" x14ac:dyDescent="0.25">
      <c r="A4059" s="177" t="s">
        <v>9967</v>
      </c>
      <c r="B4059" t="s">
        <v>9968</v>
      </c>
      <c r="C4059" t="s">
        <v>223</v>
      </c>
      <c r="D4059" s="20" t="s">
        <v>1028</v>
      </c>
      <c r="E4059" s="26">
        <v>43101</v>
      </c>
      <c r="F4059">
        <v>6</v>
      </c>
      <c r="G4059">
        <v>9</v>
      </c>
      <c r="H4059">
        <v>0.66666666666666663</v>
      </c>
      <c r="I4059">
        <v>76</v>
      </c>
      <c r="J4059">
        <v>60</v>
      </c>
      <c r="K4059">
        <v>1.2666666666666666</v>
      </c>
      <c r="L4059">
        <v>90</v>
      </c>
      <c r="M4059">
        <v>0.66666666666666663</v>
      </c>
      <c r="N4059">
        <v>69</v>
      </c>
      <c r="P4059">
        <v>7</v>
      </c>
      <c r="Q4059">
        <v>7</v>
      </c>
      <c r="R4059">
        <v>1</v>
      </c>
      <c r="S4059">
        <v>7</v>
      </c>
    </row>
    <row r="4060" spans="1:19" x14ac:dyDescent="0.25">
      <c r="A4060" s="177" t="s">
        <v>9585</v>
      </c>
      <c r="B4060" t="s">
        <v>9586</v>
      </c>
      <c r="C4060" t="s">
        <v>346</v>
      </c>
      <c r="D4060" s="20" t="s">
        <v>1028</v>
      </c>
      <c r="E4060" s="26">
        <v>43101</v>
      </c>
      <c r="F4060">
        <v>0</v>
      </c>
      <c r="G4060">
        <v>0</v>
      </c>
      <c r="H4060" t="e">
        <v>#DIV/0!</v>
      </c>
      <c r="I4060">
        <v>0</v>
      </c>
      <c r="J4060">
        <v>0</v>
      </c>
      <c r="K4060" t="e">
        <v>#DIV/0!</v>
      </c>
      <c r="L4060">
        <v>0</v>
      </c>
      <c r="M4060" t="e">
        <v>#DIV/0!</v>
      </c>
      <c r="N4060">
        <v>0</v>
      </c>
      <c r="P4060">
        <v>0</v>
      </c>
      <c r="Q4060">
        <v>0</v>
      </c>
      <c r="R4060" t="e">
        <v>#DIV/0!</v>
      </c>
      <c r="S4060">
        <v>0</v>
      </c>
    </row>
    <row r="4061" spans="1:19" x14ac:dyDescent="0.25">
      <c r="A4061" s="177" t="s">
        <v>9226</v>
      </c>
      <c r="B4061" t="s">
        <v>9227</v>
      </c>
      <c r="C4061" t="s">
        <v>207</v>
      </c>
      <c r="D4061" s="20" t="s">
        <v>1028</v>
      </c>
      <c r="E4061" s="26">
        <v>43101</v>
      </c>
      <c r="F4061">
        <v>4.5</v>
      </c>
      <c r="G4061">
        <v>6</v>
      </c>
      <c r="H4061">
        <v>0.75</v>
      </c>
      <c r="I4061">
        <v>37</v>
      </c>
      <c r="J4061">
        <v>27</v>
      </c>
      <c r="K4061">
        <v>1.3703703703703705</v>
      </c>
      <c r="L4061">
        <v>36</v>
      </c>
      <c r="M4061">
        <v>0.75</v>
      </c>
      <c r="N4061">
        <v>28</v>
      </c>
      <c r="O4061">
        <v>0.95</v>
      </c>
      <c r="P4061">
        <v>0</v>
      </c>
      <c r="Q4061">
        <v>2</v>
      </c>
      <c r="R4061">
        <v>0</v>
      </c>
      <c r="S4061">
        <v>9</v>
      </c>
    </row>
    <row r="4062" spans="1:19" x14ac:dyDescent="0.25">
      <c r="A4062" s="177" t="s">
        <v>8387</v>
      </c>
      <c r="B4062" t="s">
        <v>8388</v>
      </c>
      <c r="C4062" t="s">
        <v>212</v>
      </c>
      <c r="D4062" s="20" t="s">
        <v>1028</v>
      </c>
      <c r="E4062" s="26">
        <v>43101</v>
      </c>
      <c r="F4062">
        <v>0</v>
      </c>
      <c r="G4062">
        <v>0</v>
      </c>
      <c r="H4062" t="e">
        <v>#DIV/0!</v>
      </c>
      <c r="I4062">
        <v>0</v>
      </c>
      <c r="J4062">
        <v>0</v>
      </c>
      <c r="K4062" t="e">
        <v>#DIV/0!</v>
      </c>
      <c r="L4062">
        <v>0</v>
      </c>
      <c r="M4062" t="e">
        <v>#DIV/0!</v>
      </c>
      <c r="N4062">
        <v>0</v>
      </c>
      <c r="P4062">
        <v>0</v>
      </c>
      <c r="Q4062">
        <v>0</v>
      </c>
      <c r="R4062" t="e">
        <v>#DIV/0!</v>
      </c>
      <c r="S4062">
        <v>0</v>
      </c>
    </row>
    <row r="4063" spans="1:19" x14ac:dyDescent="0.25">
      <c r="A4063" s="177" t="s">
        <v>8086</v>
      </c>
      <c r="B4063" t="s">
        <v>8087</v>
      </c>
      <c r="C4063" t="s">
        <v>225</v>
      </c>
      <c r="D4063" s="20" t="s">
        <v>1028</v>
      </c>
      <c r="E4063" s="26">
        <v>43101</v>
      </c>
      <c r="F4063">
        <v>4.5</v>
      </c>
      <c r="G4063">
        <v>5.5</v>
      </c>
      <c r="H4063">
        <v>0.81818181818181823</v>
      </c>
      <c r="I4063">
        <v>53</v>
      </c>
      <c r="J4063">
        <v>51</v>
      </c>
      <c r="K4063">
        <v>1.0392156862745099</v>
      </c>
      <c r="L4063">
        <v>62</v>
      </c>
      <c r="M4063">
        <v>0.82258064516129037</v>
      </c>
      <c r="N4063">
        <v>46</v>
      </c>
      <c r="P4063">
        <v>2</v>
      </c>
      <c r="Q4063">
        <v>2</v>
      </c>
      <c r="R4063">
        <v>1</v>
      </c>
      <c r="S4063">
        <v>7</v>
      </c>
    </row>
    <row r="4064" spans="1:19" x14ac:dyDescent="0.25">
      <c r="A4064" s="177" t="s">
        <v>7698</v>
      </c>
      <c r="B4064" t="s">
        <v>7699</v>
      </c>
      <c r="C4064" s="20" t="s">
        <v>901</v>
      </c>
      <c r="D4064" s="20" t="s">
        <v>1026</v>
      </c>
      <c r="E4064" s="26">
        <v>43101</v>
      </c>
      <c r="F4064">
        <v>4</v>
      </c>
      <c r="G4064">
        <v>4</v>
      </c>
      <c r="H4064">
        <v>1</v>
      </c>
      <c r="I4064">
        <v>29</v>
      </c>
      <c r="J4064">
        <v>24</v>
      </c>
      <c r="K4064">
        <v>1.2083333333333333</v>
      </c>
      <c r="L4064">
        <v>24</v>
      </c>
      <c r="M4064">
        <v>1</v>
      </c>
      <c r="N4064">
        <v>22</v>
      </c>
      <c r="P4064">
        <v>3</v>
      </c>
      <c r="Q4064">
        <v>6</v>
      </c>
      <c r="R4064">
        <v>0.5</v>
      </c>
      <c r="S4064">
        <v>7</v>
      </c>
    </row>
    <row r="4065" spans="1:19" x14ac:dyDescent="0.25">
      <c r="A4065" s="177" t="s">
        <v>7146</v>
      </c>
      <c r="B4065" t="s">
        <v>7147</v>
      </c>
      <c r="C4065" t="s">
        <v>232</v>
      </c>
      <c r="D4065" s="20" t="s">
        <v>1028</v>
      </c>
      <c r="E4065" s="26">
        <v>43101</v>
      </c>
      <c r="F4065">
        <v>7</v>
      </c>
      <c r="G4065">
        <v>7.5</v>
      </c>
      <c r="H4065">
        <v>0.93333333333333335</v>
      </c>
      <c r="I4065">
        <v>96</v>
      </c>
      <c r="J4065">
        <v>80</v>
      </c>
      <c r="K4065">
        <v>1.2</v>
      </c>
      <c r="L4065">
        <v>84</v>
      </c>
      <c r="M4065">
        <v>0.95238095238095233</v>
      </c>
      <c r="N4065">
        <v>86</v>
      </c>
      <c r="P4065">
        <v>2</v>
      </c>
      <c r="Q4065">
        <v>2</v>
      </c>
      <c r="R4065">
        <v>1</v>
      </c>
      <c r="S4065">
        <v>10</v>
      </c>
    </row>
    <row r="4066" spans="1:19" x14ac:dyDescent="0.25">
      <c r="A4066" s="177" t="s">
        <v>6780</v>
      </c>
      <c r="B4066" t="s">
        <v>6781</v>
      </c>
      <c r="C4066" t="s">
        <v>317</v>
      </c>
      <c r="D4066" s="20" t="s">
        <v>1028</v>
      </c>
      <c r="E4066" s="26">
        <v>43101</v>
      </c>
      <c r="F4066">
        <v>7</v>
      </c>
      <c r="G4066">
        <v>9</v>
      </c>
      <c r="H4066">
        <v>0.77777777777777779</v>
      </c>
      <c r="I4066">
        <v>32</v>
      </c>
      <c r="J4066">
        <v>42</v>
      </c>
      <c r="K4066">
        <v>0.76190476190476186</v>
      </c>
      <c r="L4066">
        <v>54</v>
      </c>
      <c r="M4066">
        <v>0.77777777777777779</v>
      </c>
      <c r="N4066">
        <v>25</v>
      </c>
      <c r="P4066">
        <v>0</v>
      </c>
      <c r="Q4066">
        <v>0</v>
      </c>
      <c r="R4066" t="e">
        <v>#DIV/0!</v>
      </c>
      <c r="S4066">
        <v>7</v>
      </c>
    </row>
    <row r="4067" spans="1:19" x14ac:dyDescent="0.25">
      <c r="A4067" s="177" t="s">
        <v>6356</v>
      </c>
      <c r="B4067" t="s">
        <v>6357</v>
      </c>
      <c r="C4067" t="s">
        <v>214</v>
      </c>
      <c r="D4067" s="20" t="s">
        <v>1028</v>
      </c>
      <c r="E4067" s="26">
        <v>43101</v>
      </c>
      <c r="F4067">
        <v>12.5</v>
      </c>
      <c r="G4067">
        <v>16.5</v>
      </c>
      <c r="H4067">
        <v>0.75757575757575757</v>
      </c>
      <c r="I4067">
        <v>88</v>
      </c>
      <c r="J4067">
        <v>121</v>
      </c>
      <c r="K4067">
        <v>0.72727272727272729</v>
      </c>
      <c r="L4067">
        <v>161</v>
      </c>
      <c r="M4067">
        <v>0.75155279503105588</v>
      </c>
      <c r="N4067">
        <v>70</v>
      </c>
      <c r="O4067">
        <v>1.35</v>
      </c>
      <c r="P4067">
        <v>11</v>
      </c>
      <c r="Q4067">
        <v>15</v>
      </c>
      <c r="R4067">
        <v>0.73333333333333328</v>
      </c>
      <c r="S4067">
        <v>18</v>
      </c>
    </row>
    <row r="4068" spans="1:19" x14ac:dyDescent="0.25">
      <c r="A4068" s="177" t="s">
        <v>5578</v>
      </c>
      <c r="B4068" t="s">
        <v>5579</v>
      </c>
      <c r="C4068" s="20" t="s">
        <v>903</v>
      </c>
      <c r="D4068" s="20" t="s">
        <v>1026</v>
      </c>
      <c r="E4068" s="26">
        <v>43101</v>
      </c>
      <c r="F4068">
        <v>6</v>
      </c>
      <c r="G4068">
        <v>6.5</v>
      </c>
      <c r="H4068">
        <v>0.92307692307692313</v>
      </c>
      <c r="I4068">
        <v>33</v>
      </c>
      <c r="J4068">
        <v>36</v>
      </c>
      <c r="K4068">
        <v>0.91666666666666663</v>
      </c>
      <c r="L4068">
        <v>39</v>
      </c>
      <c r="M4068">
        <v>0.92307692307692313</v>
      </c>
      <c r="N4068">
        <v>30</v>
      </c>
      <c r="P4068">
        <v>3</v>
      </c>
      <c r="Q4068">
        <v>3</v>
      </c>
      <c r="R4068">
        <v>1</v>
      </c>
      <c r="S4068">
        <v>3</v>
      </c>
    </row>
    <row r="4069" spans="1:19" x14ac:dyDescent="0.25">
      <c r="A4069" s="177" t="s">
        <v>4963</v>
      </c>
      <c r="B4069" t="s">
        <v>4964</v>
      </c>
      <c r="C4069" t="s">
        <v>230</v>
      </c>
      <c r="D4069" s="20" t="s">
        <v>1028</v>
      </c>
      <c r="E4069" s="26">
        <v>43101</v>
      </c>
      <c r="F4069">
        <v>0</v>
      </c>
      <c r="G4069">
        <v>0</v>
      </c>
      <c r="H4069" t="e">
        <v>#DIV/0!</v>
      </c>
      <c r="I4069">
        <v>0</v>
      </c>
      <c r="J4069">
        <v>0</v>
      </c>
      <c r="K4069" t="e">
        <v>#DIV/0!</v>
      </c>
      <c r="L4069">
        <v>0</v>
      </c>
      <c r="M4069" t="e">
        <v>#DIV/0!</v>
      </c>
      <c r="N4069">
        <v>0</v>
      </c>
      <c r="P4069">
        <v>0</v>
      </c>
      <c r="Q4069">
        <v>0</v>
      </c>
      <c r="R4069" t="e">
        <v>#DIV/0!</v>
      </c>
      <c r="S4069">
        <v>0</v>
      </c>
    </row>
    <row r="4070" spans="1:19" x14ac:dyDescent="0.25">
      <c r="A4070" s="177" t="s">
        <v>4788</v>
      </c>
      <c r="B4070" t="s">
        <v>4789</v>
      </c>
      <c r="C4070" t="s">
        <v>234</v>
      </c>
      <c r="D4070" s="20" t="s">
        <v>1028</v>
      </c>
      <c r="E4070" s="26">
        <v>43101</v>
      </c>
      <c r="F4070">
        <v>2.5</v>
      </c>
      <c r="G4070">
        <v>4.5</v>
      </c>
      <c r="H4070">
        <v>0.55555555555555558</v>
      </c>
      <c r="I4070">
        <v>28</v>
      </c>
      <c r="J4070">
        <v>35</v>
      </c>
      <c r="K4070">
        <v>0.8</v>
      </c>
      <c r="L4070">
        <v>63</v>
      </c>
      <c r="M4070">
        <v>0.55555555555555558</v>
      </c>
      <c r="N4070">
        <v>25</v>
      </c>
      <c r="P4070">
        <v>2</v>
      </c>
      <c r="Q4070">
        <v>2</v>
      </c>
      <c r="R4070">
        <v>1</v>
      </c>
      <c r="S4070">
        <v>3</v>
      </c>
    </row>
    <row r="4071" spans="1:19" x14ac:dyDescent="0.25">
      <c r="A4071" s="177" t="s">
        <v>4438</v>
      </c>
      <c r="B4071" t="s">
        <v>4439</v>
      </c>
      <c r="C4071" t="s">
        <v>217</v>
      </c>
      <c r="D4071" s="20" t="s">
        <v>1028</v>
      </c>
      <c r="E4071" s="26">
        <v>43101</v>
      </c>
      <c r="F4071">
        <v>0</v>
      </c>
      <c r="G4071">
        <v>0</v>
      </c>
      <c r="H4071" t="e">
        <v>#DIV/0!</v>
      </c>
      <c r="I4071">
        <v>0</v>
      </c>
      <c r="J4071">
        <v>0</v>
      </c>
      <c r="K4071" t="e">
        <v>#DIV/0!</v>
      </c>
      <c r="L4071">
        <v>0</v>
      </c>
      <c r="M4071" t="e">
        <v>#DIV/0!</v>
      </c>
      <c r="N4071">
        <v>0</v>
      </c>
      <c r="P4071">
        <v>0</v>
      </c>
      <c r="Q4071">
        <v>0</v>
      </c>
      <c r="R4071" t="e">
        <v>#DIV/0!</v>
      </c>
      <c r="S4071">
        <v>0</v>
      </c>
    </row>
    <row r="4072" spans="1:19" x14ac:dyDescent="0.25">
      <c r="A4072" s="177" t="s">
        <v>3848</v>
      </c>
      <c r="B4072" t="s">
        <v>3849</v>
      </c>
      <c r="C4072" t="s">
        <v>342</v>
      </c>
      <c r="D4072" s="20" t="s">
        <v>1028</v>
      </c>
      <c r="E4072" s="26">
        <v>43101</v>
      </c>
      <c r="F4072">
        <v>0</v>
      </c>
      <c r="G4072">
        <v>0</v>
      </c>
      <c r="H4072" t="e">
        <v>#DIV/0!</v>
      </c>
      <c r="I4072">
        <v>0</v>
      </c>
      <c r="J4072">
        <v>0</v>
      </c>
      <c r="K4072" t="e">
        <v>#DIV/0!</v>
      </c>
      <c r="L4072">
        <v>0</v>
      </c>
      <c r="M4072" t="e">
        <v>#DIV/0!</v>
      </c>
      <c r="N4072">
        <v>0</v>
      </c>
      <c r="P4072">
        <v>0</v>
      </c>
      <c r="Q4072">
        <v>0</v>
      </c>
      <c r="R4072" t="e">
        <v>#DIV/0!</v>
      </c>
      <c r="S4072">
        <v>0</v>
      </c>
    </row>
    <row r="4073" spans="1:19" x14ac:dyDescent="0.25">
      <c r="A4073" s="177" t="s">
        <v>3656</v>
      </c>
      <c r="B4073" t="s">
        <v>3657</v>
      </c>
      <c r="C4073" t="s">
        <v>220</v>
      </c>
      <c r="D4073" s="20" t="s">
        <v>1028</v>
      </c>
      <c r="E4073" s="26">
        <v>43101</v>
      </c>
      <c r="F4073">
        <v>0</v>
      </c>
      <c r="G4073">
        <v>0</v>
      </c>
      <c r="H4073" t="e">
        <v>#DIV/0!</v>
      </c>
      <c r="I4073">
        <v>0</v>
      </c>
      <c r="J4073">
        <v>0</v>
      </c>
      <c r="K4073" t="e">
        <v>#DIV/0!</v>
      </c>
      <c r="L4073">
        <v>0</v>
      </c>
      <c r="M4073" t="e">
        <v>#DIV/0!</v>
      </c>
      <c r="N4073">
        <v>0</v>
      </c>
      <c r="P4073">
        <v>0</v>
      </c>
      <c r="Q4073">
        <v>0</v>
      </c>
      <c r="R4073" t="e">
        <v>#DIV/0!</v>
      </c>
      <c r="S4073">
        <v>0</v>
      </c>
    </row>
    <row r="4074" spans="1:19" x14ac:dyDescent="0.25">
      <c r="A4074" s="177" t="s">
        <v>3131</v>
      </c>
      <c r="B4074" t="s">
        <v>3132</v>
      </c>
      <c r="C4074" t="s">
        <v>242</v>
      </c>
      <c r="D4074" s="20" t="s">
        <v>1026</v>
      </c>
      <c r="E4074" s="26">
        <v>43101</v>
      </c>
      <c r="F4074">
        <v>0</v>
      </c>
      <c r="G4074">
        <v>0</v>
      </c>
      <c r="H4074" t="e">
        <v>#DIV/0!</v>
      </c>
      <c r="I4074">
        <v>0</v>
      </c>
      <c r="J4074">
        <v>0</v>
      </c>
      <c r="K4074" t="e">
        <v>#DIV/0!</v>
      </c>
      <c r="L4074">
        <v>0</v>
      </c>
      <c r="M4074" t="e">
        <v>#DIV/0!</v>
      </c>
      <c r="N4074">
        <v>0</v>
      </c>
      <c r="P4074">
        <v>0</v>
      </c>
      <c r="Q4074">
        <v>0</v>
      </c>
      <c r="R4074" t="e">
        <v>#DIV/0!</v>
      </c>
      <c r="S4074">
        <v>0</v>
      </c>
    </row>
    <row r="4075" spans="1:19" x14ac:dyDescent="0.25">
      <c r="A4075" s="177" t="s">
        <v>2956</v>
      </c>
      <c r="B4075" t="s">
        <v>2957</v>
      </c>
      <c r="C4075" s="20" t="s">
        <v>2754</v>
      </c>
      <c r="D4075" s="20" t="s">
        <v>1026</v>
      </c>
      <c r="E4075" s="26">
        <v>43101</v>
      </c>
      <c r="F4075">
        <v>3.5</v>
      </c>
      <c r="G4075">
        <v>3.5</v>
      </c>
      <c r="H4075">
        <v>1</v>
      </c>
      <c r="I4075">
        <v>23</v>
      </c>
      <c r="J4075">
        <v>21</v>
      </c>
      <c r="K4075">
        <v>1.0952380952380953</v>
      </c>
      <c r="L4075">
        <v>21</v>
      </c>
      <c r="M4075">
        <v>1</v>
      </c>
      <c r="N4075">
        <v>22</v>
      </c>
      <c r="P4075">
        <v>1</v>
      </c>
      <c r="Q4075">
        <v>1</v>
      </c>
      <c r="R4075">
        <v>1</v>
      </c>
      <c r="S4075">
        <v>1</v>
      </c>
    </row>
    <row r="4076" spans="1:19" x14ac:dyDescent="0.25">
      <c r="A4076" s="177" t="s">
        <v>2711</v>
      </c>
      <c r="B4076" t="s">
        <v>2712</v>
      </c>
      <c r="C4076" t="s">
        <v>237</v>
      </c>
      <c r="D4076" s="20" t="s">
        <v>1026</v>
      </c>
      <c r="E4076" s="26">
        <v>43101</v>
      </c>
      <c r="F4076">
        <v>9</v>
      </c>
      <c r="G4076">
        <v>11</v>
      </c>
      <c r="H4076">
        <v>0.81818181818181823</v>
      </c>
      <c r="I4076">
        <v>63</v>
      </c>
      <c r="J4076">
        <v>54</v>
      </c>
      <c r="K4076">
        <v>1.1666666666666667</v>
      </c>
      <c r="L4076">
        <v>66</v>
      </c>
      <c r="M4076">
        <v>0.81818181818181823</v>
      </c>
      <c r="N4076">
        <v>45</v>
      </c>
      <c r="O4076">
        <v>1.1499999999999999</v>
      </c>
      <c r="P4076">
        <v>3</v>
      </c>
      <c r="Q4076">
        <v>5</v>
      </c>
      <c r="R4076">
        <v>0.6</v>
      </c>
      <c r="S4076">
        <v>18</v>
      </c>
    </row>
    <row r="4077" spans="1:19" x14ac:dyDescent="0.25">
      <c r="A4077" s="177" t="s">
        <v>2536</v>
      </c>
      <c r="B4077" t="s">
        <v>2537</v>
      </c>
      <c r="C4077" t="s">
        <v>238</v>
      </c>
      <c r="D4077" s="20" t="s">
        <v>1026</v>
      </c>
      <c r="E4077" s="26">
        <v>43101</v>
      </c>
      <c r="F4077">
        <v>0</v>
      </c>
      <c r="G4077">
        <v>0</v>
      </c>
      <c r="H4077" t="e">
        <v>#DIV/0!</v>
      </c>
      <c r="I4077">
        <v>0</v>
      </c>
      <c r="J4077">
        <v>0</v>
      </c>
      <c r="K4077" t="e">
        <v>#DIV/0!</v>
      </c>
      <c r="L4077">
        <v>0</v>
      </c>
      <c r="M4077" t="e">
        <v>#DIV/0!</v>
      </c>
      <c r="N4077">
        <v>0</v>
      </c>
      <c r="P4077">
        <v>0</v>
      </c>
      <c r="Q4077">
        <v>0</v>
      </c>
      <c r="R4077" t="e">
        <v>#DIV/0!</v>
      </c>
      <c r="S4077">
        <v>0</v>
      </c>
    </row>
    <row r="4078" spans="1:19" x14ac:dyDescent="0.25">
      <c r="A4078" s="177" t="s">
        <v>2363</v>
      </c>
      <c r="B4078" t="s">
        <v>2364</v>
      </c>
      <c r="C4078" t="s">
        <v>239</v>
      </c>
      <c r="D4078" s="20" t="s">
        <v>1026</v>
      </c>
      <c r="E4078" s="26">
        <v>43101</v>
      </c>
      <c r="F4078">
        <v>0</v>
      </c>
      <c r="G4078">
        <v>0</v>
      </c>
      <c r="H4078" t="e">
        <v>#DIV/0!</v>
      </c>
      <c r="I4078">
        <v>0</v>
      </c>
      <c r="J4078">
        <v>0</v>
      </c>
      <c r="K4078" t="e">
        <v>#DIV/0!</v>
      </c>
      <c r="L4078">
        <v>0</v>
      </c>
      <c r="M4078" t="e">
        <v>#DIV/0!</v>
      </c>
      <c r="N4078">
        <v>0</v>
      </c>
      <c r="P4078">
        <v>0</v>
      </c>
      <c r="Q4078">
        <v>0</v>
      </c>
      <c r="R4078" t="e">
        <v>#DIV/0!</v>
      </c>
      <c r="S4078">
        <v>0</v>
      </c>
    </row>
    <row r="4079" spans="1:19" x14ac:dyDescent="0.25">
      <c r="A4079" s="177" t="s">
        <v>2188</v>
      </c>
      <c r="B4079" t="s">
        <v>2189</v>
      </c>
      <c r="C4079" s="20" t="s">
        <v>2018</v>
      </c>
      <c r="D4079" s="20" t="s">
        <v>1026</v>
      </c>
      <c r="E4079" s="26">
        <v>43101</v>
      </c>
      <c r="F4079">
        <v>6.5</v>
      </c>
      <c r="G4079">
        <v>7</v>
      </c>
      <c r="H4079">
        <v>0.9285714285714286</v>
      </c>
      <c r="I4079">
        <v>39</v>
      </c>
      <c r="J4079">
        <v>39</v>
      </c>
      <c r="K4079">
        <v>1</v>
      </c>
      <c r="L4079">
        <v>42</v>
      </c>
      <c r="M4079">
        <v>0.9285714285714286</v>
      </c>
      <c r="N4079">
        <v>30</v>
      </c>
      <c r="P4079">
        <v>5</v>
      </c>
      <c r="Q4079">
        <v>8</v>
      </c>
      <c r="R4079">
        <v>0.625</v>
      </c>
      <c r="S4079">
        <v>9</v>
      </c>
    </row>
    <row r="4080" spans="1:19" x14ac:dyDescent="0.25">
      <c r="A4080" s="177" t="s">
        <v>1940</v>
      </c>
      <c r="B4080" t="s">
        <v>1941</v>
      </c>
      <c r="C4080" t="s">
        <v>240</v>
      </c>
      <c r="D4080" s="20" t="s">
        <v>1026</v>
      </c>
      <c r="E4080" s="26">
        <v>43101</v>
      </c>
      <c r="F4080">
        <v>9.5</v>
      </c>
      <c r="G4080">
        <v>11.5</v>
      </c>
      <c r="H4080">
        <v>0.82608695652173914</v>
      </c>
      <c r="I4080">
        <v>48</v>
      </c>
      <c r="J4080">
        <v>57</v>
      </c>
      <c r="K4080">
        <v>0.84210526315789469</v>
      </c>
      <c r="L4080">
        <v>69</v>
      </c>
      <c r="M4080">
        <v>0.82608695652173914</v>
      </c>
      <c r="N4080">
        <v>43</v>
      </c>
      <c r="P4080">
        <v>0</v>
      </c>
      <c r="Q4080">
        <v>2</v>
      </c>
      <c r="R4080">
        <v>0</v>
      </c>
      <c r="S4080">
        <v>5</v>
      </c>
    </row>
    <row r="4081" spans="1:19" x14ac:dyDescent="0.25">
      <c r="A4081" s="177" t="s">
        <v>1765</v>
      </c>
      <c r="B4081" t="s">
        <v>1766</v>
      </c>
      <c r="C4081" t="s">
        <v>241</v>
      </c>
      <c r="D4081" s="20" t="s">
        <v>1026</v>
      </c>
      <c r="E4081" s="26">
        <v>43101</v>
      </c>
      <c r="F4081">
        <v>34</v>
      </c>
      <c r="G4081">
        <v>42</v>
      </c>
      <c r="H4081">
        <v>0.80952380952380953</v>
      </c>
      <c r="I4081">
        <v>393</v>
      </c>
      <c r="J4081">
        <v>416</v>
      </c>
      <c r="K4081">
        <v>0.94471153846153844</v>
      </c>
      <c r="L4081">
        <v>510</v>
      </c>
      <c r="M4081">
        <v>0.81568627450980391</v>
      </c>
      <c r="N4081">
        <v>358</v>
      </c>
      <c r="P4081">
        <v>36</v>
      </c>
      <c r="Q4081">
        <v>44</v>
      </c>
      <c r="R4081">
        <v>0.81818181818181823</v>
      </c>
      <c r="S4081">
        <v>35</v>
      </c>
    </row>
    <row r="4082" spans="1:19" x14ac:dyDescent="0.25">
      <c r="A4082" s="177" t="s">
        <v>1590</v>
      </c>
      <c r="B4082" t="s">
        <v>1591</v>
      </c>
      <c r="C4082" t="s">
        <v>318</v>
      </c>
      <c r="D4082" s="20" t="s">
        <v>1026</v>
      </c>
      <c r="E4082" s="26">
        <v>43101</v>
      </c>
      <c r="F4082">
        <v>6</v>
      </c>
      <c r="G4082">
        <v>7.5</v>
      </c>
      <c r="H4082">
        <v>0.8</v>
      </c>
      <c r="I4082">
        <v>37</v>
      </c>
      <c r="J4082">
        <v>36</v>
      </c>
      <c r="K4082">
        <v>1.0277777777777777</v>
      </c>
      <c r="L4082">
        <v>45</v>
      </c>
      <c r="M4082">
        <v>0.8</v>
      </c>
      <c r="N4082">
        <v>29</v>
      </c>
      <c r="P4082">
        <v>0</v>
      </c>
      <c r="Q4082">
        <v>0</v>
      </c>
      <c r="R4082" t="e">
        <v>#DIV/0!</v>
      </c>
      <c r="S4082">
        <v>8</v>
      </c>
    </row>
    <row r="4083" spans="1:19" x14ac:dyDescent="0.25">
      <c r="A4083" s="177" t="s">
        <v>12673</v>
      </c>
      <c r="B4083" t="s">
        <v>1485</v>
      </c>
      <c r="C4083" t="s">
        <v>896</v>
      </c>
      <c r="D4083" s="20" t="s">
        <v>1026</v>
      </c>
      <c r="E4083" s="26">
        <v>43101</v>
      </c>
      <c r="F4083">
        <v>68.5</v>
      </c>
      <c r="G4083">
        <v>82.5</v>
      </c>
      <c r="H4083">
        <v>0.83030303030303032</v>
      </c>
      <c r="I4083">
        <v>603</v>
      </c>
      <c r="J4083">
        <v>623</v>
      </c>
      <c r="K4083">
        <v>0.9678972712680578</v>
      </c>
      <c r="L4083">
        <v>753</v>
      </c>
      <c r="M4083">
        <v>0.8273572377158035</v>
      </c>
      <c r="N4083">
        <v>527</v>
      </c>
      <c r="P4083">
        <v>45</v>
      </c>
      <c r="Q4083">
        <v>60</v>
      </c>
      <c r="R4083">
        <v>0.75</v>
      </c>
      <c r="S4083">
        <v>76</v>
      </c>
    </row>
    <row r="4084" spans="1:19" x14ac:dyDescent="0.25">
      <c r="A4084" s="177" t="s">
        <v>1156</v>
      </c>
      <c r="B4084" t="s">
        <v>1244</v>
      </c>
      <c r="C4084" t="s">
        <v>235</v>
      </c>
      <c r="D4084" s="20" t="s">
        <v>1028</v>
      </c>
      <c r="E4084" s="26">
        <v>43101</v>
      </c>
      <c r="F4084">
        <v>68.5</v>
      </c>
      <c r="G4084">
        <v>82.5</v>
      </c>
      <c r="H4084">
        <v>0.83030303030303032</v>
      </c>
      <c r="I4084">
        <v>603</v>
      </c>
      <c r="J4084">
        <v>623</v>
      </c>
      <c r="K4084">
        <v>0.9678972712680578</v>
      </c>
      <c r="L4084">
        <v>753</v>
      </c>
      <c r="M4084">
        <v>0.8273572377158035</v>
      </c>
      <c r="N4084">
        <v>527</v>
      </c>
      <c r="P4084">
        <v>45</v>
      </c>
      <c r="Q4084">
        <v>60</v>
      </c>
      <c r="R4084">
        <v>0.75</v>
      </c>
      <c r="S4084">
        <v>76</v>
      </c>
    </row>
    <row r="4085" spans="1:19" x14ac:dyDescent="0.25">
      <c r="A4085" s="177" t="s">
        <v>11150</v>
      </c>
      <c r="B4085" t="s">
        <v>11151</v>
      </c>
      <c r="C4085" t="s">
        <v>228</v>
      </c>
      <c r="D4085" s="20" t="s">
        <v>1026</v>
      </c>
      <c r="E4085" s="26">
        <v>43132</v>
      </c>
      <c r="F4085">
        <v>0</v>
      </c>
      <c r="G4085">
        <v>0</v>
      </c>
      <c r="H4085" t="e">
        <v>#DIV/0!</v>
      </c>
      <c r="I4085">
        <v>0</v>
      </c>
      <c r="J4085">
        <v>0</v>
      </c>
      <c r="K4085" t="e">
        <v>#DIV/0!</v>
      </c>
      <c r="L4085">
        <v>0</v>
      </c>
      <c r="M4085" t="e">
        <v>#DIV/0!</v>
      </c>
      <c r="N4085">
        <v>0</v>
      </c>
      <c r="P4085">
        <v>0</v>
      </c>
      <c r="Q4085">
        <v>0</v>
      </c>
      <c r="R4085" t="e">
        <v>#DIV/0!</v>
      </c>
      <c r="S4085">
        <v>0</v>
      </c>
    </row>
    <row r="4086" spans="1:19" x14ac:dyDescent="0.25">
      <c r="A4086" s="177" t="s">
        <v>9403</v>
      </c>
      <c r="B4086" t="s">
        <v>9404</v>
      </c>
      <c r="C4086" t="s">
        <v>211</v>
      </c>
      <c r="D4086" s="20" t="s">
        <v>1026</v>
      </c>
      <c r="E4086" s="26">
        <v>43132</v>
      </c>
      <c r="F4086">
        <v>0</v>
      </c>
      <c r="G4086">
        <v>0</v>
      </c>
      <c r="H4086" t="e">
        <v>#DIV/0!</v>
      </c>
      <c r="I4086">
        <v>0</v>
      </c>
      <c r="J4086">
        <v>0</v>
      </c>
      <c r="K4086" t="e">
        <v>#DIV/0!</v>
      </c>
      <c r="L4086">
        <v>0</v>
      </c>
      <c r="M4086" t="e">
        <v>#DIV/0!</v>
      </c>
      <c r="N4086">
        <v>0</v>
      </c>
      <c r="P4086">
        <v>0</v>
      </c>
      <c r="Q4086">
        <v>0</v>
      </c>
      <c r="R4086" t="e">
        <v>#DIV/0!</v>
      </c>
      <c r="S4086">
        <v>0</v>
      </c>
    </row>
    <row r="4087" spans="1:19" x14ac:dyDescent="0.25">
      <c r="A4087" s="177" t="s">
        <v>8564</v>
      </c>
      <c r="B4087" t="s">
        <v>8565</v>
      </c>
      <c r="C4087" t="s">
        <v>213</v>
      </c>
      <c r="D4087" s="20" t="s">
        <v>1026</v>
      </c>
      <c r="E4087" s="26">
        <v>43132</v>
      </c>
      <c r="F4087">
        <v>0</v>
      </c>
      <c r="G4087">
        <v>0</v>
      </c>
      <c r="H4087" t="e">
        <v>#DIV/0!</v>
      </c>
      <c r="I4087">
        <v>0</v>
      </c>
      <c r="J4087">
        <v>0</v>
      </c>
      <c r="K4087" t="e">
        <v>#DIV/0!</v>
      </c>
      <c r="L4087">
        <v>0</v>
      </c>
      <c r="M4087" t="e">
        <v>#DIV/0!</v>
      </c>
      <c r="N4087">
        <v>0</v>
      </c>
      <c r="P4087">
        <v>0</v>
      </c>
      <c r="Q4087">
        <v>0</v>
      </c>
      <c r="R4087" t="e">
        <v>#DIV/0!</v>
      </c>
      <c r="S4087">
        <v>0</v>
      </c>
    </row>
    <row r="4088" spans="1:19" x14ac:dyDescent="0.25">
      <c r="A4088" s="177" t="s">
        <v>5140</v>
      </c>
      <c r="B4088" t="s">
        <v>5141</v>
      </c>
      <c r="C4088" t="s">
        <v>229</v>
      </c>
      <c r="D4088" s="20" t="s">
        <v>1026</v>
      </c>
      <c r="E4088" s="26">
        <v>43132</v>
      </c>
      <c r="F4088">
        <v>0</v>
      </c>
      <c r="G4088">
        <v>0</v>
      </c>
      <c r="H4088" t="e">
        <v>#DIV/0!</v>
      </c>
      <c r="I4088">
        <v>0</v>
      </c>
      <c r="J4088">
        <v>0</v>
      </c>
      <c r="K4088" t="e">
        <v>#DIV/0!</v>
      </c>
      <c r="L4088">
        <v>0</v>
      </c>
      <c r="M4088" t="e">
        <v>#DIV/0!</v>
      </c>
      <c r="N4088">
        <v>0</v>
      </c>
      <c r="P4088">
        <v>0</v>
      </c>
      <c r="Q4088">
        <v>0</v>
      </c>
      <c r="R4088" t="e">
        <v>#DIV/0!</v>
      </c>
      <c r="S4088">
        <v>0</v>
      </c>
    </row>
    <row r="4089" spans="1:19" x14ac:dyDescent="0.25">
      <c r="A4089" s="177" t="s">
        <v>12142</v>
      </c>
      <c r="B4089" t="s">
        <v>12143</v>
      </c>
      <c r="C4089" s="20" t="s">
        <v>1077</v>
      </c>
      <c r="D4089" s="20" t="s">
        <v>1028</v>
      </c>
      <c r="E4089" s="26">
        <v>43132</v>
      </c>
      <c r="F4089">
        <v>0</v>
      </c>
      <c r="G4089">
        <v>0</v>
      </c>
      <c r="H4089" t="e">
        <v>#DIV/0!</v>
      </c>
      <c r="I4089">
        <v>0</v>
      </c>
      <c r="J4089">
        <v>0</v>
      </c>
      <c r="K4089" t="e">
        <v>#DIV/0!</v>
      </c>
      <c r="L4089">
        <v>0</v>
      </c>
      <c r="M4089" t="e">
        <v>#DIV/0!</v>
      </c>
      <c r="N4089">
        <v>0</v>
      </c>
      <c r="P4089">
        <v>0</v>
      </c>
      <c r="Q4089">
        <v>0</v>
      </c>
      <c r="R4089" t="e">
        <v>#DIV/0!</v>
      </c>
      <c r="S4089">
        <v>0</v>
      </c>
    </row>
    <row r="4090" spans="1:19" x14ac:dyDescent="0.25">
      <c r="A4090" s="177" t="s">
        <v>5764</v>
      </c>
      <c r="B4090" t="s">
        <v>5765</v>
      </c>
      <c r="C4090" s="20" t="s">
        <v>1073</v>
      </c>
      <c r="D4090" s="20" t="s">
        <v>1026</v>
      </c>
      <c r="E4090" s="26">
        <v>43132</v>
      </c>
      <c r="F4090">
        <v>3.5</v>
      </c>
      <c r="G4090">
        <v>3.5</v>
      </c>
      <c r="H4090">
        <v>1</v>
      </c>
      <c r="I4090">
        <v>23</v>
      </c>
      <c r="J4090">
        <v>21</v>
      </c>
      <c r="K4090">
        <v>1.0952380952380953</v>
      </c>
      <c r="L4090">
        <v>21</v>
      </c>
      <c r="M4090">
        <v>1</v>
      </c>
      <c r="N4090">
        <v>22</v>
      </c>
      <c r="P4090">
        <v>0</v>
      </c>
      <c r="Q4090">
        <v>0</v>
      </c>
      <c r="R4090" t="e">
        <v>#DIV/0!</v>
      </c>
      <c r="S4090">
        <v>1</v>
      </c>
    </row>
    <row r="4091" spans="1:19" x14ac:dyDescent="0.25">
      <c r="A4091" s="177" t="s">
        <v>10641</v>
      </c>
      <c r="B4091" t="s">
        <v>10642</v>
      </c>
      <c r="C4091" t="s">
        <v>205</v>
      </c>
      <c r="D4091" s="20" t="s">
        <v>1026</v>
      </c>
      <c r="E4091" s="26">
        <v>43132</v>
      </c>
      <c r="F4091">
        <v>0</v>
      </c>
      <c r="G4091">
        <v>0</v>
      </c>
      <c r="H4091" t="e">
        <v>#DIV/0!</v>
      </c>
      <c r="I4091">
        <v>0</v>
      </c>
      <c r="J4091">
        <v>0</v>
      </c>
      <c r="K4091" t="e">
        <v>#DIV/0!</v>
      </c>
      <c r="L4091">
        <v>0</v>
      </c>
      <c r="M4091" t="e">
        <v>#DIV/0!</v>
      </c>
      <c r="N4091">
        <v>0</v>
      </c>
      <c r="P4091">
        <v>0</v>
      </c>
      <c r="Q4091">
        <v>0</v>
      </c>
      <c r="R4091" t="e">
        <v>#DIV/0!</v>
      </c>
      <c r="S4091">
        <v>0</v>
      </c>
    </row>
    <row r="4092" spans="1:19" x14ac:dyDescent="0.25">
      <c r="A4092" s="177" t="s">
        <v>10047</v>
      </c>
      <c r="B4092" t="s">
        <v>10048</v>
      </c>
      <c r="C4092" t="s">
        <v>384</v>
      </c>
      <c r="D4092" s="20" t="s">
        <v>1026</v>
      </c>
      <c r="E4092" s="26">
        <v>43132</v>
      </c>
      <c r="F4092">
        <v>0</v>
      </c>
      <c r="G4092">
        <v>0</v>
      </c>
      <c r="H4092" t="e">
        <v>#DIV/0!</v>
      </c>
      <c r="I4092">
        <v>0</v>
      </c>
      <c r="J4092">
        <v>0</v>
      </c>
      <c r="K4092" t="e">
        <v>#DIV/0!</v>
      </c>
      <c r="L4092">
        <v>0</v>
      </c>
      <c r="M4092" t="e">
        <v>#DIV/0!</v>
      </c>
      <c r="N4092">
        <v>0</v>
      </c>
      <c r="P4092">
        <v>0</v>
      </c>
      <c r="Q4092">
        <v>0</v>
      </c>
      <c r="R4092" t="e">
        <v>#DIV/0!</v>
      </c>
      <c r="S4092">
        <v>0</v>
      </c>
    </row>
    <row r="4093" spans="1:19" x14ac:dyDescent="0.25">
      <c r="A4093" s="177" t="s">
        <v>8988</v>
      </c>
      <c r="B4093" t="s">
        <v>8989</v>
      </c>
      <c r="C4093" t="s">
        <v>210</v>
      </c>
      <c r="D4093" s="20" t="s">
        <v>1026</v>
      </c>
      <c r="E4093" s="26">
        <v>43132</v>
      </c>
      <c r="F4093">
        <v>3</v>
      </c>
      <c r="G4093">
        <v>3</v>
      </c>
      <c r="H4093">
        <v>1</v>
      </c>
      <c r="I4093">
        <v>21</v>
      </c>
      <c r="J4093">
        <v>18</v>
      </c>
      <c r="K4093">
        <v>1.1666666666666667</v>
      </c>
      <c r="L4093">
        <v>18</v>
      </c>
      <c r="M4093">
        <v>1</v>
      </c>
      <c r="N4093">
        <v>18</v>
      </c>
      <c r="O4093">
        <v>0.82</v>
      </c>
      <c r="P4093">
        <v>1</v>
      </c>
      <c r="Q4093">
        <v>1</v>
      </c>
      <c r="R4093">
        <v>1</v>
      </c>
      <c r="S4093">
        <v>3</v>
      </c>
    </row>
    <row r="4094" spans="1:19" x14ac:dyDescent="0.25">
      <c r="A4094" s="177" t="s">
        <v>6183</v>
      </c>
      <c r="B4094" t="s">
        <v>6184</v>
      </c>
      <c r="C4094" t="s">
        <v>215</v>
      </c>
      <c r="D4094" s="20" t="s">
        <v>1026</v>
      </c>
      <c r="E4094" s="26">
        <v>43132</v>
      </c>
      <c r="F4094">
        <v>6</v>
      </c>
      <c r="G4094">
        <v>8</v>
      </c>
      <c r="H4094">
        <v>0.75</v>
      </c>
      <c r="I4094">
        <v>35</v>
      </c>
      <c r="J4094">
        <v>36</v>
      </c>
      <c r="K4094">
        <v>0.97222222222222221</v>
      </c>
      <c r="L4094">
        <v>48</v>
      </c>
      <c r="M4094">
        <v>0.75</v>
      </c>
      <c r="N4094">
        <v>33</v>
      </c>
      <c r="O4094">
        <v>1.32</v>
      </c>
      <c r="P4094">
        <v>9</v>
      </c>
      <c r="Q4094">
        <v>9</v>
      </c>
      <c r="R4094">
        <v>1</v>
      </c>
      <c r="S4094">
        <v>2</v>
      </c>
    </row>
    <row r="4095" spans="1:19" x14ac:dyDescent="0.25">
      <c r="A4095" s="177" t="s">
        <v>3483</v>
      </c>
      <c r="B4095" t="s">
        <v>3484</v>
      </c>
      <c r="C4095" t="s">
        <v>221</v>
      </c>
      <c r="D4095" s="20" t="s">
        <v>1026</v>
      </c>
      <c r="E4095" s="26">
        <v>43132</v>
      </c>
      <c r="F4095">
        <v>0</v>
      </c>
      <c r="G4095">
        <v>0</v>
      </c>
      <c r="H4095" t="e">
        <v>#DIV/0!</v>
      </c>
      <c r="I4095">
        <v>0</v>
      </c>
      <c r="J4095">
        <v>0</v>
      </c>
      <c r="K4095" t="e">
        <v>#DIV/0!</v>
      </c>
      <c r="L4095">
        <v>0</v>
      </c>
      <c r="M4095" t="e">
        <v>#DIV/0!</v>
      </c>
      <c r="N4095">
        <v>0</v>
      </c>
      <c r="P4095">
        <v>0</v>
      </c>
      <c r="Q4095">
        <v>0</v>
      </c>
      <c r="R4095" t="e">
        <v>#DIV/0!</v>
      </c>
      <c r="S4095">
        <v>0</v>
      </c>
    </row>
    <row r="4096" spans="1:19" x14ac:dyDescent="0.25">
      <c r="A4096" s="177" t="s">
        <v>3308</v>
      </c>
      <c r="B4096" t="s">
        <v>3309</v>
      </c>
      <c r="C4096" t="s">
        <v>222</v>
      </c>
      <c r="D4096" s="20" t="s">
        <v>1026</v>
      </c>
      <c r="E4096" s="26">
        <v>43132</v>
      </c>
      <c r="F4096">
        <v>0</v>
      </c>
      <c r="G4096">
        <v>0</v>
      </c>
      <c r="H4096" t="e">
        <v>#DIV/0!</v>
      </c>
      <c r="I4096">
        <v>0</v>
      </c>
      <c r="J4096">
        <v>0</v>
      </c>
      <c r="K4096" t="e">
        <v>#DIV/0!</v>
      </c>
      <c r="L4096">
        <v>0</v>
      </c>
      <c r="M4096" t="e">
        <v>#DIV/0!</v>
      </c>
      <c r="N4096">
        <v>0</v>
      </c>
      <c r="P4096">
        <v>0</v>
      </c>
      <c r="Q4096">
        <v>0</v>
      </c>
      <c r="R4096" t="e">
        <v>#DIV/0!</v>
      </c>
      <c r="S4096">
        <v>0</v>
      </c>
    </row>
    <row r="4097" spans="1:19" x14ac:dyDescent="0.25">
      <c r="A4097" s="177" t="s">
        <v>7353</v>
      </c>
      <c r="B4097" t="s">
        <v>7354</v>
      </c>
      <c r="C4097" s="20" t="s">
        <v>1078</v>
      </c>
      <c r="D4097" s="20" t="s">
        <v>1026</v>
      </c>
      <c r="E4097" s="26">
        <v>43132</v>
      </c>
      <c r="F4097">
        <v>4</v>
      </c>
      <c r="G4097">
        <v>4</v>
      </c>
      <c r="H4097">
        <v>1</v>
      </c>
      <c r="I4097">
        <v>32</v>
      </c>
      <c r="J4097">
        <v>24</v>
      </c>
      <c r="K4097">
        <v>1.3333333333333333</v>
      </c>
      <c r="L4097">
        <v>24</v>
      </c>
      <c r="M4097">
        <v>1</v>
      </c>
      <c r="N4097">
        <v>28</v>
      </c>
      <c r="P4097">
        <v>1</v>
      </c>
      <c r="Q4097">
        <v>2</v>
      </c>
      <c r="R4097">
        <v>0.5</v>
      </c>
      <c r="S4097">
        <v>4</v>
      </c>
    </row>
    <row r="4098" spans="1:19" x14ac:dyDescent="0.25">
      <c r="A4098" s="177" t="s">
        <v>5345</v>
      </c>
      <c r="B4098" t="s">
        <v>5346</v>
      </c>
      <c r="C4098" s="20" t="s">
        <v>1079</v>
      </c>
      <c r="D4098" s="20" t="s">
        <v>1026</v>
      </c>
      <c r="E4098" s="26">
        <v>43132</v>
      </c>
      <c r="F4098">
        <v>2.5</v>
      </c>
      <c r="G4098">
        <v>3</v>
      </c>
      <c r="H4098">
        <v>0.83333333333333337</v>
      </c>
      <c r="I4098">
        <v>8</v>
      </c>
      <c r="J4098">
        <v>15</v>
      </c>
      <c r="K4098">
        <v>0.53333333333333333</v>
      </c>
      <c r="L4098">
        <v>18</v>
      </c>
      <c r="M4098">
        <v>0.83333333333333337</v>
      </c>
      <c r="N4098">
        <v>8</v>
      </c>
      <c r="P4098">
        <v>0</v>
      </c>
      <c r="Q4098">
        <v>0</v>
      </c>
      <c r="R4098" t="e">
        <v>#DIV/0!</v>
      </c>
      <c r="S4098">
        <v>0</v>
      </c>
    </row>
    <row r="4099" spans="1:19" x14ac:dyDescent="0.25">
      <c r="A4099" s="177" t="s">
        <v>12344</v>
      </c>
      <c r="B4099" t="s">
        <v>12345</v>
      </c>
      <c r="C4099" t="s">
        <v>200</v>
      </c>
      <c r="D4099" s="20" t="s">
        <v>1026</v>
      </c>
      <c r="E4099" s="26">
        <v>43132</v>
      </c>
      <c r="F4099">
        <v>4.5</v>
      </c>
      <c r="G4099">
        <v>4.5</v>
      </c>
      <c r="H4099">
        <v>1</v>
      </c>
      <c r="I4099">
        <v>20</v>
      </c>
      <c r="J4099">
        <v>27</v>
      </c>
      <c r="K4099">
        <v>0.7407407407407407</v>
      </c>
      <c r="L4099">
        <v>27</v>
      </c>
      <c r="M4099">
        <v>1</v>
      </c>
      <c r="N4099">
        <v>18</v>
      </c>
      <c r="P4099">
        <v>1</v>
      </c>
      <c r="Q4099">
        <v>1</v>
      </c>
      <c r="R4099">
        <v>1</v>
      </c>
      <c r="S4099">
        <v>2</v>
      </c>
    </row>
    <row r="4100" spans="1:19" x14ac:dyDescent="0.25">
      <c r="A4100" s="177" t="s">
        <v>10465</v>
      </c>
      <c r="B4100" t="s">
        <v>10466</v>
      </c>
      <c r="C4100" t="s">
        <v>204</v>
      </c>
      <c r="D4100" s="20" t="s">
        <v>1026</v>
      </c>
      <c r="E4100" s="26">
        <v>43132</v>
      </c>
      <c r="F4100">
        <v>0</v>
      </c>
      <c r="G4100">
        <v>0</v>
      </c>
      <c r="H4100" t="e">
        <v>#DIV/0!</v>
      </c>
      <c r="I4100">
        <v>0</v>
      </c>
      <c r="J4100">
        <v>0</v>
      </c>
      <c r="K4100" t="e">
        <v>#DIV/0!</v>
      </c>
      <c r="L4100">
        <v>0</v>
      </c>
      <c r="M4100" t="e">
        <v>#DIV/0!</v>
      </c>
      <c r="N4100">
        <v>0</v>
      </c>
      <c r="P4100">
        <v>0</v>
      </c>
      <c r="Q4100">
        <v>0</v>
      </c>
      <c r="R4100" t="e">
        <v>#DIV/0!</v>
      </c>
      <c r="S4100">
        <v>0</v>
      </c>
    </row>
    <row r="4101" spans="1:19" x14ac:dyDescent="0.25">
      <c r="A4101" s="177" t="s">
        <v>10009</v>
      </c>
      <c r="B4101" t="s">
        <v>10010</v>
      </c>
      <c r="C4101" t="s">
        <v>385</v>
      </c>
      <c r="D4101" s="20" t="s">
        <v>1026</v>
      </c>
      <c r="E4101" s="26">
        <v>43132</v>
      </c>
      <c r="F4101">
        <v>0.5</v>
      </c>
      <c r="G4101">
        <v>1.5</v>
      </c>
      <c r="H4101">
        <v>0.33333333333333331</v>
      </c>
      <c r="I4101">
        <v>1</v>
      </c>
      <c r="J4101">
        <v>3</v>
      </c>
      <c r="K4101">
        <v>0.33333333333333331</v>
      </c>
      <c r="L4101">
        <v>9</v>
      </c>
      <c r="M4101">
        <v>0.33333333333333331</v>
      </c>
      <c r="N4101">
        <v>0</v>
      </c>
      <c r="P4101">
        <v>0</v>
      </c>
      <c r="Q4101">
        <v>0</v>
      </c>
      <c r="R4101" t="e">
        <v>#DIV/0!</v>
      </c>
      <c r="S4101">
        <v>1</v>
      </c>
    </row>
    <row r="4102" spans="1:19" x14ac:dyDescent="0.25">
      <c r="A4102" s="177" t="s">
        <v>8813</v>
      </c>
      <c r="B4102" t="s">
        <v>8814</v>
      </c>
      <c r="C4102" t="s">
        <v>208</v>
      </c>
      <c r="D4102" s="20" t="s">
        <v>1026</v>
      </c>
      <c r="E4102" s="26">
        <v>43132</v>
      </c>
      <c r="F4102">
        <v>0.5</v>
      </c>
      <c r="G4102">
        <v>1.5</v>
      </c>
      <c r="H4102">
        <v>0.33333333333333331</v>
      </c>
      <c r="I4102">
        <v>5</v>
      </c>
      <c r="J4102">
        <v>3</v>
      </c>
      <c r="K4102">
        <v>1.6666666666666667</v>
      </c>
      <c r="L4102">
        <v>9</v>
      </c>
      <c r="M4102">
        <v>0.33333333333333331</v>
      </c>
      <c r="N4102">
        <v>5</v>
      </c>
      <c r="P4102">
        <v>0</v>
      </c>
      <c r="Q4102">
        <v>0</v>
      </c>
      <c r="R4102" t="e">
        <v>#DIV/0!</v>
      </c>
      <c r="S4102">
        <v>0</v>
      </c>
    </row>
    <row r="4103" spans="1:19" x14ac:dyDescent="0.25">
      <c r="A4103" s="177" t="s">
        <v>6607</v>
      </c>
      <c r="B4103" t="s">
        <v>6608</v>
      </c>
      <c r="C4103" t="s">
        <v>316</v>
      </c>
      <c r="D4103" s="20" t="s">
        <v>1026</v>
      </c>
      <c r="E4103" s="26">
        <v>43132</v>
      </c>
      <c r="F4103">
        <v>4.5</v>
      </c>
      <c r="G4103">
        <v>5.5</v>
      </c>
      <c r="H4103">
        <v>0.81818181818181823</v>
      </c>
      <c r="I4103">
        <v>21</v>
      </c>
      <c r="J4103">
        <v>27</v>
      </c>
      <c r="K4103">
        <v>0.77777777777777779</v>
      </c>
      <c r="L4103">
        <v>33</v>
      </c>
      <c r="M4103">
        <v>0.81818181818181823</v>
      </c>
      <c r="N4103">
        <v>18</v>
      </c>
      <c r="P4103">
        <v>1</v>
      </c>
      <c r="Q4103">
        <v>1</v>
      </c>
      <c r="R4103">
        <v>1</v>
      </c>
      <c r="S4103">
        <v>3</v>
      </c>
    </row>
    <row r="4104" spans="1:19" x14ac:dyDescent="0.25">
      <c r="A4104" s="177" t="s">
        <v>4200</v>
      </c>
      <c r="B4104" t="s">
        <v>4201</v>
      </c>
      <c r="C4104" t="s">
        <v>218</v>
      </c>
      <c r="D4104" s="20" t="s">
        <v>1026</v>
      </c>
      <c r="E4104" s="26">
        <v>43132</v>
      </c>
      <c r="F4104">
        <v>0</v>
      </c>
      <c r="G4104">
        <v>0</v>
      </c>
      <c r="H4104" t="e">
        <v>#DIV/0!</v>
      </c>
      <c r="I4104">
        <v>0</v>
      </c>
      <c r="J4104">
        <v>0</v>
      </c>
      <c r="K4104" t="e">
        <v>#DIV/0!</v>
      </c>
      <c r="L4104">
        <v>0</v>
      </c>
      <c r="M4104" t="e">
        <v>#DIV/0!</v>
      </c>
      <c r="N4104">
        <v>0</v>
      </c>
      <c r="P4104">
        <v>0</v>
      </c>
      <c r="Q4104">
        <v>0</v>
      </c>
      <c r="R4104" t="e">
        <v>#DIV/0!</v>
      </c>
      <c r="S4104">
        <v>0</v>
      </c>
    </row>
    <row r="4105" spans="1:19" x14ac:dyDescent="0.25">
      <c r="A4105" s="177" t="s">
        <v>12629</v>
      </c>
      <c r="B4105" t="s">
        <v>12630</v>
      </c>
      <c r="C4105" t="s">
        <v>202</v>
      </c>
      <c r="D4105" s="20" t="s">
        <v>1026</v>
      </c>
      <c r="E4105" s="26">
        <v>43132</v>
      </c>
      <c r="F4105">
        <v>6.5</v>
      </c>
      <c r="G4105">
        <v>5.5</v>
      </c>
      <c r="H4105">
        <v>1.1818181818181819</v>
      </c>
      <c r="I4105">
        <v>84</v>
      </c>
      <c r="J4105">
        <v>91</v>
      </c>
      <c r="K4105">
        <v>0.92307692307692313</v>
      </c>
      <c r="L4105">
        <v>77</v>
      </c>
      <c r="M4105">
        <v>1.1818181818181819</v>
      </c>
      <c r="N4105">
        <v>84</v>
      </c>
      <c r="P4105">
        <v>1</v>
      </c>
      <c r="Q4105">
        <v>2</v>
      </c>
      <c r="R4105">
        <v>0.5</v>
      </c>
      <c r="S4105">
        <v>0</v>
      </c>
    </row>
    <row r="4106" spans="1:19" x14ac:dyDescent="0.25">
      <c r="A4106" s="177" t="s">
        <v>12454</v>
      </c>
      <c r="B4106" t="s">
        <v>12455</v>
      </c>
      <c r="C4106" t="s">
        <v>347</v>
      </c>
      <c r="D4106" s="20" t="s">
        <v>1026</v>
      </c>
      <c r="E4106" s="26">
        <v>43132</v>
      </c>
      <c r="F4106">
        <v>1</v>
      </c>
      <c r="G4106">
        <v>1.5</v>
      </c>
      <c r="H4106">
        <v>0.66666666666666663</v>
      </c>
      <c r="I4106">
        <v>10</v>
      </c>
      <c r="J4106">
        <v>14</v>
      </c>
      <c r="K4106">
        <v>0.7142857142857143</v>
      </c>
      <c r="L4106">
        <v>21</v>
      </c>
      <c r="M4106">
        <v>0.66666666666666663</v>
      </c>
      <c r="N4106">
        <v>9</v>
      </c>
      <c r="P4106">
        <v>0</v>
      </c>
      <c r="Q4106">
        <v>0</v>
      </c>
      <c r="R4106" t="e">
        <v>#DIV/0!</v>
      </c>
      <c r="S4106">
        <v>1</v>
      </c>
    </row>
    <row r="4107" spans="1:19" x14ac:dyDescent="0.25">
      <c r="A4107" s="177" t="s">
        <v>9794</v>
      </c>
      <c r="B4107" t="s">
        <v>9795</v>
      </c>
      <c r="C4107" t="s">
        <v>224</v>
      </c>
      <c r="D4107" s="20" t="s">
        <v>1026</v>
      </c>
      <c r="E4107" s="26">
        <v>43132</v>
      </c>
      <c r="F4107">
        <v>6</v>
      </c>
      <c r="G4107">
        <v>9</v>
      </c>
      <c r="H4107">
        <v>0.66666666666666663</v>
      </c>
      <c r="I4107">
        <v>78</v>
      </c>
      <c r="J4107">
        <v>60</v>
      </c>
      <c r="K4107">
        <v>1.3</v>
      </c>
      <c r="L4107">
        <v>90</v>
      </c>
      <c r="M4107">
        <v>0.66666666666666663</v>
      </c>
      <c r="N4107">
        <v>76</v>
      </c>
      <c r="P4107">
        <v>0</v>
      </c>
      <c r="Q4107">
        <v>0</v>
      </c>
      <c r="R4107" t="e">
        <v>#DIV/0!</v>
      </c>
      <c r="S4107">
        <v>2</v>
      </c>
    </row>
    <row r="4108" spans="1:19" x14ac:dyDescent="0.25">
      <c r="A4108" s="177" t="s">
        <v>9495</v>
      </c>
      <c r="B4108" t="s">
        <v>9496</v>
      </c>
      <c r="C4108" t="s">
        <v>345</v>
      </c>
      <c r="D4108" s="20" t="s">
        <v>1026</v>
      </c>
      <c r="E4108" s="26">
        <v>43132</v>
      </c>
      <c r="F4108">
        <v>0</v>
      </c>
      <c r="G4108">
        <v>0</v>
      </c>
      <c r="H4108" t="e">
        <v>#DIV/0!</v>
      </c>
      <c r="I4108">
        <v>0</v>
      </c>
      <c r="J4108">
        <v>0</v>
      </c>
      <c r="K4108" t="e">
        <v>#DIV/0!</v>
      </c>
      <c r="L4108">
        <v>0</v>
      </c>
      <c r="M4108" t="e">
        <v>#DIV/0!</v>
      </c>
      <c r="N4108">
        <v>0</v>
      </c>
      <c r="P4108">
        <v>0</v>
      </c>
      <c r="Q4108">
        <v>0</v>
      </c>
      <c r="R4108" t="e">
        <v>#DIV/0!</v>
      </c>
      <c r="S4108">
        <v>0</v>
      </c>
    </row>
    <row r="4109" spans="1:19" x14ac:dyDescent="0.25">
      <c r="A4109" s="177" t="s">
        <v>7887</v>
      </c>
      <c r="B4109" t="s">
        <v>7888</v>
      </c>
      <c r="C4109" t="s">
        <v>226</v>
      </c>
      <c r="D4109" s="20" t="s">
        <v>1026</v>
      </c>
      <c r="E4109" s="26">
        <v>43132</v>
      </c>
      <c r="F4109">
        <v>4.5</v>
      </c>
      <c r="G4109">
        <v>5.5</v>
      </c>
      <c r="H4109">
        <v>0.81818181818181823</v>
      </c>
      <c r="I4109">
        <v>54</v>
      </c>
      <c r="J4109">
        <v>51</v>
      </c>
      <c r="K4109">
        <v>1.0588235294117647</v>
      </c>
      <c r="L4109">
        <v>62</v>
      </c>
      <c r="M4109">
        <v>0.82258064516129037</v>
      </c>
      <c r="N4109">
        <v>51</v>
      </c>
      <c r="P4109">
        <v>1</v>
      </c>
      <c r="Q4109">
        <v>1</v>
      </c>
      <c r="R4109">
        <v>1</v>
      </c>
      <c r="S4109">
        <v>3</v>
      </c>
    </row>
    <row r="4110" spans="1:19" x14ac:dyDescent="0.25">
      <c r="A4110" s="177" t="s">
        <v>6957</v>
      </c>
      <c r="B4110" t="s">
        <v>6958</v>
      </c>
      <c r="C4110" t="s">
        <v>231</v>
      </c>
      <c r="D4110" s="20" t="s">
        <v>1026</v>
      </c>
      <c r="E4110" s="26">
        <v>43132</v>
      </c>
      <c r="F4110">
        <v>7</v>
      </c>
      <c r="G4110">
        <v>7.5</v>
      </c>
      <c r="H4110">
        <v>0.93333333333333335</v>
      </c>
      <c r="I4110">
        <v>105</v>
      </c>
      <c r="J4110">
        <v>80</v>
      </c>
      <c r="K4110">
        <v>1.3125</v>
      </c>
      <c r="L4110">
        <v>84</v>
      </c>
      <c r="M4110">
        <v>0.95238095238095233</v>
      </c>
      <c r="N4110">
        <v>95</v>
      </c>
      <c r="P4110">
        <v>0</v>
      </c>
      <c r="Q4110">
        <v>0</v>
      </c>
      <c r="R4110" t="e">
        <v>#DIV/0!</v>
      </c>
      <c r="S4110">
        <v>10</v>
      </c>
    </row>
    <row r="4111" spans="1:19" x14ac:dyDescent="0.25">
      <c r="A4111" s="177" t="s">
        <v>6008</v>
      </c>
      <c r="B4111" t="s">
        <v>6009</v>
      </c>
      <c r="C4111" t="s">
        <v>216</v>
      </c>
      <c r="D4111" s="20" t="s">
        <v>1026</v>
      </c>
      <c r="E4111" s="26">
        <v>43132</v>
      </c>
      <c r="F4111">
        <v>6.5</v>
      </c>
      <c r="G4111">
        <v>8.5</v>
      </c>
      <c r="H4111">
        <v>0.76470588235294112</v>
      </c>
      <c r="I4111">
        <v>44</v>
      </c>
      <c r="J4111">
        <v>85</v>
      </c>
      <c r="K4111">
        <v>0.51764705882352946</v>
      </c>
      <c r="L4111">
        <v>113</v>
      </c>
      <c r="M4111">
        <v>0.75221238938053092</v>
      </c>
      <c r="N4111">
        <v>31</v>
      </c>
      <c r="P4111">
        <v>7</v>
      </c>
      <c r="Q4111">
        <v>11</v>
      </c>
      <c r="R4111">
        <v>0.63636363636363635</v>
      </c>
      <c r="S4111">
        <v>13</v>
      </c>
    </row>
    <row r="4112" spans="1:19" x14ac:dyDescent="0.25">
      <c r="A4112" s="177" t="s">
        <v>4615</v>
      </c>
      <c r="B4112" t="s">
        <v>4616</v>
      </c>
      <c r="C4112" t="s">
        <v>233</v>
      </c>
      <c r="D4112" s="20" t="s">
        <v>1026</v>
      </c>
      <c r="E4112" s="26">
        <v>43132</v>
      </c>
      <c r="F4112">
        <v>2.5</v>
      </c>
      <c r="G4112">
        <v>4.5</v>
      </c>
      <c r="H4112">
        <v>0.55555555555555558</v>
      </c>
      <c r="I4112">
        <v>29</v>
      </c>
      <c r="J4112">
        <v>35</v>
      </c>
      <c r="K4112">
        <v>0.82857142857142863</v>
      </c>
      <c r="L4112">
        <v>63</v>
      </c>
      <c r="M4112">
        <v>0.55555555555555558</v>
      </c>
      <c r="N4112">
        <v>28</v>
      </c>
      <c r="P4112">
        <v>0</v>
      </c>
      <c r="Q4112">
        <v>0</v>
      </c>
      <c r="R4112" t="e">
        <v>#DIV/0!</v>
      </c>
      <c r="S4112">
        <v>1</v>
      </c>
    </row>
    <row r="4113" spans="1:19" x14ac:dyDescent="0.25">
      <c r="A4113" s="177" t="s">
        <v>4025</v>
      </c>
      <c r="B4113" t="s">
        <v>4026</v>
      </c>
      <c r="C4113" t="s">
        <v>219</v>
      </c>
      <c r="D4113" s="20" t="s">
        <v>1026</v>
      </c>
      <c r="E4113" s="26">
        <v>43132</v>
      </c>
      <c r="F4113">
        <v>0</v>
      </c>
      <c r="G4113">
        <v>0</v>
      </c>
      <c r="H4113" t="e">
        <v>#DIV/0!</v>
      </c>
      <c r="I4113">
        <v>0</v>
      </c>
      <c r="J4113">
        <v>0</v>
      </c>
      <c r="K4113" t="e">
        <v>#DIV/0!</v>
      </c>
      <c r="L4113">
        <v>0</v>
      </c>
      <c r="M4113" t="e">
        <v>#DIV/0!</v>
      </c>
      <c r="N4113">
        <v>0</v>
      </c>
      <c r="P4113">
        <v>0</v>
      </c>
      <c r="Q4113">
        <v>0</v>
      </c>
      <c r="R4113" t="e">
        <v>#DIV/0!</v>
      </c>
      <c r="S4113">
        <v>0</v>
      </c>
    </row>
    <row r="4114" spans="1:19" x14ac:dyDescent="0.25">
      <c r="A4114" s="177" t="s">
        <v>3754</v>
      </c>
      <c r="B4114" t="s">
        <v>3755</v>
      </c>
      <c r="C4114" t="s">
        <v>340</v>
      </c>
      <c r="D4114" s="20" t="s">
        <v>1026</v>
      </c>
      <c r="E4114" s="26">
        <v>43132</v>
      </c>
      <c r="F4114">
        <v>0</v>
      </c>
      <c r="G4114">
        <v>0</v>
      </c>
      <c r="H4114" t="e">
        <v>#DIV/0!</v>
      </c>
      <c r="I4114">
        <v>0</v>
      </c>
      <c r="J4114">
        <v>0</v>
      </c>
      <c r="K4114" t="e">
        <v>#DIV/0!</v>
      </c>
      <c r="L4114">
        <v>0</v>
      </c>
      <c r="M4114" t="e">
        <v>#DIV/0!</v>
      </c>
      <c r="N4114">
        <v>0</v>
      </c>
      <c r="P4114">
        <v>0</v>
      </c>
      <c r="Q4114">
        <v>0</v>
      </c>
      <c r="R4114" t="e">
        <v>#DIV/0!</v>
      </c>
      <c r="S4114">
        <v>0</v>
      </c>
    </row>
    <row r="4115" spans="1:19" x14ac:dyDescent="0.25">
      <c r="A4115" s="177" t="s">
        <v>11336</v>
      </c>
      <c r="B4115" t="s">
        <v>11337</v>
      </c>
      <c r="C4115" t="s">
        <v>350</v>
      </c>
      <c r="D4115" s="20" t="s">
        <v>1026</v>
      </c>
      <c r="E4115" s="26">
        <v>43132</v>
      </c>
      <c r="F4115">
        <v>1</v>
      </c>
      <c r="G4115">
        <v>1</v>
      </c>
      <c r="H4115">
        <v>1</v>
      </c>
      <c r="I4115">
        <v>5</v>
      </c>
      <c r="J4115">
        <v>6</v>
      </c>
      <c r="K4115">
        <v>0.83333333333333337</v>
      </c>
      <c r="L4115">
        <v>6</v>
      </c>
      <c r="M4115">
        <v>1</v>
      </c>
      <c r="N4115">
        <v>5</v>
      </c>
      <c r="P4115">
        <v>0</v>
      </c>
      <c r="Q4115">
        <v>0</v>
      </c>
      <c r="R4115" t="e">
        <v>#DIV/0!</v>
      </c>
      <c r="S4115">
        <v>0</v>
      </c>
    </row>
    <row r="4116" spans="1:19" x14ac:dyDescent="0.25">
      <c r="A4116" s="177" t="s">
        <v>11338</v>
      </c>
      <c r="B4116" t="s">
        <v>11339</v>
      </c>
      <c r="C4116" t="s">
        <v>351</v>
      </c>
      <c r="D4116" s="20" t="s">
        <v>1026</v>
      </c>
      <c r="E4116" s="26">
        <v>43132</v>
      </c>
      <c r="F4116">
        <v>1.5</v>
      </c>
      <c r="G4116">
        <v>1.5</v>
      </c>
      <c r="H4116">
        <v>1</v>
      </c>
      <c r="I4116">
        <v>6</v>
      </c>
      <c r="J4116">
        <v>9</v>
      </c>
      <c r="K4116">
        <v>0.66666666666666663</v>
      </c>
      <c r="L4116">
        <v>9</v>
      </c>
      <c r="M4116">
        <v>1</v>
      </c>
      <c r="N4116">
        <v>6</v>
      </c>
      <c r="P4116">
        <v>0</v>
      </c>
      <c r="Q4116">
        <v>0</v>
      </c>
      <c r="R4116" t="e">
        <v>#DIV/0!</v>
      </c>
      <c r="S4116">
        <v>0</v>
      </c>
    </row>
    <row r="4117" spans="1:19" x14ac:dyDescent="0.25">
      <c r="A4117" s="177" t="s">
        <v>11224</v>
      </c>
      <c r="B4117" t="s">
        <v>11225</v>
      </c>
      <c r="C4117" t="s">
        <v>352</v>
      </c>
      <c r="D4117" s="20" t="s">
        <v>1026</v>
      </c>
      <c r="E4117" s="26">
        <v>43132</v>
      </c>
      <c r="F4117">
        <v>0</v>
      </c>
      <c r="G4117">
        <v>0</v>
      </c>
      <c r="H4117" t="e">
        <v>#DIV/0!</v>
      </c>
      <c r="I4117">
        <v>0</v>
      </c>
      <c r="J4117">
        <v>0</v>
      </c>
      <c r="K4117" t="e">
        <v>#DIV/0!</v>
      </c>
      <c r="L4117">
        <v>0</v>
      </c>
      <c r="M4117" t="e">
        <v>#DIV/0!</v>
      </c>
      <c r="N4117">
        <v>0</v>
      </c>
      <c r="P4117">
        <v>0</v>
      </c>
      <c r="Q4117">
        <v>0</v>
      </c>
      <c r="R4117" t="e">
        <v>#DIV/0!</v>
      </c>
      <c r="S4117">
        <v>0</v>
      </c>
    </row>
    <row r="4118" spans="1:19" x14ac:dyDescent="0.25">
      <c r="A4118" s="177" t="s">
        <v>10225</v>
      </c>
      <c r="B4118" t="s">
        <v>10226</v>
      </c>
      <c r="C4118" t="s">
        <v>353</v>
      </c>
      <c r="D4118" s="20" t="s">
        <v>1026</v>
      </c>
      <c r="E4118" s="26">
        <v>43132</v>
      </c>
      <c r="F4118">
        <v>0</v>
      </c>
      <c r="G4118">
        <v>0</v>
      </c>
      <c r="H4118" t="e">
        <v>#DIV/0!</v>
      </c>
      <c r="I4118">
        <v>0</v>
      </c>
      <c r="J4118">
        <v>0</v>
      </c>
      <c r="K4118" t="e">
        <v>#DIV/0!</v>
      </c>
      <c r="L4118">
        <v>0</v>
      </c>
      <c r="M4118" t="e">
        <v>#DIV/0!</v>
      </c>
      <c r="N4118">
        <v>0</v>
      </c>
      <c r="P4118">
        <v>0</v>
      </c>
      <c r="Q4118">
        <v>0</v>
      </c>
      <c r="R4118" t="e">
        <v>#DIV/0!</v>
      </c>
      <c r="S4118">
        <v>0</v>
      </c>
    </row>
    <row r="4119" spans="1:19" x14ac:dyDescent="0.25">
      <c r="A4119" s="177" t="s">
        <v>10085</v>
      </c>
      <c r="B4119" t="s">
        <v>10086</v>
      </c>
      <c r="C4119" t="s">
        <v>386</v>
      </c>
      <c r="D4119" s="20" t="s">
        <v>1026</v>
      </c>
      <c r="E4119" s="26">
        <v>43132</v>
      </c>
      <c r="F4119">
        <v>0</v>
      </c>
      <c r="G4119">
        <v>0</v>
      </c>
      <c r="H4119" t="e">
        <v>#DIV/0!</v>
      </c>
      <c r="I4119">
        <v>0</v>
      </c>
      <c r="J4119">
        <v>0</v>
      </c>
      <c r="K4119" t="e">
        <v>#DIV/0!</v>
      </c>
      <c r="L4119">
        <v>0</v>
      </c>
      <c r="M4119" t="e">
        <v>#DIV/0!</v>
      </c>
      <c r="N4119">
        <v>0</v>
      </c>
      <c r="P4119">
        <v>0</v>
      </c>
      <c r="Q4119">
        <v>0</v>
      </c>
      <c r="R4119" t="e">
        <v>#DIV/0!</v>
      </c>
      <c r="S4119">
        <v>0</v>
      </c>
    </row>
    <row r="4120" spans="1:19" x14ac:dyDescent="0.25">
      <c r="A4120" s="177" t="s">
        <v>8638</v>
      </c>
      <c r="B4120" t="s">
        <v>8639</v>
      </c>
      <c r="C4120" t="s">
        <v>354</v>
      </c>
      <c r="D4120" s="20" t="s">
        <v>1026</v>
      </c>
      <c r="E4120" s="26">
        <v>43132</v>
      </c>
      <c r="F4120">
        <v>1</v>
      </c>
      <c r="G4120">
        <v>1.5</v>
      </c>
      <c r="H4120">
        <v>0.66666666666666663</v>
      </c>
      <c r="I4120">
        <v>13</v>
      </c>
      <c r="J4120">
        <v>6</v>
      </c>
      <c r="K4120">
        <v>2.1666666666666665</v>
      </c>
      <c r="L4120">
        <v>9</v>
      </c>
      <c r="M4120">
        <v>0.66666666666666663</v>
      </c>
      <c r="N4120">
        <v>13</v>
      </c>
      <c r="P4120">
        <v>0</v>
      </c>
      <c r="Q4120">
        <v>0</v>
      </c>
      <c r="R4120" t="e">
        <v>#DIV/0!</v>
      </c>
      <c r="S4120">
        <v>0</v>
      </c>
    </row>
    <row r="4121" spans="1:19" x14ac:dyDescent="0.25">
      <c r="A4121" s="177" t="s">
        <v>6432</v>
      </c>
      <c r="B4121" t="s">
        <v>6433</v>
      </c>
      <c r="C4121" t="s">
        <v>355</v>
      </c>
      <c r="D4121" s="20" t="s">
        <v>1026</v>
      </c>
      <c r="E4121" s="26">
        <v>43132</v>
      </c>
      <c r="F4121">
        <v>2.5</v>
      </c>
      <c r="G4121">
        <v>3.5</v>
      </c>
      <c r="H4121">
        <v>0.7142857142857143</v>
      </c>
      <c r="I4121">
        <v>13</v>
      </c>
      <c r="J4121">
        <v>15</v>
      </c>
      <c r="K4121">
        <v>0.8666666666666667</v>
      </c>
      <c r="L4121">
        <v>21</v>
      </c>
      <c r="M4121">
        <v>0.7142857142857143</v>
      </c>
      <c r="N4121">
        <v>13</v>
      </c>
      <c r="P4121">
        <v>0</v>
      </c>
      <c r="Q4121">
        <v>0</v>
      </c>
      <c r="R4121" t="e">
        <v>#DIV/0!</v>
      </c>
      <c r="S4121">
        <v>0</v>
      </c>
    </row>
    <row r="4122" spans="1:19" x14ac:dyDescent="0.25">
      <c r="A4122" s="177" t="s">
        <v>11843</v>
      </c>
      <c r="B4122" t="s">
        <v>11844</v>
      </c>
      <c r="C4122" t="s">
        <v>198</v>
      </c>
      <c r="D4122" s="20" t="s">
        <v>1028</v>
      </c>
      <c r="E4122" s="26">
        <v>43132</v>
      </c>
      <c r="F4122">
        <v>1</v>
      </c>
      <c r="G4122">
        <v>1</v>
      </c>
      <c r="H4122">
        <v>1</v>
      </c>
      <c r="I4122">
        <v>5</v>
      </c>
      <c r="J4122">
        <v>6</v>
      </c>
      <c r="K4122">
        <v>0.83333333333333337</v>
      </c>
      <c r="L4122">
        <v>6</v>
      </c>
      <c r="M4122">
        <v>1</v>
      </c>
      <c r="N4122">
        <v>5</v>
      </c>
      <c r="P4122">
        <v>0</v>
      </c>
      <c r="Q4122">
        <v>0</v>
      </c>
      <c r="R4122" t="e">
        <v>#DIV/0!</v>
      </c>
      <c r="S4122">
        <v>0</v>
      </c>
    </row>
    <row r="4123" spans="1:19" x14ac:dyDescent="0.25">
      <c r="A4123" s="177" t="s">
        <v>11845</v>
      </c>
      <c r="B4123" t="s">
        <v>11846</v>
      </c>
      <c r="C4123" t="s">
        <v>199</v>
      </c>
      <c r="D4123" s="20" t="s">
        <v>1028</v>
      </c>
      <c r="E4123" s="26">
        <v>43132</v>
      </c>
      <c r="F4123">
        <v>11</v>
      </c>
      <c r="G4123">
        <v>10</v>
      </c>
      <c r="H4123">
        <v>1.1000000000000001</v>
      </c>
      <c r="I4123">
        <v>104</v>
      </c>
      <c r="J4123">
        <v>118</v>
      </c>
      <c r="K4123">
        <v>0.88135593220338981</v>
      </c>
      <c r="L4123">
        <v>104</v>
      </c>
      <c r="M4123">
        <v>1.1346153846153846</v>
      </c>
      <c r="N4123">
        <v>102</v>
      </c>
      <c r="P4123">
        <v>2</v>
      </c>
      <c r="Q4123">
        <v>3</v>
      </c>
      <c r="R4123">
        <v>0.66666666666666663</v>
      </c>
      <c r="S4123">
        <v>2</v>
      </c>
    </row>
    <row r="4124" spans="1:19" x14ac:dyDescent="0.25">
      <c r="A4124" s="177" t="s">
        <v>11847</v>
      </c>
      <c r="B4124" t="s">
        <v>11848</v>
      </c>
      <c r="C4124" t="s">
        <v>348</v>
      </c>
      <c r="D4124" s="20" t="s">
        <v>1028</v>
      </c>
      <c r="E4124" s="26">
        <v>43132</v>
      </c>
      <c r="F4124">
        <v>2.5</v>
      </c>
      <c r="G4124">
        <v>3</v>
      </c>
      <c r="H4124">
        <v>0.83333333333333337</v>
      </c>
      <c r="I4124">
        <v>16</v>
      </c>
      <c r="J4124">
        <v>23</v>
      </c>
      <c r="K4124">
        <v>0.69565217391304346</v>
      </c>
      <c r="L4124">
        <v>30</v>
      </c>
      <c r="M4124">
        <v>0.76666666666666672</v>
      </c>
      <c r="N4124">
        <v>15</v>
      </c>
      <c r="P4124">
        <v>0</v>
      </c>
      <c r="Q4124">
        <v>0</v>
      </c>
      <c r="R4124" t="e">
        <v>#DIV/0!</v>
      </c>
      <c r="S4124">
        <v>1</v>
      </c>
    </row>
    <row r="4125" spans="1:19" x14ac:dyDescent="0.25">
      <c r="A4125" s="177" t="s">
        <v>11849</v>
      </c>
      <c r="B4125" t="s">
        <v>11850</v>
      </c>
      <c r="C4125" t="s">
        <v>357</v>
      </c>
      <c r="D4125" s="20" t="s">
        <v>1028</v>
      </c>
      <c r="E4125" s="26">
        <v>43132</v>
      </c>
      <c r="F4125">
        <v>0</v>
      </c>
      <c r="G4125">
        <v>0</v>
      </c>
      <c r="H4125" t="e">
        <v>#DIV/0!</v>
      </c>
      <c r="I4125">
        <v>0</v>
      </c>
      <c r="J4125">
        <v>0</v>
      </c>
      <c r="K4125" t="e">
        <v>#DIV/0!</v>
      </c>
      <c r="L4125">
        <v>0</v>
      </c>
      <c r="M4125" t="e">
        <v>#DIV/0!</v>
      </c>
      <c r="N4125">
        <v>0</v>
      </c>
      <c r="P4125">
        <v>0</v>
      </c>
      <c r="Q4125">
        <v>0</v>
      </c>
      <c r="R4125" t="e">
        <v>#DIV/0!</v>
      </c>
      <c r="S4125">
        <v>0</v>
      </c>
    </row>
    <row r="4126" spans="1:19" x14ac:dyDescent="0.25">
      <c r="A4126" s="177" t="s">
        <v>10991</v>
      </c>
      <c r="B4126" t="s">
        <v>10992</v>
      </c>
      <c r="C4126" t="s">
        <v>227</v>
      </c>
      <c r="D4126" s="20" t="s">
        <v>1028</v>
      </c>
      <c r="E4126" s="26">
        <v>43132</v>
      </c>
      <c r="F4126">
        <v>0</v>
      </c>
      <c r="G4126">
        <v>0</v>
      </c>
      <c r="H4126" t="e">
        <v>#DIV/0!</v>
      </c>
      <c r="I4126">
        <v>0</v>
      </c>
      <c r="J4126">
        <v>0</v>
      </c>
      <c r="K4126" t="e">
        <v>#DIV/0!</v>
      </c>
      <c r="L4126">
        <v>0</v>
      </c>
      <c r="M4126" t="e">
        <v>#DIV/0!</v>
      </c>
      <c r="N4126">
        <v>0</v>
      </c>
      <c r="P4126">
        <v>0</v>
      </c>
      <c r="Q4126">
        <v>0</v>
      </c>
      <c r="R4126" t="e">
        <v>#DIV/0!</v>
      </c>
      <c r="S4126">
        <v>0</v>
      </c>
    </row>
    <row r="4127" spans="1:19" x14ac:dyDescent="0.25">
      <c r="A4127" s="177" t="s">
        <v>10816</v>
      </c>
      <c r="B4127" t="s">
        <v>10817</v>
      </c>
      <c r="C4127" t="s">
        <v>203</v>
      </c>
      <c r="D4127" s="20" t="s">
        <v>1028</v>
      </c>
      <c r="E4127" s="26">
        <v>43132</v>
      </c>
      <c r="F4127">
        <v>0</v>
      </c>
      <c r="G4127">
        <v>0</v>
      </c>
      <c r="H4127" t="e">
        <v>#DIV/0!</v>
      </c>
      <c r="I4127">
        <v>0</v>
      </c>
      <c r="J4127">
        <v>0</v>
      </c>
      <c r="K4127" t="e">
        <v>#DIV/0!</v>
      </c>
      <c r="L4127">
        <v>0</v>
      </c>
      <c r="M4127" t="e">
        <v>#DIV/0!</v>
      </c>
      <c r="N4127">
        <v>0</v>
      </c>
      <c r="P4127">
        <v>0</v>
      </c>
      <c r="Q4127">
        <v>0</v>
      </c>
      <c r="R4127" t="e">
        <v>#DIV/0!</v>
      </c>
      <c r="S4127">
        <v>0</v>
      </c>
    </row>
    <row r="4128" spans="1:19" x14ac:dyDescent="0.25">
      <c r="A4128" s="177" t="s">
        <v>10151</v>
      </c>
      <c r="B4128" t="s">
        <v>10152</v>
      </c>
      <c r="C4128" t="s">
        <v>387</v>
      </c>
      <c r="D4128" s="20" t="s">
        <v>1028</v>
      </c>
      <c r="E4128" s="26">
        <v>43132</v>
      </c>
      <c r="F4128">
        <v>0.5</v>
      </c>
      <c r="G4128">
        <v>1.5</v>
      </c>
      <c r="H4128">
        <v>0.33333333333333331</v>
      </c>
      <c r="I4128">
        <v>1</v>
      </c>
      <c r="J4128">
        <v>3</v>
      </c>
      <c r="K4128">
        <v>0.33333333333333331</v>
      </c>
      <c r="L4128">
        <v>9</v>
      </c>
      <c r="M4128">
        <v>0.33333333333333331</v>
      </c>
      <c r="N4128">
        <v>0</v>
      </c>
      <c r="P4128">
        <v>0</v>
      </c>
      <c r="Q4128">
        <v>0</v>
      </c>
      <c r="R4128" t="e">
        <v>#DIV/0!</v>
      </c>
      <c r="S4128">
        <v>1</v>
      </c>
    </row>
    <row r="4129" spans="1:19" x14ac:dyDescent="0.25">
      <c r="A4129" s="177" t="s">
        <v>9969</v>
      </c>
      <c r="B4129" t="s">
        <v>9970</v>
      </c>
      <c r="C4129" t="s">
        <v>223</v>
      </c>
      <c r="D4129" s="20" t="s">
        <v>1028</v>
      </c>
      <c r="E4129" s="26">
        <v>43132</v>
      </c>
      <c r="F4129">
        <v>6</v>
      </c>
      <c r="G4129">
        <v>9</v>
      </c>
      <c r="H4129">
        <v>0.66666666666666663</v>
      </c>
      <c r="I4129">
        <v>78</v>
      </c>
      <c r="J4129">
        <v>60</v>
      </c>
      <c r="K4129">
        <v>1.3</v>
      </c>
      <c r="L4129">
        <v>90</v>
      </c>
      <c r="M4129">
        <v>0.66666666666666663</v>
      </c>
      <c r="N4129">
        <v>76</v>
      </c>
      <c r="P4129">
        <v>0</v>
      </c>
      <c r="Q4129">
        <v>0</v>
      </c>
      <c r="R4129" t="e">
        <v>#DIV/0!</v>
      </c>
      <c r="S4129">
        <v>2</v>
      </c>
    </row>
    <row r="4130" spans="1:19" x14ac:dyDescent="0.25">
      <c r="A4130" s="177" t="s">
        <v>9587</v>
      </c>
      <c r="B4130" t="s">
        <v>9588</v>
      </c>
      <c r="C4130" t="s">
        <v>346</v>
      </c>
      <c r="D4130" s="20" t="s">
        <v>1028</v>
      </c>
      <c r="E4130" s="26">
        <v>43132</v>
      </c>
      <c r="F4130">
        <v>0</v>
      </c>
      <c r="G4130">
        <v>0</v>
      </c>
      <c r="H4130" t="e">
        <v>#DIV/0!</v>
      </c>
      <c r="I4130">
        <v>0</v>
      </c>
      <c r="J4130">
        <v>0</v>
      </c>
      <c r="K4130" t="e">
        <v>#DIV/0!</v>
      </c>
      <c r="L4130">
        <v>0</v>
      </c>
      <c r="M4130" t="e">
        <v>#DIV/0!</v>
      </c>
      <c r="N4130">
        <v>0</v>
      </c>
      <c r="P4130">
        <v>0</v>
      </c>
      <c r="Q4130">
        <v>0</v>
      </c>
      <c r="R4130" t="e">
        <v>#DIV/0!</v>
      </c>
      <c r="S4130">
        <v>0</v>
      </c>
    </row>
    <row r="4131" spans="1:19" x14ac:dyDescent="0.25">
      <c r="A4131" s="177" t="s">
        <v>9228</v>
      </c>
      <c r="B4131" t="s">
        <v>9229</v>
      </c>
      <c r="C4131" t="s">
        <v>207</v>
      </c>
      <c r="D4131" s="20" t="s">
        <v>1028</v>
      </c>
      <c r="E4131" s="26">
        <v>43132</v>
      </c>
      <c r="F4131">
        <v>4.5</v>
      </c>
      <c r="G4131">
        <v>6</v>
      </c>
      <c r="H4131">
        <v>0.75</v>
      </c>
      <c r="I4131">
        <v>39</v>
      </c>
      <c r="J4131">
        <v>27</v>
      </c>
      <c r="K4131">
        <v>1.4444444444444444</v>
      </c>
      <c r="L4131">
        <v>36</v>
      </c>
      <c r="M4131">
        <v>0.75</v>
      </c>
      <c r="N4131">
        <v>36</v>
      </c>
      <c r="O4131">
        <v>0.82</v>
      </c>
      <c r="P4131">
        <v>1</v>
      </c>
      <c r="Q4131">
        <v>1</v>
      </c>
      <c r="R4131">
        <v>1</v>
      </c>
      <c r="S4131">
        <v>3</v>
      </c>
    </row>
    <row r="4132" spans="1:19" x14ac:dyDescent="0.25">
      <c r="A4132" s="177" t="s">
        <v>8389</v>
      </c>
      <c r="B4132" t="s">
        <v>8390</v>
      </c>
      <c r="C4132" t="s">
        <v>212</v>
      </c>
      <c r="D4132" s="20" t="s">
        <v>1028</v>
      </c>
      <c r="E4132" s="26">
        <v>43132</v>
      </c>
      <c r="F4132">
        <v>0</v>
      </c>
      <c r="G4132">
        <v>0</v>
      </c>
      <c r="H4132" t="e">
        <v>#DIV/0!</v>
      </c>
      <c r="I4132">
        <v>0</v>
      </c>
      <c r="J4132">
        <v>0</v>
      </c>
      <c r="K4132" t="e">
        <v>#DIV/0!</v>
      </c>
      <c r="L4132">
        <v>0</v>
      </c>
      <c r="M4132" t="e">
        <v>#DIV/0!</v>
      </c>
      <c r="N4132">
        <v>0</v>
      </c>
      <c r="P4132">
        <v>0</v>
      </c>
      <c r="Q4132">
        <v>0</v>
      </c>
      <c r="R4132" t="e">
        <v>#DIV/0!</v>
      </c>
      <c r="S4132">
        <v>0</v>
      </c>
    </row>
    <row r="4133" spans="1:19" x14ac:dyDescent="0.25">
      <c r="A4133" s="177" t="s">
        <v>8088</v>
      </c>
      <c r="B4133" t="s">
        <v>8089</v>
      </c>
      <c r="C4133" t="s">
        <v>225</v>
      </c>
      <c r="D4133" s="20" t="s">
        <v>1028</v>
      </c>
      <c r="E4133" s="26">
        <v>43132</v>
      </c>
      <c r="F4133">
        <v>4.5</v>
      </c>
      <c r="G4133">
        <v>5.5</v>
      </c>
      <c r="H4133">
        <v>0.81818181818181823</v>
      </c>
      <c r="I4133">
        <v>54</v>
      </c>
      <c r="J4133">
        <v>51</v>
      </c>
      <c r="K4133">
        <v>1.0588235294117647</v>
      </c>
      <c r="L4133">
        <v>62</v>
      </c>
      <c r="M4133">
        <v>0.82258064516129037</v>
      </c>
      <c r="N4133">
        <v>51</v>
      </c>
      <c r="P4133">
        <v>1</v>
      </c>
      <c r="Q4133">
        <v>1</v>
      </c>
      <c r="R4133">
        <v>1</v>
      </c>
      <c r="S4133">
        <v>3</v>
      </c>
    </row>
    <row r="4134" spans="1:19" x14ac:dyDescent="0.25">
      <c r="A4134" s="177" t="s">
        <v>7700</v>
      </c>
      <c r="B4134" t="s">
        <v>7701</v>
      </c>
      <c r="C4134" s="20" t="s">
        <v>901</v>
      </c>
      <c r="D4134" s="20" t="s">
        <v>1026</v>
      </c>
      <c r="E4134" s="26">
        <v>43132</v>
      </c>
      <c r="F4134">
        <v>4</v>
      </c>
      <c r="G4134">
        <v>4</v>
      </c>
      <c r="H4134">
        <v>1</v>
      </c>
      <c r="I4134">
        <v>32</v>
      </c>
      <c r="J4134">
        <v>24</v>
      </c>
      <c r="K4134">
        <v>1.3333333333333333</v>
      </c>
      <c r="L4134">
        <v>24</v>
      </c>
      <c r="M4134">
        <v>1</v>
      </c>
      <c r="N4134">
        <v>28</v>
      </c>
      <c r="P4134">
        <v>1</v>
      </c>
      <c r="Q4134">
        <v>2</v>
      </c>
      <c r="R4134">
        <v>0.5</v>
      </c>
      <c r="S4134">
        <v>4</v>
      </c>
    </row>
    <row r="4135" spans="1:19" x14ac:dyDescent="0.25">
      <c r="A4135" s="177" t="s">
        <v>7148</v>
      </c>
      <c r="B4135" t="s">
        <v>7149</v>
      </c>
      <c r="C4135" t="s">
        <v>232</v>
      </c>
      <c r="D4135" s="20" t="s">
        <v>1028</v>
      </c>
      <c r="E4135" s="26">
        <v>43132</v>
      </c>
      <c r="F4135">
        <v>7</v>
      </c>
      <c r="G4135">
        <v>7.5</v>
      </c>
      <c r="H4135">
        <v>0.93333333333333335</v>
      </c>
      <c r="I4135">
        <v>105</v>
      </c>
      <c r="J4135">
        <v>80</v>
      </c>
      <c r="K4135">
        <v>1.3125</v>
      </c>
      <c r="L4135">
        <v>84</v>
      </c>
      <c r="M4135">
        <v>0.95238095238095233</v>
      </c>
      <c r="N4135">
        <v>95</v>
      </c>
      <c r="P4135">
        <v>0</v>
      </c>
      <c r="Q4135">
        <v>0</v>
      </c>
      <c r="R4135" t="e">
        <v>#DIV/0!</v>
      </c>
      <c r="S4135">
        <v>10</v>
      </c>
    </row>
    <row r="4136" spans="1:19" x14ac:dyDescent="0.25">
      <c r="A4136" s="177" t="s">
        <v>6782</v>
      </c>
      <c r="B4136" t="s">
        <v>6783</v>
      </c>
      <c r="C4136" t="s">
        <v>317</v>
      </c>
      <c r="D4136" s="20" t="s">
        <v>1028</v>
      </c>
      <c r="E4136" s="26">
        <v>43132</v>
      </c>
      <c r="F4136">
        <v>7</v>
      </c>
      <c r="G4136">
        <v>9</v>
      </c>
      <c r="H4136">
        <v>0.77777777777777779</v>
      </c>
      <c r="I4136">
        <v>34</v>
      </c>
      <c r="J4136">
        <v>42</v>
      </c>
      <c r="K4136">
        <v>0.80952380952380953</v>
      </c>
      <c r="L4136">
        <v>54</v>
      </c>
      <c r="M4136">
        <v>0.77777777777777779</v>
      </c>
      <c r="N4136">
        <v>31</v>
      </c>
      <c r="P4136">
        <v>1</v>
      </c>
      <c r="Q4136">
        <v>1</v>
      </c>
      <c r="R4136">
        <v>1</v>
      </c>
      <c r="S4136">
        <v>3</v>
      </c>
    </row>
    <row r="4137" spans="1:19" x14ac:dyDescent="0.25">
      <c r="A4137" s="177" t="s">
        <v>6358</v>
      </c>
      <c r="B4137" t="s">
        <v>6359</v>
      </c>
      <c r="C4137" t="s">
        <v>214</v>
      </c>
      <c r="D4137" s="20" t="s">
        <v>1028</v>
      </c>
      <c r="E4137" s="26">
        <v>43132</v>
      </c>
      <c r="F4137">
        <v>12.5</v>
      </c>
      <c r="G4137">
        <v>16.5</v>
      </c>
      <c r="H4137">
        <v>0.75757575757575757</v>
      </c>
      <c r="I4137">
        <v>79</v>
      </c>
      <c r="J4137">
        <v>121</v>
      </c>
      <c r="K4137">
        <v>0.65289256198347112</v>
      </c>
      <c r="L4137">
        <v>161</v>
      </c>
      <c r="M4137">
        <v>0.75155279503105588</v>
      </c>
      <c r="N4137">
        <v>64</v>
      </c>
      <c r="O4137">
        <v>1.32</v>
      </c>
      <c r="P4137">
        <v>16</v>
      </c>
      <c r="Q4137">
        <v>20</v>
      </c>
      <c r="R4137">
        <v>0.8</v>
      </c>
      <c r="S4137">
        <v>15</v>
      </c>
    </row>
    <row r="4138" spans="1:19" x14ac:dyDescent="0.25">
      <c r="A4138" s="177" t="s">
        <v>5580</v>
      </c>
      <c r="B4138" t="s">
        <v>5581</v>
      </c>
      <c r="C4138" s="20" t="s">
        <v>903</v>
      </c>
      <c r="D4138" s="20" t="s">
        <v>1026</v>
      </c>
      <c r="E4138" s="26">
        <v>43132</v>
      </c>
      <c r="F4138">
        <v>6</v>
      </c>
      <c r="G4138">
        <v>6.5</v>
      </c>
      <c r="H4138">
        <v>0.92307692307692313</v>
      </c>
      <c r="I4138">
        <v>31</v>
      </c>
      <c r="J4138">
        <v>36</v>
      </c>
      <c r="K4138">
        <v>0.86111111111111116</v>
      </c>
      <c r="L4138">
        <v>39</v>
      </c>
      <c r="M4138">
        <v>0.92307692307692313</v>
      </c>
      <c r="N4138">
        <v>30</v>
      </c>
      <c r="P4138">
        <v>0</v>
      </c>
      <c r="Q4138">
        <v>0</v>
      </c>
      <c r="R4138" t="e">
        <v>#DIV/0!</v>
      </c>
      <c r="S4138">
        <v>1</v>
      </c>
    </row>
    <row r="4139" spans="1:19" x14ac:dyDescent="0.25">
      <c r="A4139" s="177" t="s">
        <v>4965</v>
      </c>
      <c r="B4139" t="s">
        <v>4966</v>
      </c>
      <c r="C4139" t="s">
        <v>230</v>
      </c>
      <c r="D4139" s="20" t="s">
        <v>1028</v>
      </c>
      <c r="E4139" s="26">
        <v>43132</v>
      </c>
      <c r="F4139">
        <v>0</v>
      </c>
      <c r="G4139">
        <v>0</v>
      </c>
      <c r="H4139" t="e">
        <v>#DIV/0!</v>
      </c>
      <c r="I4139">
        <v>0</v>
      </c>
      <c r="J4139">
        <v>0</v>
      </c>
      <c r="K4139" t="e">
        <v>#DIV/0!</v>
      </c>
      <c r="L4139">
        <v>0</v>
      </c>
      <c r="M4139" t="e">
        <v>#DIV/0!</v>
      </c>
      <c r="N4139">
        <v>0</v>
      </c>
      <c r="P4139">
        <v>0</v>
      </c>
      <c r="Q4139">
        <v>0</v>
      </c>
      <c r="R4139" t="e">
        <v>#DIV/0!</v>
      </c>
      <c r="S4139">
        <v>0</v>
      </c>
    </row>
    <row r="4140" spans="1:19" x14ac:dyDescent="0.25">
      <c r="A4140" s="177" t="s">
        <v>4790</v>
      </c>
      <c r="B4140" t="s">
        <v>4791</v>
      </c>
      <c r="C4140" t="s">
        <v>234</v>
      </c>
      <c r="D4140" s="20" t="s">
        <v>1028</v>
      </c>
      <c r="E4140" s="26">
        <v>43132</v>
      </c>
      <c r="F4140">
        <v>2.5</v>
      </c>
      <c r="G4140">
        <v>4.5</v>
      </c>
      <c r="H4140">
        <v>0.55555555555555558</v>
      </c>
      <c r="I4140">
        <v>29</v>
      </c>
      <c r="J4140">
        <v>35</v>
      </c>
      <c r="K4140">
        <v>0.82857142857142863</v>
      </c>
      <c r="L4140">
        <v>63</v>
      </c>
      <c r="M4140">
        <v>0.55555555555555558</v>
      </c>
      <c r="N4140">
        <v>28</v>
      </c>
      <c r="P4140">
        <v>0</v>
      </c>
      <c r="Q4140">
        <v>0</v>
      </c>
      <c r="R4140" t="e">
        <v>#DIV/0!</v>
      </c>
      <c r="S4140">
        <v>1</v>
      </c>
    </row>
    <row r="4141" spans="1:19" x14ac:dyDescent="0.25">
      <c r="A4141" s="177" t="s">
        <v>4440</v>
      </c>
      <c r="B4141" t="s">
        <v>4441</v>
      </c>
      <c r="C4141" t="s">
        <v>217</v>
      </c>
      <c r="D4141" s="20" t="s">
        <v>1028</v>
      </c>
      <c r="E4141" s="26">
        <v>43132</v>
      </c>
      <c r="F4141">
        <v>0</v>
      </c>
      <c r="G4141">
        <v>0</v>
      </c>
      <c r="H4141" t="e">
        <v>#DIV/0!</v>
      </c>
      <c r="I4141">
        <v>0</v>
      </c>
      <c r="J4141">
        <v>0</v>
      </c>
      <c r="K4141" t="e">
        <v>#DIV/0!</v>
      </c>
      <c r="L4141">
        <v>0</v>
      </c>
      <c r="M4141" t="e">
        <v>#DIV/0!</v>
      </c>
      <c r="N4141">
        <v>0</v>
      </c>
      <c r="P4141">
        <v>0</v>
      </c>
      <c r="Q4141">
        <v>0</v>
      </c>
      <c r="R4141" t="e">
        <v>#DIV/0!</v>
      </c>
      <c r="S4141">
        <v>0</v>
      </c>
    </row>
    <row r="4142" spans="1:19" x14ac:dyDescent="0.25">
      <c r="A4142" s="177" t="s">
        <v>3850</v>
      </c>
      <c r="B4142" t="s">
        <v>3851</v>
      </c>
      <c r="C4142" t="s">
        <v>342</v>
      </c>
      <c r="D4142" s="20" t="s">
        <v>1028</v>
      </c>
      <c r="E4142" s="26">
        <v>43132</v>
      </c>
      <c r="F4142">
        <v>0</v>
      </c>
      <c r="G4142">
        <v>0</v>
      </c>
      <c r="H4142" t="e">
        <v>#DIV/0!</v>
      </c>
      <c r="I4142">
        <v>0</v>
      </c>
      <c r="J4142">
        <v>0</v>
      </c>
      <c r="K4142" t="e">
        <v>#DIV/0!</v>
      </c>
      <c r="L4142">
        <v>0</v>
      </c>
      <c r="M4142" t="e">
        <v>#DIV/0!</v>
      </c>
      <c r="N4142">
        <v>0</v>
      </c>
      <c r="P4142">
        <v>0</v>
      </c>
      <c r="Q4142">
        <v>0</v>
      </c>
      <c r="R4142" t="e">
        <v>#DIV/0!</v>
      </c>
      <c r="S4142">
        <v>0</v>
      </c>
    </row>
    <row r="4143" spans="1:19" x14ac:dyDescent="0.25">
      <c r="A4143" s="177" t="s">
        <v>3658</v>
      </c>
      <c r="B4143" t="s">
        <v>3659</v>
      </c>
      <c r="C4143" t="s">
        <v>220</v>
      </c>
      <c r="D4143" s="20" t="s">
        <v>1028</v>
      </c>
      <c r="E4143" s="26">
        <v>43132</v>
      </c>
      <c r="F4143">
        <v>0</v>
      </c>
      <c r="G4143">
        <v>0</v>
      </c>
      <c r="H4143" t="e">
        <v>#DIV/0!</v>
      </c>
      <c r="I4143">
        <v>0</v>
      </c>
      <c r="J4143">
        <v>0</v>
      </c>
      <c r="K4143" t="e">
        <v>#DIV/0!</v>
      </c>
      <c r="L4143">
        <v>0</v>
      </c>
      <c r="M4143" t="e">
        <v>#DIV/0!</v>
      </c>
      <c r="N4143">
        <v>0</v>
      </c>
      <c r="P4143">
        <v>0</v>
      </c>
      <c r="Q4143">
        <v>0</v>
      </c>
      <c r="R4143" t="e">
        <v>#DIV/0!</v>
      </c>
      <c r="S4143">
        <v>0</v>
      </c>
    </row>
    <row r="4144" spans="1:19" x14ac:dyDescent="0.25">
      <c r="A4144" s="177" t="s">
        <v>3133</v>
      </c>
      <c r="B4144" t="s">
        <v>3134</v>
      </c>
      <c r="C4144" t="s">
        <v>242</v>
      </c>
      <c r="D4144" s="20" t="s">
        <v>1026</v>
      </c>
      <c r="E4144" s="26">
        <v>43132</v>
      </c>
      <c r="F4144">
        <v>0</v>
      </c>
      <c r="G4144">
        <v>0</v>
      </c>
      <c r="H4144" t="e">
        <v>#DIV/0!</v>
      </c>
      <c r="I4144">
        <v>0</v>
      </c>
      <c r="J4144">
        <v>0</v>
      </c>
      <c r="K4144" t="e">
        <v>#DIV/0!</v>
      </c>
      <c r="L4144">
        <v>0</v>
      </c>
      <c r="M4144" t="e">
        <v>#DIV/0!</v>
      </c>
      <c r="N4144">
        <v>0</v>
      </c>
      <c r="P4144">
        <v>0</v>
      </c>
      <c r="Q4144">
        <v>0</v>
      </c>
      <c r="R4144" t="e">
        <v>#DIV/0!</v>
      </c>
      <c r="S4144">
        <v>0</v>
      </c>
    </row>
    <row r="4145" spans="1:19" x14ac:dyDescent="0.25">
      <c r="A4145" s="177" t="s">
        <v>2958</v>
      </c>
      <c r="B4145" t="s">
        <v>2959</v>
      </c>
      <c r="C4145" s="20" t="s">
        <v>2754</v>
      </c>
      <c r="D4145" s="20" t="s">
        <v>1026</v>
      </c>
      <c r="E4145" s="26">
        <v>43132</v>
      </c>
      <c r="F4145">
        <v>3.5</v>
      </c>
      <c r="G4145">
        <v>3.5</v>
      </c>
      <c r="H4145">
        <v>1</v>
      </c>
      <c r="I4145">
        <v>23</v>
      </c>
      <c r="J4145">
        <v>21</v>
      </c>
      <c r="K4145">
        <v>1.0952380952380953</v>
      </c>
      <c r="L4145">
        <v>21</v>
      </c>
      <c r="M4145">
        <v>1</v>
      </c>
      <c r="N4145">
        <v>22</v>
      </c>
      <c r="P4145">
        <v>0</v>
      </c>
      <c r="Q4145">
        <v>0</v>
      </c>
      <c r="R4145" t="e">
        <v>#DIV/0!</v>
      </c>
      <c r="S4145">
        <v>1</v>
      </c>
    </row>
    <row r="4146" spans="1:19" x14ac:dyDescent="0.25">
      <c r="A4146" s="177" t="s">
        <v>2713</v>
      </c>
      <c r="B4146" t="s">
        <v>2714</v>
      </c>
      <c r="C4146" t="s">
        <v>237</v>
      </c>
      <c r="D4146" s="20" t="s">
        <v>1026</v>
      </c>
      <c r="E4146" s="26">
        <v>43132</v>
      </c>
      <c r="F4146">
        <v>9</v>
      </c>
      <c r="G4146">
        <v>11</v>
      </c>
      <c r="H4146">
        <v>0.81818181818181823</v>
      </c>
      <c r="I4146">
        <v>56</v>
      </c>
      <c r="J4146">
        <v>54</v>
      </c>
      <c r="K4146">
        <v>1.037037037037037</v>
      </c>
      <c r="L4146">
        <v>66</v>
      </c>
      <c r="M4146">
        <v>0.81818181818181823</v>
      </c>
      <c r="N4146">
        <v>51</v>
      </c>
      <c r="O4146">
        <v>1.07</v>
      </c>
      <c r="P4146">
        <v>10</v>
      </c>
      <c r="Q4146">
        <v>10</v>
      </c>
      <c r="R4146">
        <v>1</v>
      </c>
      <c r="S4146">
        <v>5</v>
      </c>
    </row>
    <row r="4147" spans="1:19" x14ac:dyDescent="0.25">
      <c r="A4147" s="177" t="s">
        <v>2538</v>
      </c>
      <c r="B4147" t="s">
        <v>2539</v>
      </c>
      <c r="C4147" t="s">
        <v>238</v>
      </c>
      <c r="D4147" s="20" t="s">
        <v>1026</v>
      </c>
      <c r="E4147" s="26">
        <v>43132</v>
      </c>
      <c r="F4147">
        <v>0</v>
      </c>
      <c r="G4147">
        <v>0</v>
      </c>
      <c r="H4147" t="e">
        <v>#DIV/0!</v>
      </c>
      <c r="I4147">
        <v>0</v>
      </c>
      <c r="J4147">
        <v>0</v>
      </c>
      <c r="K4147" t="e">
        <v>#DIV/0!</v>
      </c>
      <c r="L4147">
        <v>0</v>
      </c>
      <c r="M4147" t="e">
        <v>#DIV/0!</v>
      </c>
      <c r="N4147">
        <v>0</v>
      </c>
      <c r="P4147">
        <v>0</v>
      </c>
      <c r="Q4147">
        <v>0</v>
      </c>
      <c r="R4147" t="e">
        <v>#DIV/0!</v>
      </c>
      <c r="S4147">
        <v>0</v>
      </c>
    </row>
    <row r="4148" spans="1:19" x14ac:dyDescent="0.25">
      <c r="A4148" s="177" t="s">
        <v>2365</v>
      </c>
      <c r="B4148" t="s">
        <v>2366</v>
      </c>
      <c r="C4148" t="s">
        <v>239</v>
      </c>
      <c r="D4148" s="20" t="s">
        <v>1026</v>
      </c>
      <c r="E4148" s="26">
        <v>43132</v>
      </c>
      <c r="F4148">
        <v>0</v>
      </c>
      <c r="G4148">
        <v>0</v>
      </c>
      <c r="H4148" t="e">
        <v>#DIV/0!</v>
      </c>
      <c r="I4148">
        <v>0</v>
      </c>
      <c r="J4148">
        <v>0</v>
      </c>
      <c r="K4148" t="e">
        <v>#DIV/0!</v>
      </c>
      <c r="L4148">
        <v>0</v>
      </c>
      <c r="M4148" t="e">
        <v>#DIV/0!</v>
      </c>
      <c r="N4148">
        <v>0</v>
      </c>
      <c r="P4148">
        <v>0</v>
      </c>
      <c r="Q4148">
        <v>0</v>
      </c>
      <c r="R4148" t="e">
        <v>#DIV/0!</v>
      </c>
      <c r="S4148">
        <v>0</v>
      </c>
    </row>
    <row r="4149" spans="1:19" x14ac:dyDescent="0.25">
      <c r="A4149" s="177" t="s">
        <v>2190</v>
      </c>
      <c r="B4149" t="s">
        <v>2191</v>
      </c>
      <c r="C4149" s="20" t="s">
        <v>2018</v>
      </c>
      <c r="D4149" s="20" t="s">
        <v>1026</v>
      </c>
      <c r="E4149" s="26">
        <v>43132</v>
      </c>
      <c r="F4149">
        <v>6.5</v>
      </c>
      <c r="G4149">
        <v>7</v>
      </c>
      <c r="H4149">
        <v>0.9285714285714286</v>
      </c>
      <c r="I4149">
        <v>40</v>
      </c>
      <c r="J4149">
        <v>39</v>
      </c>
      <c r="K4149">
        <v>1.0256410256410255</v>
      </c>
      <c r="L4149">
        <v>42</v>
      </c>
      <c r="M4149">
        <v>0.9285714285714286</v>
      </c>
      <c r="N4149">
        <v>36</v>
      </c>
      <c r="P4149">
        <v>1</v>
      </c>
      <c r="Q4149">
        <v>2</v>
      </c>
      <c r="R4149">
        <v>0.5</v>
      </c>
      <c r="S4149">
        <v>4</v>
      </c>
    </row>
    <row r="4150" spans="1:19" x14ac:dyDescent="0.25">
      <c r="A4150" s="177" t="s">
        <v>1942</v>
      </c>
      <c r="B4150" t="s">
        <v>1943</v>
      </c>
      <c r="C4150" t="s">
        <v>240</v>
      </c>
      <c r="D4150" s="20" t="s">
        <v>1026</v>
      </c>
      <c r="E4150" s="26">
        <v>43132</v>
      </c>
      <c r="F4150">
        <v>10</v>
      </c>
      <c r="G4150">
        <v>13</v>
      </c>
      <c r="H4150">
        <v>0.76923076923076927</v>
      </c>
      <c r="I4150">
        <v>47</v>
      </c>
      <c r="J4150">
        <v>60</v>
      </c>
      <c r="K4150">
        <v>0.78333333333333333</v>
      </c>
      <c r="L4150">
        <v>78</v>
      </c>
      <c r="M4150">
        <v>0.76923076923076927</v>
      </c>
      <c r="N4150">
        <v>41</v>
      </c>
      <c r="P4150">
        <v>2</v>
      </c>
      <c r="Q4150">
        <v>2</v>
      </c>
      <c r="R4150">
        <v>1</v>
      </c>
      <c r="S4150">
        <v>6</v>
      </c>
    </row>
    <row r="4151" spans="1:19" x14ac:dyDescent="0.25">
      <c r="A4151" s="177" t="s">
        <v>1767</v>
      </c>
      <c r="B4151" t="s">
        <v>1768</v>
      </c>
      <c r="C4151" t="s">
        <v>241</v>
      </c>
      <c r="D4151" s="20" t="s">
        <v>1026</v>
      </c>
      <c r="E4151" s="26">
        <v>43132</v>
      </c>
      <c r="F4151">
        <v>34</v>
      </c>
      <c r="G4151">
        <v>42</v>
      </c>
      <c r="H4151">
        <v>0.80952380952380953</v>
      </c>
      <c r="I4151">
        <v>404</v>
      </c>
      <c r="J4151">
        <v>416</v>
      </c>
      <c r="K4151">
        <v>0.97115384615384615</v>
      </c>
      <c r="L4151">
        <v>510</v>
      </c>
      <c r="M4151">
        <v>0.81568627450980391</v>
      </c>
      <c r="N4151">
        <v>374</v>
      </c>
      <c r="P4151">
        <v>9</v>
      </c>
      <c r="Q4151">
        <v>14</v>
      </c>
      <c r="R4151">
        <v>0.6428571428571429</v>
      </c>
      <c r="S4151">
        <v>30</v>
      </c>
    </row>
    <row r="4152" spans="1:19" x14ac:dyDescent="0.25">
      <c r="A4152" s="177" t="s">
        <v>1592</v>
      </c>
      <c r="B4152" t="s">
        <v>1593</v>
      </c>
      <c r="C4152" t="s">
        <v>318</v>
      </c>
      <c r="D4152" s="20" t="s">
        <v>1026</v>
      </c>
      <c r="E4152" s="26">
        <v>43132</v>
      </c>
      <c r="F4152">
        <v>6</v>
      </c>
      <c r="G4152">
        <v>7.5</v>
      </c>
      <c r="H4152">
        <v>0.8</v>
      </c>
      <c r="I4152">
        <v>37</v>
      </c>
      <c r="J4152">
        <v>36</v>
      </c>
      <c r="K4152">
        <v>1.0277777777777777</v>
      </c>
      <c r="L4152">
        <v>45</v>
      </c>
      <c r="M4152">
        <v>0.8</v>
      </c>
      <c r="N4152">
        <v>37</v>
      </c>
      <c r="P4152">
        <v>0</v>
      </c>
      <c r="Q4152">
        <v>0</v>
      </c>
      <c r="R4152" t="e">
        <v>#DIV/0!</v>
      </c>
      <c r="S4152">
        <v>0</v>
      </c>
    </row>
    <row r="4153" spans="1:19" x14ac:dyDescent="0.25">
      <c r="A4153" s="177" t="s">
        <v>12674</v>
      </c>
      <c r="B4153" t="s">
        <v>1486</v>
      </c>
      <c r="C4153" t="s">
        <v>896</v>
      </c>
      <c r="D4153" s="20" t="s">
        <v>1026</v>
      </c>
      <c r="E4153" s="26">
        <v>43132</v>
      </c>
      <c r="F4153">
        <v>69</v>
      </c>
      <c r="G4153">
        <v>84</v>
      </c>
      <c r="H4153">
        <v>0.8214285714285714</v>
      </c>
      <c r="I4153">
        <v>607</v>
      </c>
      <c r="J4153">
        <v>626</v>
      </c>
      <c r="K4153">
        <v>0.96964856230031948</v>
      </c>
      <c r="L4153">
        <v>762</v>
      </c>
      <c r="M4153">
        <v>0.82152230971128604</v>
      </c>
      <c r="N4153">
        <v>561</v>
      </c>
      <c r="P4153">
        <v>22</v>
      </c>
      <c r="Q4153">
        <v>28</v>
      </c>
      <c r="R4153">
        <v>0.7857142857142857</v>
      </c>
      <c r="S4153">
        <v>46</v>
      </c>
    </row>
    <row r="4154" spans="1:19" x14ac:dyDescent="0.25">
      <c r="A4154" s="177" t="s">
        <v>1157</v>
      </c>
      <c r="B4154" t="s">
        <v>1245</v>
      </c>
      <c r="C4154" t="s">
        <v>235</v>
      </c>
      <c r="D4154" s="20" t="s">
        <v>1028</v>
      </c>
      <c r="E4154" s="26">
        <v>43132</v>
      </c>
      <c r="F4154">
        <v>69</v>
      </c>
      <c r="G4154">
        <v>84</v>
      </c>
      <c r="H4154">
        <v>0.8214285714285714</v>
      </c>
      <c r="I4154">
        <v>607</v>
      </c>
      <c r="J4154">
        <v>626</v>
      </c>
      <c r="K4154">
        <v>0.96964856230031948</v>
      </c>
      <c r="L4154">
        <v>762</v>
      </c>
      <c r="M4154">
        <v>0.82152230971128604</v>
      </c>
      <c r="N4154">
        <v>561</v>
      </c>
      <c r="P4154">
        <v>22</v>
      </c>
      <c r="Q4154">
        <v>28</v>
      </c>
      <c r="R4154">
        <v>0.7857142857142857</v>
      </c>
      <c r="S4154">
        <v>46</v>
      </c>
    </row>
    <row r="4155" spans="1:19" x14ac:dyDescent="0.25">
      <c r="A4155" s="177" t="s">
        <v>11152</v>
      </c>
      <c r="B4155" t="s">
        <v>11153</v>
      </c>
      <c r="C4155" t="s">
        <v>228</v>
      </c>
      <c r="D4155" s="20" t="s">
        <v>1026</v>
      </c>
      <c r="E4155" s="26">
        <v>43160</v>
      </c>
      <c r="F4155">
        <v>0</v>
      </c>
      <c r="G4155">
        <v>0</v>
      </c>
      <c r="H4155" t="e">
        <v>#DIV/0!</v>
      </c>
      <c r="I4155">
        <v>0</v>
      </c>
      <c r="J4155">
        <v>0</v>
      </c>
      <c r="K4155" t="e">
        <v>#DIV/0!</v>
      </c>
      <c r="L4155">
        <v>0</v>
      </c>
      <c r="M4155" t="e">
        <v>#DIV/0!</v>
      </c>
      <c r="N4155">
        <v>0</v>
      </c>
      <c r="P4155">
        <v>0</v>
      </c>
      <c r="Q4155">
        <v>0</v>
      </c>
      <c r="R4155" t="e">
        <v>#DIV/0!</v>
      </c>
      <c r="S4155">
        <v>0</v>
      </c>
    </row>
    <row r="4156" spans="1:19" x14ac:dyDescent="0.25">
      <c r="A4156" s="177" t="s">
        <v>9405</v>
      </c>
      <c r="B4156" t="s">
        <v>9406</v>
      </c>
      <c r="C4156" t="s">
        <v>211</v>
      </c>
      <c r="D4156" s="20" t="s">
        <v>1026</v>
      </c>
      <c r="E4156" s="26">
        <v>43160</v>
      </c>
      <c r="F4156">
        <v>0</v>
      </c>
      <c r="G4156">
        <v>0</v>
      </c>
      <c r="H4156" t="e">
        <v>#DIV/0!</v>
      </c>
      <c r="I4156">
        <v>0</v>
      </c>
      <c r="J4156">
        <v>0</v>
      </c>
      <c r="K4156" t="e">
        <v>#DIV/0!</v>
      </c>
      <c r="L4156">
        <v>0</v>
      </c>
      <c r="M4156" t="e">
        <v>#DIV/0!</v>
      </c>
      <c r="N4156">
        <v>0</v>
      </c>
      <c r="P4156">
        <v>0</v>
      </c>
      <c r="Q4156">
        <v>0</v>
      </c>
      <c r="R4156" t="e">
        <v>#DIV/0!</v>
      </c>
      <c r="S4156">
        <v>0</v>
      </c>
    </row>
    <row r="4157" spans="1:19" x14ac:dyDescent="0.25">
      <c r="A4157" s="177" t="s">
        <v>8566</v>
      </c>
      <c r="B4157" t="s">
        <v>8567</v>
      </c>
      <c r="C4157" t="s">
        <v>213</v>
      </c>
      <c r="D4157" s="20" t="s">
        <v>1026</v>
      </c>
      <c r="E4157" s="26">
        <v>43160</v>
      </c>
      <c r="F4157">
        <v>0</v>
      </c>
      <c r="G4157">
        <v>0</v>
      </c>
      <c r="H4157" t="e">
        <v>#DIV/0!</v>
      </c>
      <c r="I4157">
        <v>0</v>
      </c>
      <c r="J4157">
        <v>0</v>
      </c>
      <c r="K4157" t="e">
        <v>#DIV/0!</v>
      </c>
      <c r="L4157">
        <v>0</v>
      </c>
      <c r="M4157" t="e">
        <v>#DIV/0!</v>
      </c>
      <c r="N4157">
        <v>0</v>
      </c>
      <c r="P4157">
        <v>0</v>
      </c>
      <c r="Q4157">
        <v>0</v>
      </c>
      <c r="R4157" t="e">
        <v>#DIV/0!</v>
      </c>
      <c r="S4157">
        <v>0</v>
      </c>
    </row>
    <row r="4158" spans="1:19" x14ac:dyDescent="0.25">
      <c r="A4158" s="177" t="s">
        <v>5142</v>
      </c>
      <c r="B4158" t="s">
        <v>5143</v>
      </c>
      <c r="C4158" t="s">
        <v>229</v>
      </c>
      <c r="D4158" s="20" t="s">
        <v>1026</v>
      </c>
      <c r="E4158" s="26">
        <v>43160</v>
      </c>
      <c r="F4158">
        <v>0</v>
      </c>
      <c r="G4158">
        <v>0</v>
      </c>
      <c r="H4158" t="e">
        <v>#DIV/0!</v>
      </c>
      <c r="I4158">
        <v>0</v>
      </c>
      <c r="J4158">
        <v>0</v>
      </c>
      <c r="K4158" t="e">
        <v>#DIV/0!</v>
      </c>
      <c r="L4158">
        <v>0</v>
      </c>
      <c r="M4158" t="e">
        <v>#DIV/0!</v>
      </c>
      <c r="N4158">
        <v>0</v>
      </c>
      <c r="P4158">
        <v>0</v>
      </c>
      <c r="Q4158">
        <v>0</v>
      </c>
      <c r="R4158" t="e">
        <v>#DIV/0!</v>
      </c>
      <c r="S4158">
        <v>0</v>
      </c>
    </row>
    <row r="4159" spans="1:19" x14ac:dyDescent="0.25">
      <c r="A4159" s="177" t="s">
        <v>12144</v>
      </c>
      <c r="B4159" t="s">
        <v>12145</v>
      </c>
      <c r="C4159" s="20" t="s">
        <v>1077</v>
      </c>
      <c r="D4159" s="20" t="s">
        <v>1028</v>
      </c>
      <c r="E4159" s="26">
        <v>43160</v>
      </c>
      <c r="F4159">
        <v>0</v>
      </c>
      <c r="G4159">
        <v>0</v>
      </c>
      <c r="H4159" t="e">
        <v>#DIV/0!</v>
      </c>
      <c r="I4159">
        <v>0</v>
      </c>
      <c r="J4159">
        <v>0</v>
      </c>
      <c r="K4159" t="e">
        <v>#DIV/0!</v>
      </c>
      <c r="L4159">
        <v>0</v>
      </c>
      <c r="M4159" t="e">
        <v>#DIV/0!</v>
      </c>
      <c r="N4159">
        <v>0</v>
      </c>
      <c r="P4159">
        <v>0</v>
      </c>
      <c r="Q4159">
        <v>0</v>
      </c>
      <c r="R4159" t="e">
        <v>#DIV/0!</v>
      </c>
      <c r="S4159">
        <v>0</v>
      </c>
    </row>
    <row r="4160" spans="1:19" x14ac:dyDescent="0.25">
      <c r="A4160" s="177" t="s">
        <v>12380</v>
      </c>
      <c r="B4160" t="s">
        <v>12381</v>
      </c>
      <c r="C4160" s="20" t="s">
        <v>1076</v>
      </c>
      <c r="D4160" s="20" t="s">
        <v>1027</v>
      </c>
      <c r="E4160" s="26">
        <v>43160</v>
      </c>
      <c r="F4160">
        <v>1</v>
      </c>
      <c r="G4160">
        <v>1</v>
      </c>
      <c r="H4160">
        <v>1</v>
      </c>
      <c r="I4160">
        <v>1</v>
      </c>
      <c r="J4160">
        <v>1</v>
      </c>
      <c r="K4160">
        <v>1</v>
      </c>
      <c r="L4160">
        <v>1</v>
      </c>
      <c r="M4160">
        <v>1</v>
      </c>
      <c r="N4160">
        <v>1</v>
      </c>
      <c r="P4160">
        <v>1</v>
      </c>
      <c r="Q4160">
        <v>1</v>
      </c>
      <c r="R4160">
        <v>1</v>
      </c>
      <c r="S4160">
        <v>1</v>
      </c>
    </row>
    <row r="4161" spans="1:19" x14ac:dyDescent="0.25">
      <c r="A4161" s="177" t="s">
        <v>10006</v>
      </c>
      <c r="B4161" t="s">
        <v>10005</v>
      </c>
      <c r="C4161" t="s">
        <v>1075</v>
      </c>
      <c r="D4161" s="20" t="s">
        <v>1027</v>
      </c>
      <c r="E4161" s="26">
        <v>43160</v>
      </c>
      <c r="F4161">
        <v>1</v>
      </c>
      <c r="G4161">
        <v>1</v>
      </c>
      <c r="H4161">
        <v>1</v>
      </c>
      <c r="I4161">
        <v>1</v>
      </c>
      <c r="J4161">
        <v>1</v>
      </c>
      <c r="K4161">
        <v>1</v>
      </c>
      <c r="L4161">
        <v>1</v>
      </c>
      <c r="M4161">
        <v>1</v>
      </c>
      <c r="N4161">
        <v>1</v>
      </c>
      <c r="P4161">
        <v>1</v>
      </c>
      <c r="Q4161">
        <v>1</v>
      </c>
      <c r="R4161">
        <v>1</v>
      </c>
      <c r="S4161">
        <v>1</v>
      </c>
    </row>
    <row r="4162" spans="1:19" x14ac:dyDescent="0.25">
      <c r="A4162" s="177" t="s">
        <v>7451</v>
      </c>
      <c r="B4162" t="s">
        <v>7452</v>
      </c>
      <c r="C4162" s="20" t="s">
        <v>1074</v>
      </c>
      <c r="D4162" s="20" t="s">
        <v>1027</v>
      </c>
      <c r="E4162" s="26">
        <v>43160</v>
      </c>
      <c r="F4162">
        <v>0</v>
      </c>
      <c r="G4162">
        <v>0</v>
      </c>
      <c r="H4162" t="e">
        <v>#DIV/0!</v>
      </c>
      <c r="I4162">
        <v>0</v>
      </c>
      <c r="J4162">
        <v>0</v>
      </c>
      <c r="K4162" t="e">
        <v>#DIV/0!</v>
      </c>
      <c r="L4162">
        <v>0</v>
      </c>
      <c r="M4162" t="e">
        <v>#DIV/0!</v>
      </c>
      <c r="N4162">
        <v>0</v>
      </c>
      <c r="P4162">
        <v>0</v>
      </c>
      <c r="Q4162">
        <v>0</v>
      </c>
      <c r="R4162" t="e">
        <v>#DIV/0!</v>
      </c>
      <c r="S4162">
        <v>0</v>
      </c>
    </row>
    <row r="4163" spans="1:19" x14ac:dyDescent="0.25">
      <c r="A4163" s="177" t="s">
        <v>7481</v>
      </c>
      <c r="B4163" t="s">
        <v>7482</v>
      </c>
      <c r="C4163" s="20" t="s">
        <v>1074</v>
      </c>
      <c r="D4163" s="20" t="s">
        <v>1026</v>
      </c>
      <c r="E4163" s="26">
        <v>43160</v>
      </c>
      <c r="F4163">
        <v>1</v>
      </c>
      <c r="G4163">
        <v>1</v>
      </c>
      <c r="H4163">
        <v>1</v>
      </c>
      <c r="I4163">
        <v>1</v>
      </c>
      <c r="J4163">
        <v>1</v>
      </c>
      <c r="K4163">
        <v>1</v>
      </c>
      <c r="L4163">
        <v>1</v>
      </c>
      <c r="M4163">
        <v>1</v>
      </c>
      <c r="N4163">
        <v>1</v>
      </c>
      <c r="P4163">
        <v>1</v>
      </c>
      <c r="Q4163">
        <v>1</v>
      </c>
      <c r="R4163">
        <v>1</v>
      </c>
      <c r="S4163">
        <v>1</v>
      </c>
    </row>
    <row r="4164" spans="1:19" x14ac:dyDescent="0.25">
      <c r="A4164" s="177" t="s">
        <v>7511</v>
      </c>
      <c r="B4164" t="s">
        <v>7512</v>
      </c>
      <c r="C4164" s="20" t="s">
        <v>1074</v>
      </c>
      <c r="D4164" s="20" t="s">
        <v>1028</v>
      </c>
      <c r="E4164" s="26">
        <v>43160</v>
      </c>
      <c r="F4164">
        <v>1</v>
      </c>
      <c r="G4164">
        <v>1</v>
      </c>
      <c r="H4164">
        <v>1</v>
      </c>
      <c r="I4164">
        <v>1</v>
      </c>
      <c r="J4164">
        <v>1</v>
      </c>
      <c r="K4164">
        <v>1</v>
      </c>
      <c r="L4164">
        <v>1</v>
      </c>
      <c r="M4164">
        <v>1</v>
      </c>
      <c r="N4164">
        <v>1</v>
      </c>
      <c r="P4164">
        <v>1</v>
      </c>
      <c r="Q4164">
        <v>1</v>
      </c>
      <c r="R4164">
        <v>1</v>
      </c>
      <c r="S4164">
        <v>1</v>
      </c>
    </row>
    <row r="4165" spans="1:19" x14ac:dyDescent="0.25">
      <c r="A4165" s="177" t="s">
        <v>5766</v>
      </c>
      <c r="B4165" t="s">
        <v>5767</v>
      </c>
      <c r="C4165" s="20" t="s">
        <v>1073</v>
      </c>
      <c r="D4165" s="20" t="s">
        <v>1026</v>
      </c>
      <c r="E4165" s="26">
        <v>43160</v>
      </c>
      <c r="F4165">
        <v>2.5</v>
      </c>
      <c r="G4165">
        <v>3.5</v>
      </c>
      <c r="H4165">
        <v>0.7142857142857143</v>
      </c>
      <c r="I4165">
        <v>24</v>
      </c>
      <c r="J4165">
        <v>15</v>
      </c>
      <c r="K4165">
        <v>1.6</v>
      </c>
      <c r="L4165">
        <v>21</v>
      </c>
      <c r="M4165">
        <v>0.7142857142857143</v>
      </c>
      <c r="N4165">
        <v>23</v>
      </c>
      <c r="P4165">
        <v>0</v>
      </c>
      <c r="Q4165">
        <v>0</v>
      </c>
      <c r="R4165" t="e">
        <v>#DIV/0!</v>
      </c>
      <c r="S4165">
        <v>1</v>
      </c>
    </row>
    <row r="4166" spans="1:19" x14ac:dyDescent="0.25">
      <c r="A4166" s="177" t="s">
        <v>5595</v>
      </c>
      <c r="B4166" t="s">
        <v>5596</v>
      </c>
      <c r="C4166" s="20" t="s">
        <v>1073</v>
      </c>
      <c r="D4166" s="20" t="s">
        <v>1027</v>
      </c>
      <c r="E4166" s="26">
        <v>43160</v>
      </c>
      <c r="F4166">
        <v>0</v>
      </c>
      <c r="G4166">
        <v>0</v>
      </c>
      <c r="H4166" t="e">
        <v>#DIV/0!</v>
      </c>
      <c r="I4166">
        <v>0</v>
      </c>
      <c r="J4166">
        <v>0</v>
      </c>
      <c r="K4166" t="e">
        <v>#DIV/0!</v>
      </c>
      <c r="L4166">
        <v>0</v>
      </c>
      <c r="M4166" t="e">
        <v>#DIV/0!</v>
      </c>
      <c r="N4166">
        <v>0</v>
      </c>
      <c r="P4166">
        <v>0</v>
      </c>
      <c r="Q4166">
        <v>0</v>
      </c>
      <c r="R4166" t="e">
        <v>#DIV/0!</v>
      </c>
      <c r="S4166">
        <v>0</v>
      </c>
    </row>
    <row r="4167" spans="1:19" x14ac:dyDescent="0.25">
      <c r="A4167" s="177" t="s">
        <v>5800</v>
      </c>
      <c r="B4167" t="s">
        <v>5801</v>
      </c>
      <c r="C4167" s="20" t="s">
        <v>1073</v>
      </c>
      <c r="D4167" s="20" t="s">
        <v>1028</v>
      </c>
      <c r="E4167" s="26">
        <v>43160</v>
      </c>
      <c r="F4167">
        <v>2.5</v>
      </c>
      <c r="G4167">
        <v>3.5</v>
      </c>
      <c r="H4167">
        <v>0.7142857142857143</v>
      </c>
      <c r="I4167">
        <v>24</v>
      </c>
      <c r="J4167">
        <v>15</v>
      </c>
      <c r="K4167">
        <v>1.6</v>
      </c>
      <c r="L4167">
        <v>21</v>
      </c>
      <c r="M4167">
        <v>0.7142857142857143</v>
      </c>
      <c r="N4167">
        <v>23</v>
      </c>
      <c r="P4167">
        <v>0</v>
      </c>
      <c r="Q4167">
        <v>0</v>
      </c>
      <c r="R4167" t="e">
        <v>#DIV/0!</v>
      </c>
      <c r="S4167">
        <v>1</v>
      </c>
    </row>
    <row r="4168" spans="1:19" x14ac:dyDescent="0.25">
      <c r="A4168" s="177" t="s">
        <v>10643</v>
      </c>
      <c r="B4168" t="s">
        <v>10644</v>
      </c>
      <c r="C4168" t="s">
        <v>205</v>
      </c>
      <c r="D4168" s="20" t="s">
        <v>1026</v>
      </c>
      <c r="E4168" s="26">
        <v>43160</v>
      </c>
      <c r="F4168">
        <v>0</v>
      </c>
      <c r="G4168">
        <v>0</v>
      </c>
      <c r="H4168" t="e">
        <v>#DIV/0!</v>
      </c>
      <c r="I4168">
        <v>0</v>
      </c>
      <c r="J4168">
        <v>0</v>
      </c>
      <c r="K4168" t="e">
        <v>#DIV/0!</v>
      </c>
      <c r="L4168">
        <v>0</v>
      </c>
      <c r="M4168" t="e">
        <v>#DIV/0!</v>
      </c>
      <c r="N4168">
        <v>0</v>
      </c>
      <c r="P4168">
        <v>0</v>
      </c>
      <c r="Q4168">
        <v>0</v>
      </c>
      <c r="R4168" t="e">
        <v>#DIV/0!</v>
      </c>
      <c r="S4168">
        <v>0</v>
      </c>
    </row>
    <row r="4169" spans="1:19" x14ac:dyDescent="0.25">
      <c r="A4169" s="177" t="s">
        <v>10049</v>
      </c>
      <c r="B4169" t="s">
        <v>10050</v>
      </c>
      <c r="C4169" t="s">
        <v>384</v>
      </c>
      <c r="D4169" s="20" t="s">
        <v>1026</v>
      </c>
      <c r="E4169" s="26">
        <v>43160</v>
      </c>
      <c r="F4169">
        <v>0</v>
      </c>
      <c r="G4169">
        <v>0</v>
      </c>
      <c r="H4169" t="e">
        <v>#DIV/0!</v>
      </c>
      <c r="I4169">
        <v>0</v>
      </c>
      <c r="J4169">
        <v>0</v>
      </c>
      <c r="K4169" t="e">
        <v>#DIV/0!</v>
      </c>
      <c r="L4169">
        <v>0</v>
      </c>
      <c r="M4169" t="e">
        <v>#DIV/0!</v>
      </c>
      <c r="N4169">
        <v>0</v>
      </c>
      <c r="P4169">
        <v>0</v>
      </c>
      <c r="Q4169">
        <v>0</v>
      </c>
      <c r="R4169" t="e">
        <v>#DIV/0!</v>
      </c>
      <c r="S4169">
        <v>0</v>
      </c>
    </row>
    <row r="4170" spans="1:19" x14ac:dyDescent="0.25">
      <c r="A4170" s="177" t="s">
        <v>8990</v>
      </c>
      <c r="B4170" t="s">
        <v>8991</v>
      </c>
      <c r="C4170" t="s">
        <v>210</v>
      </c>
      <c r="D4170" s="20" t="s">
        <v>1026</v>
      </c>
      <c r="E4170" s="26">
        <v>43160</v>
      </c>
      <c r="F4170">
        <v>3</v>
      </c>
      <c r="G4170">
        <v>3</v>
      </c>
      <c r="H4170">
        <v>1</v>
      </c>
      <c r="I4170">
        <v>19</v>
      </c>
      <c r="J4170">
        <v>18</v>
      </c>
      <c r="K4170">
        <v>1.0555555555555556</v>
      </c>
      <c r="L4170">
        <v>18</v>
      </c>
      <c r="M4170">
        <v>1</v>
      </c>
      <c r="N4170">
        <v>17</v>
      </c>
      <c r="O4170">
        <v>0.85</v>
      </c>
      <c r="P4170">
        <v>0</v>
      </c>
      <c r="Q4170">
        <v>1</v>
      </c>
      <c r="R4170">
        <v>0</v>
      </c>
      <c r="S4170">
        <v>2</v>
      </c>
    </row>
    <row r="4171" spans="1:19" x14ac:dyDescent="0.25">
      <c r="A4171" s="177" t="s">
        <v>6185</v>
      </c>
      <c r="B4171" t="s">
        <v>6186</v>
      </c>
      <c r="C4171" t="s">
        <v>215</v>
      </c>
      <c r="D4171" s="20" t="s">
        <v>1026</v>
      </c>
      <c r="E4171" s="26">
        <v>43160</v>
      </c>
      <c r="F4171">
        <v>4.5</v>
      </c>
      <c r="G4171">
        <v>8</v>
      </c>
      <c r="H4171">
        <v>0.5625</v>
      </c>
      <c r="I4171">
        <v>31</v>
      </c>
      <c r="J4171">
        <v>27</v>
      </c>
      <c r="K4171">
        <v>1.1481481481481481</v>
      </c>
      <c r="L4171">
        <v>48</v>
      </c>
      <c r="M4171">
        <v>0.5625</v>
      </c>
      <c r="N4171">
        <v>29</v>
      </c>
      <c r="O4171">
        <v>0.85</v>
      </c>
      <c r="P4171">
        <v>5</v>
      </c>
      <c r="Q4171">
        <v>6</v>
      </c>
      <c r="R4171">
        <v>0.83333333333333337</v>
      </c>
      <c r="S4171">
        <v>2</v>
      </c>
    </row>
    <row r="4172" spans="1:19" x14ac:dyDescent="0.25">
      <c r="A4172" s="177" t="s">
        <v>3485</v>
      </c>
      <c r="B4172" t="s">
        <v>3486</v>
      </c>
      <c r="C4172" t="s">
        <v>221</v>
      </c>
      <c r="D4172" s="20" t="s">
        <v>1026</v>
      </c>
      <c r="E4172" s="26">
        <v>43160</v>
      </c>
      <c r="F4172">
        <v>0</v>
      </c>
      <c r="G4172">
        <v>0</v>
      </c>
      <c r="H4172" t="e">
        <v>#DIV/0!</v>
      </c>
      <c r="I4172">
        <v>0</v>
      </c>
      <c r="J4172">
        <v>0</v>
      </c>
      <c r="K4172" t="e">
        <v>#DIV/0!</v>
      </c>
      <c r="L4172">
        <v>0</v>
      </c>
      <c r="M4172" t="e">
        <v>#DIV/0!</v>
      </c>
      <c r="N4172">
        <v>0</v>
      </c>
      <c r="P4172">
        <v>0</v>
      </c>
      <c r="Q4172">
        <v>0</v>
      </c>
      <c r="R4172" t="e">
        <v>#DIV/0!</v>
      </c>
      <c r="S4172">
        <v>0</v>
      </c>
    </row>
    <row r="4173" spans="1:19" x14ac:dyDescent="0.25">
      <c r="A4173" s="177" t="s">
        <v>3310</v>
      </c>
      <c r="B4173" t="s">
        <v>3311</v>
      </c>
      <c r="C4173" t="s">
        <v>222</v>
      </c>
      <c r="D4173" s="20" t="s">
        <v>1026</v>
      </c>
      <c r="E4173" s="26">
        <v>43160</v>
      </c>
      <c r="F4173">
        <v>0</v>
      </c>
      <c r="G4173">
        <v>0</v>
      </c>
      <c r="H4173" t="e">
        <v>#DIV/0!</v>
      </c>
      <c r="I4173">
        <v>0</v>
      </c>
      <c r="J4173">
        <v>0</v>
      </c>
      <c r="K4173" t="e">
        <v>#DIV/0!</v>
      </c>
      <c r="L4173">
        <v>0</v>
      </c>
      <c r="M4173" t="e">
        <v>#DIV/0!</v>
      </c>
      <c r="N4173">
        <v>0</v>
      </c>
      <c r="P4173">
        <v>0</v>
      </c>
      <c r="Q4173">
        <v>0</v>
      </c>
      <c r="R4173" t="e">
        <v>#DIV/0!</v>
      </c>
      <c r="S4173">
        <v>0</v>
      </c>
    </row>
    <row r="4174" spans="1:19" x14ac:dyDescent="0.25">
      <c r="A4174" s="177" t="s">
        <v>7355</v>
      </c>
      <c r="B4174" t="s">
        <v>7356</v>
      </c>
      <c r="C4174" s="20" t="s">
        <v>1078</v>
      </c>
      <c r="D4174" s="20" t="s">
        <v>1026</v>
      </c>
      <c r="E4174" s="26">
        <v>43160</v>
      </c>
      <c r="F4174">
        <v>4</v>
      </c>
      <c r="G4174">
        <v>4</v>
      </c>
      <c r="H4174">
        <v>1</v>
      </c>
      <c r="I4174">
        <v>29</v>
      </c>
      <c r="J4174">
        <v>24</v>
      </c>
      <c r="K4174">
        <v>1.2083333333333333</v>
      </c>
      <c r="L4174">
        <v>24</v>
      </c>
      <c r="M4174">
        <v>1</v>
      </c>
      <c r="N4174">
        <v>25</v>
      </c>
      <c r="P4174">
        <v>2</v>
      </c>
      <c r="Q4174">
        <v>4</v>
      </c>
      <c r="R4174">
        <v>0.5</v>
      </c>
      <c r="S4174">
        <v>4</v>
      </c>
    </row>
    <row r="4175" spans="1:19" x14ac:dyDescent="0.25">
      <c r="A4175" s="177" t="s">
        <v>7184</v>
      </c>
      <c r="B4175" t="s">
        <v>7185</v>
      </c>
      <c r="C4175" s="20" t="s">
        <v>1078</v>
      </c>
      <c r="D4175" s="20" t="s">
        <v>1027</v>
      </c>
      <c r="E4175" s="26">
        <v>43160</v>
      </c>
      <c r="F4175">
        <v>1</v>
      </c>
      <c r="G4175">
        <v>1</v>
      </c>
      <c r="H4175">
        <v>1</v>
      </c>
      <c r="I4175">
        <v>1</v>
      </c>
      <c r="J4175">
        <v>1</v>
      </c>
      <c r="K4175">
        <v>1</v>
      </c>
      <c r="L4175">
        <v>1</v>
      </c>
      <c r="M4175">
        <v>1</v>
      </c>
      <c r="N4175">
        <v>1</v>
      </c>
      <c r="P4175">
        <v>1</v>
      </c>
      <c r="Q4175">
        <v>1</v>
      </c>
      <c r="R4175">
        <v>1</v>
      </c>
      <c r="S4175">
        <v>1</v>
      </c>
    </row>
    <row r="4176" spans="1:19" x14ac:dyDescent="0.25">
      <c r="A4176" s="177" t="s">
        <v>7389</v>
      </c>
      <c r="B4176" t="s">
        <v>7390</v>
      </c>
      <c r="C4176" s="20" t="s">
        <v>1078</v>
      </c>
      <c r="D4176" s="20" t="s">
        <v>1028</v>
      </c>
      <c r="E4176" s="26">
        <v>43160</v>
      </c>
      <c r="F4176">
        <v>5</v>
      </c>
      <c r="G4176">
        <v>5</v>
      </c>
      <c r="H4176">
        <v>1</v>
      </c>
      <c r="I4176">
        <v>30</v>
      </c>
      <c r="J4176">
        <v>25</v>
      </c>
      <c r="K4176">
        <v>1.2</v>
      </c>
      <c r="L4176">
        <v>25</v>
      </c>
      <c r="M4176">
        <v>1</v>
      </c>
      <c r="N4176">
        <v>26</v>
      </c>
      <c r="P4176">
        <v>3</v>
      </c>
      <c r="Q4176">
        <v>5</v>
      </c>
      <c r="R4176">
        <v>0.6</v>
      </c>
      <c r="S4176">
        <v>5</v>
      </c>
    </row>
    <row r="4177" spans="1:19" x14ac:dyDescent="0.25">
      <c r="A4177" s="177" t="s">
        <v>5347</v>
      </c>
      <c r="B4177" t="s">
        <v>5348</v>
      </c>
      <c r="C4177" s="20" t="s">
        <v>1079</v>
      </c>
      <c r="D4177" s="20" t="s">
        <v>1026</v>
      </c>
      <c r="E4177" s="26">
        <v>43160</v>
      </c>
      <c r="F4177">
        <v>1</v>
      </c>
      <c r="G4177">
        <v>3</v>
      </c>
      <c r="H4177">
        <v>0.33333333333333331</v>
      </c>
      <c r="I4177">
        <v>6</v>
      </c>
      <c r="J4177">
        <v>6</v>
      </c>
      <c r="K4177">
        <v>1</v>
      </c>
      <c r="L4177">
        <v>18</v>
      </c>
      <c r="M4177">
        <v>0.33333333333333331</v>
      </c>
      <c r="N4177">
        <v>6</v>
      </c>
      <c r="P4177">
        <v>0</v>
      </c>
      <c r="Q4177">
        <v>1</v>
      </c>
      <c r="R4177">
        <v>0</v>
      </c>
      <c r="S4177">
        <v>0</v>
      </c>
    </row>
    <row r="4178" spans="1:19" x14ac:dyDescent="0.25">
      <c r="A4178" s="177" t="s">
        <v>5176</v>
      </c>
      <c r="B4178" t="s">
        <v>5177</v>
      </c>
      <c r="C4178" s="20" t="s">
        <v>1079</v>
      </c>
      <c r="D4178" s="20" t="s">
        <v>1027</v>
      </c>
      <c r="E4178" s="26">
        <v>43160</v>
      </c>
      <c r="F4178">
        <v>1</v>
      </c>
      <c r="G4178">
        <v>1</v>
      </c>
      <c r="H4178">
        <v>1</v>
      </c>
      <c r="I4178">
        <v>1</v>
      </c>
      <c r="J4178">
        <v>1</v>
      </c>
      <c r="K4178">
        <v>1</v>
      </c>
      <c r="L4178">
        <v>1</v>
      </c>
      <c r="M4178">
        <v>1</v>
      </c>
      <c r="N4178">
        <v>1</v>
      </c>
      <c r="P4178">
        <v>1</v>
      </c>
      <c r="Q4178">
        <v>1</v>
      </c>
      <c r="R4178">
        <v>1</v>
      </c>
      <c r="S4178">
        <v>1</v>
      </c>
    </row>
    <row r="4179" spans="1:19" x14ac:dyDescent="0.25">
      <c r="A4179" s="177" t="s">
        <v>5381</v>
      </c>
      <c r="B4179" t="s">
        <v>5382</v>
      </c>
      <c r="C4179" s="20" t="s">
        <v>1079</v>
      </c>
      <c r="D4179" s="20" t="s">
        <v>1028</v>
      </c>
      <c r="E4179" s="26">
        <v>43160</v>
      </c>
      <c r="F4179">
        <v>1</v>
      </c>
      <c r="G4179">
        <v>1</v>
      </c>
      <c r="H4179">
        <v>1</v>
      </c>
      <c r="I4179">
        <v>1</v>
      </c>
      <c r="J4179">
        <v>1</v>
      </c>
      <c r="K4179">
        <v>1</v>
      </c>
      <c r="L4179">
        <v>1</v>
      </c>
      <c r="M4179">
        <v>1</v>
      </c>
      <c r="N4179">
        <v>1</v>
      </c>
      <c r="P4179">
        <v>1</v>
      </c>
      <c r="Q4179">
        <v>1</v>
      </c>
      <c r="R4179">
        <v>1</v>
      </c>
      <c r="S4179">
        <v>1</v>
      </c>
    </row>
    <row r="4180" spans="1:19" x14ac:dyDescent="0.25">
      <c r="A4180" s="177" t="s">
        <v>12346</v>
      </c>
      <c r="B4180" t="s">
        <v>12347</v>
      </c>
      <c r="C4180" t="s">
        <v>200</v>
      </c>
      <c r="D4180" s="20" t="s">
        <v>1026</v>
      </c>
      <c r="E4180" s="26">
        <v>43160</v>
      </c>
      <c r="F4180">
        <v>4</v>
      </c>
      <c r="G4180">
        <v>4.5</v>
      </c>
      <c r="H4180">
        <v>0.88888888888888884</v>
      </c>
      <c r="I4180">
        <v>19</v>
      </c>
      <c r="J4180">
        <v>24</v>
      </c>
      <c r="K4180">
        <v>0.79166666666666663</v>
      </c>
      <c r="L4180">
        <v>27</v>
      </c>
      <c r="M4180">
        <v>0.88888888888888884</v>
      </c>
      <c r="N4180">
        <v>19</v>
      </c>
      <c r="P4180">
        <v>0</v>
      </c>
      <c r="Q4180">
        <v>0</v>
      </c>
      <c r="R4180" t="e">
        <v>#DIV/0!</v>
      </c>
      <c r="S4180">
        <v>0</v>
      </c>
    </row>
    <row r="4181" spans="1:19" x14ac:dyDescent="0.25">
      <c r="A4181" s="177" t="s">
        <v>10467</v>
      </c>
      <c r="B4181" t="s">
        <v>10468</v>
      </c>
      <c r="C4181" t="s">
        <v>204</v>
      </c>
      <c r="D4181" s="20" t="s">
        <v>1026</v>
      </c>
      <c r="E4181" s="26">
        <v>43160</v>
      </c>
      <c r="F4181">
        <v>0</v>
      </c>
      <c r="G4181">
        <v>0</v>
      </c>
      <c r="H4181" t="e">
        <v>#DIV/0!</v>
      </c>
      <c r="I4181">
        <v>0</v>
      </c>
      <c r="J4181">
        <v>0</v>
      </c>
      <c r="K4181" t="e">
        <v>#DIV/0!</v>
      </c>
      <c r="L4181">
        <v>0</v>
      </c>
      <c r="M4181" t="e">
        <v>#DIV/0!</v>
      </c>
      <c r="N4181">
        <v>0</v>
      </c>
      <c r="P4181">
        <v>0</v>
      </c>
      <c r="Q4181">
        <v>0</v>
      </c>
      <c r="R4181" t="e">
        <v>#DIV/0!</v>
      </c>
      <c r="S4181">
        <v>0</v>
      </c>
    </row>
    <row r="4182" spans="1:19" x14ac:dyDescent="0.25">
      <c r="A4182" s="177" t="s">
        <v>10011</v>
      </c>
      <c r="B4182" t="s">
        <v>10012</v>
      </c>
      <c r="C4182" t="s">
        <v>385</v>
      </c>
      <c r="D4182" s="20" t="s">
        <v>1026</v>
      </c>
      <c r="E4182" s="26">
        <v>43160</v>
      </c>
      <c r="F4182">
        <v>0.5</v>
      </c>
      <c r="G4182">
        <v>1.5</v>
      </c>
      <c r="H4182">
        <v>0.33333333333333331</v>
      </c>
      <c r="I4182">
        <v>1</v>
      </c>
      <c r="J4182">
        <v>3</v>
      </c>
      <c r="K4182">
        <v>0.33333333333333331</v>
      </c>
      <c r="L4182">
        <v>9</v>
      </c>
      <c r="M4182">
        <v>0.33333333333333331</v>
      </c>
      <c r="N4182">
        <v>0</v>
      </c>
      <c r="P4182">
        <v>0</v>
      </c>
      <c r="Q4182">
        <v>0</v>
      </c>
      <c r="R4182" t="e">
        <v>#DIV/0!</v>
      </c>
      <c r="S4182">
        <v>0</v>
      </c>
    </row>
    <row r="4183" spans="1:19" x14ac:dyDescent="0.25">
      <c r="A4183" s="177" t="s">
        <v>8815</v>
      </c>
      <c r="B4183" t="s">
        <v>8816</v>
      </c>
      <c r="C4183" t="s">
        <v>208</v>
      </c>
      <c r="D4183" s="20" t="s">
        <v>1026</v>
      </c>
      <c r="E4183" s="26">
        <v>43160</v>
      </c>
      <c r="F4183">
        <v>1</v>
      </c>
      <c r="G4183">
        <v>1.5</v>
      </c>
      <c r="H4183">
        <v>0.66666666666666663</v>
      </c>
      <c r="I4183">
        <v>7</v>
      </c>
      <c r="J4183">
        <v>6</v>
      </c>
      <c r="K4183">
        <v>1.1666666666666667</v>
      </c>
      <c r="L4183">
        <v>9</v>
      </c>
      <c r="M4183">
        <v>0.66666666666666663</v>
      </c>
      <c r="N4183">
        <v>5</v>
      </c>
      <c r="P4183">
        <v>0</v>
      </c>
      <c r="Q4183">
        <v>0</v>
      </c>
      <c r="R4183" t="e">
        <v>#DIV/0!</v>
      </c>
      <c r="S4183">
        <v>2</v>
      </c>
    </row>
    <row r="4184" spans="1:19" x14ac:dyDescent="0.25">
      <c r="A4184" s="177" t="s">
        <v>6609</v>
      </c>
      <c r="B4184" t="s">
        <v>6610</v>
      </c>
      <c r="C4184" t="s">
        <v>316</v>
      </c>
      <c r="D4184" s="20" t="s">
        <v>1026</v>
      </c>
      <c r="E4184" s="26">
        <v>43160</v>
      </c>
      <c r="F4184">
        <v>5.5</v>
      </c>
      <c r="G4184">
        <v>5.5</v>
      </c>
      <c r="H4184">
        <v>1</v>
      </c>
      <c r="I4184">
        <v>25</v>
      </c>
      <c r="J4184">
        <v>33</v>
      </c>
      <c r="K4184">
        <v>0.75757575757575757</v>
      </c>
      <c r="L4184">
        <v>33</v>
      </c>
      <c r="M4184">
        <v>1</v>
      </c>
      <c r="N4184">
        <v>19</v>
      </c>
      <c r="P4184">
        <v>2</v>
      </c>
      <c r="Q4184">
        <v>2</v>
      </c>
      <c r="R4184">
        <v>1</v>
      </c>
      <c r="S4184">
        <v>6</v>
      </c>
    </row>
    <row r="4185" spans="1:19" x14ac:dyDescent="0.25">
      <c r="A4185" s="177" t="s">
        <v>4202</v>
      </c>
      <c r="B4185" t="s">
        <v>4203</v>
      </c>
      <c r="C4185" t="s">
        <v>218</v>
      </c>
      <c r="D4185" s="20" t="s">
        <v>1026</v>
      </c>
      <c r="E4185" s="26">
        <v>43160</v>
      </c>
      <c r="F4185">
        <v>0</v>
      </c>
      <c r="G4185">
        <v>0</v>
      </c>
      <c r="H4185" t="e">
        <v>#DIV/0!</v>
      </c>
      <c r="I4185">
        <v>0</v>
      </c>
      <c r="J4185">
        <v>0</v>
      </c>
      <c r="K4185" t="e">
        <v>#DIV/0!</v>
      </c>
      <c r="L4185">
        <v>0</v>
      </c>
      <c r="M4185" t="e">
        <v>#DIV/0!</v>
      </c>
      <c r="N4185">
        <v>0</v>
      </c>
      <c r="P4185">
        <v>0</v>
      </c>
      <c r="Q4185">
        <v>0</v>
      </c>
      <c r="R4185" t="e">
        <v>#DIV/0!</v>
      </c>
      <c r="S4185">
        <v>0</v>
      </c>
    </row>
    <row r="4186" spans="1:19" x14ac:dyDescent="0.25">
      <c r="A4186" s="177" t="s">
        <v>12631</v>
      </c>
      <c r="B4186" t="s">
        <v>12632</v>
      </c>
      <c r="C4186" t="s">
        <v>202</v>
      </c>
      <c r="D4186" s="20" t="s">
        <v>1026</v>
      </c>
      <c r="E4186" s="26">
        <v>43160</v>
      </c>
      <c r="F4186">
        <v>5.5</v>
      </c>
      <c r="G4186">
        <v>5.5</v>
      </c>
      <c r="H4186">
        <v>1</v>
      </c>
      <c r="I4186">
        <v>78</v>
      </c>
      <c r="J4186">
        <v>77</v>
      </c>
      <c r="K4186">
        <v>1.0129870129870129</v>
      </c>
      <c r="L4186">
        <v>77</v>
      </c>
      <c r="M4186">
        <v>1</v>
      </c>
      <c r="N4186">
        <v>78</v>
      </c>
      <c r="P4186">
        <v>6</v>
      </c>
      <c r="Q4186">
        <v>6</v>
      </c>
      <c r="R4186">
        <v>1</v>
      </c>
      <c r="S4186">
        <v>0</v>
      </c>
    </row>
    <row r="4187" spans="1:19" x14ac:dyDescent="0.25">
      <c r="A4187" s="177" t="s">
        <v>12456</v>
      </c>
      <c r="B4187" t="s">
        <v>12457</v>
      </c>
      <c r="C4187" t="s">
        <v>347</v>
      </c>
      <c r="D4187" s="20" t="s">
        <v>1026</v>
      </c>
      <c r="E4187" s="26">
        <v>43160</v>
      </c>
      <c r="F4187">
        <v>1</v>
      </c>
      <c r="G4187">
        <v>1.5</v>
      </c>
      <c r="H4187">
        <v>0.66666666666666663</v>
      </c>
      <c r="I4187">
        <v>10</v>
      </c>
      <c r="J4187">
        <v>14</v>
      </c>
      <c r="K4187">
        <v>0.7142857142857143</v>
      </c>
      <c r="L4187">
        <v>21</v>
      </c>
      <c r="M4187">
        <v>0.66666666666666663</v>
      </c>
      <c r="N4187">
        <v>10</v>
      </c>
      <c r="P4187">
        <v>0</v>
      </c>
      <c r="Q4187">
        <v>0</v>
      </c>
      <c r="R4187" t="e">
        <v>#DIV/0!</v>
      </c>
      <c r="S4187">
        <v>0</v>
      </c>
    </row>
    <row r="4188" spans="1:19" x14ac:dyDescent="0.25">
      <c r="A4188" s="177" t="s">
        <v>9796</v>
      </c>
      <c r="B4188" t="s">
        <v>9797</v>
      </c>
      <c r="C4188" t="s">
        <v>224</v>
      </c>
      <c r="D4188" s="20" t="s">
        <v>1026</v>
      </c>
      <c r="E4188" s="26">
        <v>43160</v>
      </c>
      <c r="F4188">
        <v>4</v>
      </c>
      <c r="G4188">
        <v>9</v>
      </c>
      <c r="H4188">
        <v>0.44444444444444442</v>
      </c>
      <c r="I4188">
        <v>73</v>
      </c>
      <c r="J4188">
        <v>40</v>
      </c>
      <c r="K4188">
        <v>1.825</v>
      </c>
      <c r="L4188">
        <v>90</v>
      </c>
      <c r="M4188">
        <v>0.44444444444444442</v>
      </c>
      <c r="N4188">
        <v>72</v>
      </c>
      <c r="P4188">
        <v>5</v>
      </c>
      <c r="Q4188">
        <v>5</v>
      </c>
      <c r="R4188">
        <v>1</v>
      </c>
      <c r="S4188">
        <v>1</v>
      </c>
    </row>
    <row r="4189" spans="1:19" x14ac:dyDescent="0.25">
      <c r="A4189" s="177" t="s">
        <v>9497</v>
      </c>
      <c r="B4189" t="s">
        <v>9498</v>
      </c>
      <c r="C4189" t="s">
        <v>345</v>
      </c>
      <c r="D4189" s="20" t="s">
        <v>1026</v>
      </c>
      <c r="E4189" s="26">
        <v>43160</v>
      </c>
      <c r="F4189">
        <v>0</v>
      </c>
      <c r="G4189">
        <v>0</v>
      </c>
      <c r="H4189" t="e">
        <v>#DIV/0!</v>
      </c>
      <c r="I4189">
        <v>0</v>
      </c>
      <c r="J4189">
        <v>0</v>
      </c>
      <c r="K4189" t="e">
        <v>#DIV/0!</v>
      </c>
      <c r="L4189">
        <v>0</v>
      </c>
      <c r="M4189" t="e">
        <v>#DIV/0!</v>
      </c>
      <c r="N4189">
        <v>0</v>
      </c>
      <c r="P4189">
        <v>0</v>
      </c>
      <c r="Q4189">
        <v>0</v>
      </c>
      <c r="R4189" t="e">
        <v>#DIV/0!</v>
      </c>
      <c r="S4189">
        <v>0</v>
      </c>
    </row>
    <row r="4190" spans="1:19" x14ac:dyDescent="0.25">
      <c r="A4190" s="177" t="s">
        <v>7889</v>
      </c>
      <c r="B4190" t="s">
        <v>7890</v>
      </c>
      <c r="C4190" t="s">
        <v>226</v>
      </c>
      <c r="D4190" s="20" t="s">
        <v>1026</v>
      </c>
      <c r="E4190" s="26">
        <v>43160</v>
      </c>
      <c r="F4190">
        <v>5</v>
      </c>
      <c r="G4190">
        <v>5.5</v>
      </c>
      <c r="H4190">
        <v>0.90909090909090906</v>
      </c>
      <c r="I4190">
        <v>47</v>
      </c>
      <c r="J4190">
        <v>55</v>
      </c>
      <c r="K4190">
        <v>0.8545454545454545</v>
      </c>
      <c r="L4190">
        <v>62</v>
      </c>
      <c r="M4190">
        <v>0.88709677419354838</v>
      </c>
      <c r="N4190">
        <v>46</v>
      </c>
      <c r="P4190">
        <v>2</v>
      </c>
      <c r="Q4190">
        <v>5</v>
      </c>
      <c r="R4190">
        <v>0.4</v>
      </c>
      <c r="S4190">
        <v>1</v>
      </c>
    </row>
    <row r="4191" spans="1:19" x14ac:dyDescent="0.25">
      <c r="A4191" s="177" t="s">
        <v>6959</v>
      </c>
      <c r="B4191" t="s">
        <v>6960</v>
      </c>
      <c r="C4191" t="s">
        <v>231</v>
      </c>
      <c r="D4191" s="20" t="s">
        <v>1026</v>
      </c>
      <c r="E4191" s="26">
        <v>43160</v>
      </c>
      <c r="F4191">
        <v>7.5</v>
      </c>
      <c r="G4191">
        <v>7.5</v>
      </c>
      <c r="H4191">
        <v>1</v>
      </c>
      <c r="I4191">
        <v>106</v>
      </c>
      <c r="J4191">
        <v>84</v>
      </c>
      <c r="K4191">
        <v>1.2619047619047619</v>
      </c>
      <c r="L4191">
        <v>84</v>
      </c>
      <c r="M4191">
        <v>1</v>
      </c>
      <c r="N4191">
        <v>100</v>
      </c>
      <c r="P4191">
        <v>0</v>
      </c>
      <c r="Q4191">
        <v>4</v>
      </c>
      <c r="R4191">
        <v>0</v>
      </c>
      <c r="S4191">
        <v>6</v>
      </c>
    </row>
    <row r="4192" spans="1:19" x14ac:dyDescent="0.25">
      <c r="A4192" s="177" t="s">
        <v>6010</v>
      </c>
      <c r="B4192" t="s">
        <v>6011</v>
      </c>
      <c r="C4192" t="s">
        <v>216</v>
      </c>
      <c r="D4192" s="20" t="s">
        <v>1026</v>
      </c>
      <c r="E4192" s="26">
        <v>43160</v>
      </c>
      <c r="F4192">
        <v>6</v>
      </c>
      <c r="G4192">
        <v>7.5</v>
      </c>
      <c r="H4192">
        <v>0.8</v>
      </c>
      <c r="I4192">
        <v>60</v>
      </c>
      <c r="J4192">
        <v>81</v>
      </c>
      <c r="K4192">
        <v>0.7407407407407407</v>
      </c>
      <c r="L4192">
        <v>102</v>
      </c>
      <c r="M4192">
        <v>0.79411764705882348</v>
      </c>
      <c r="N4192">
        <v>44</v>
      </c>
      <c r="P4192">
        <v>2</v>
      </c>
      <c r="Q4192">
        <v>2</v>
      </c>
      <c r="R4192">
        <v>1</v>
      </c>
      <c r="S4192">
        <v>16</v>
      </c>
    </row>
    <row r="4193" spans="1:19" x14ac:dyDescent="0.25">
      <c r="A4193" s="177" t="s">
        <v>4617</v>
      </c>
      <c r="B4193" t="s">
        <v>4618</v>
      </c>
      <c r="C4193" t="s">
        <v>233</v>
      </c>
      <c r="D4193" s="20" t="s">
        <v>1026</v>
      </c>
      <c r="E4193" s="26">
        <v>43160</v>
      </c>
      <c r="F4193">
        <v>3</v>
      </c>
      <c r="G4193">
        <v>4.5</v>
      </c>
      <c r="H4193">
        <v>0.66666666666666663</v>
      </c>
      <c r="I4193">
        <v>30</v>
      </c>
      <c r="J4193">
        <v>42</v>
      </c>
      <c r="K4193">
        <v>0.7142857142857143</v>
      </c>
      <c r="L4193">
        <v>63</v>
      </c>
      <c r="M4193">
        <v>0.66666666666666663</v>
      </c>
      <c r="N4193">
        <v>27</v>
      </c>
      <c r="P4193">
        <v>2</v>
      </c>
      <c r="Q4193">
        <v>2</v>
      </c>
      <c r="R4193">
        <v>1</v>
      </c>
      <c r="S4193">
        <v>3</v>
      </c>
    </row>
    <row r="4194" spans="1:19" x14ac:dyDescent="0.25">
      <c r="A4194" s="177" t="s">
        <v>4027</v>
      </c>
      <c r="B4194" t="s">
        <v>4028</v>
      </c>
      <c r="C4194" t="s">
        <v>219</v>
      </c>
      <c r="D4194" s="20" t="s">
        <v>1026</v>
      </c>
      <c r="E4194" s="26">
        <v>43160</v>
      </c>
      <c r="F4194">
        <v>0</v>
      </c>
      <c r="G4194">
        <v>0</v>
      </c>
      <c r="H4194" t="e">
        <v>#DIV/0!</v>
      </c>
      <c r="I4194">
        <v>0</v>
      </c>
      <c r="J4194">
        <v>0</v>
      </c>
      <c r="K4194" t="e">
        <v>#DIV/0!</v>
      </c>
      <c r="L4194">
        <v>0</v>
      </c>
      <c r="M4194" t="e">
        <v>#DIV/0!</v>
      </c>
      <c r="N4194">
        <v>0</v>
      </c>
      <c r="P4194">
        <v>0</v>
      </c>
      <c r="Q4194">
        <v>0</v>
      </c>
      <c r="R4194" t="e">
        <v>#DIV/0!</v>
      </c>
      <c r="S4194">
        <v>0</v>
      </c>
    </row>
    <row r="4195" spans="1:19" x14ac:dyDescent="0.25">
      <c r="A4195" s="177" t="s">
        <v>3756</v>
      </c>
      <c r="B4195" t="s">
        <v>3757</v>
      </c>
      <c r="C4195" t="s">
        <v>340</v>
      </c>
      <c r="D4195" s="20" t="s">
        <v>1026</v>
      </c>
      <c r="E4195" s="26">
        <v>43160</v>
      </c>
      <c r="F4195">
        <v>0</v>
      </c>
      <c r="G4195">
        <v>0</v>
      </c>
      <c r="H4195" t="e">
        <v>#DIV/0!</v>
      </c>
      <c r="I4195">
        <v>0</v>
      </c>
      <c r="J4195">
        <v>0</v>
      </c>
      <c r="K4195" t="e">
        <v>#DIV/0!</v>
      </c>
      <c r="L4195">
        <v>0</v>
      </c>
      <c r="M4195" t="e">
        <v>#DIV/0!</v>
      </c>
      <c r="N4195">
        <v>0</v>
      </c>
      <c r="P4195">
        <v>0</v>
      </c>
      <c r="Q4195">
        <v>0</v>
      </c>
      <c r="R4195" t="e">
        <v>#DIV/0!</v>
      </c>
      <c r="S4195">
        <v>0</v>
      </c>
    </row>
    <row r="4196" spans="1:19" x14ac:dyDescent="0.25">
      <c r="A4196" s="177" t="s">
        <v>11340</v>
      </c>
      <c r="B4196" t="s">
        <v>11341</v>
      </c>
      <c r="C4196" t="s">
        <v>350</v>
      </c>
      <c r="D4196" s="20" t="s">
        <v>1026</v>
      </c>
      <c r="E4196" s="26">
        <v>43160</v>
      </c>
      <c r="F4196">
        <v>1</v>
      </c>
      <c r="G4196">
        <v>1</v>
      </c>
      <c r="H4196">
        <v>1</v>
      </c>
      <c r="I4196">
        <v>5</v>
      </c>
      <c r="J4196">
        <v>6</v>
      </c>
      <c r="K4196">
        <v>0.83333333333333337</v>
      </c>
      <c r="L4196">
        <v>6</v>
      </c>
      <c r="M4196">
        <v>1</v>
      </c>
      <c r="N4196">
        <v>5</v>
      </c>
      <c r="P4196">
        <v>0</v>
      </c>
      <c r="Q4196">
        <v>0</v>
      </c>
      <c r="R4196" t="e">
        <v>#DIV/0!</v>
      </c>
      <c r="S4196">
        <v>0</v>
      </c>
    </row>
    <row r="4197" spans="1:19" x14ac:dyDescent="0.25">
      <c r="A4197" s="177" t="s">
        <v>11342</v>
      </c>
      <c r="B4197" t="s">
        <v>11343</v>
      </c>
      <c r="C4197" t="s">
        <v>351</v>
      </c>
      <c r="D4197" s="20" t="s">
        <v>1026</v>
      </c>
      <c r="E4197" s="26">
        <v>43160</v>
      </c>
      <c r="F4197">
        <v>1.5</v>
      </c>
      <c r="G4197">
        <v>1.5</v>
      </c>
      <c r="H4197">
        <v>1</v>
      </c>
      <c r="I4197">
        <v>6</v>
      </c>
      <c r="J4197">
        <v>9</v>
      </c>
      <c r="K4197">
        <v>0.66666666666666663</v>
      </c>
      <c r="L4197">
        <v>9</v>
      </c>
      <c r="M4197">
        <v>1</v>
      </c>
      <c r="N4197">
        <v>6</v>
      </c>
      <c r="P4197">
        <v>0</v>
      </c>
      <c r="Q4197">
        <v>0</v>
      </c>
      <c r="R4197" t="e">
        <v>#DIV/0!</v>
      </c>
      <c r="S4197">
        <v>0</v>
      </c>
    </row>
    <row r="4198" spans="1:19" x14ac:dyDescent="0.25">
      <c r="A4198" s="177" t="s">
        <v>11226</v>
      </c>
      <c r="B4198" t="s">
        <v>11227</v>
      </c>
      <c r="C4198" t="s">
        <v>352</v>
      </c>
      <c r="D4198" s="20" t="s">
        <v>1026</v>
      </c>
      <c r="E4198" s="26">
        <v>43160</v>
      </c>
      <c r="F4198">
        <v>0</v>
      </c>
      <c r="G4198">
        <v>0</v>
      </c>
      <c r="H4198" t="e">
        <v>#DIV/0!</v>
      </c>
      <c r="I4198">
        <v>0</v>
      </c>
      <c r="J4198">
        <v>0</v>
      </c>
      <c r="K4198" t="e">
        <v>#DIV/0!</v>
      </c>
      <c r="L4198">
        <v>0</v>
      </c>
      <c r="M4198" t="e">
        <v>#DIV/0!</v>
      </c>
      <c r="N4198">
        <v>0</v>
      </c>
      <c r="P4198">
        <v>0</v>
      </c>
      <c r="Q4198">
        <v>0</v>
      </c>
      <c r="R4198" t="e">
        <v>#DIV/0!</v>
      </c>
      <c r="S4198">
        <v>0</v>
      </c>
    </row>
    <row r="4199" spans="1:19" x14ac:dyDescent="0.25">
      <c r="A4199" s="177" t="s">
        <v>10227</v>
      </c>
      <c r="B4199" t="s">
        <v>10228</v>
      </c>
      <c r="C4199" t="s">
        <v>353</v>
      </c>
      <c r="D4199" s="20" t="s">
        <v>1026</v>
      </c>
      <c r="E4199" s="26">
        <v>43160</v>
      </c>
      <c r="F4199">
        <v>0</v>
      </c>
      <c r="G4199">
        <v>0</v>
      </c>
      <c r="H4199" t="e">
        <v>#DIV/0!</v>
      </c>
      <c r="I4199">
        <v>0</v>
      </c>
      <c r="J4199">
        <v>0</v>
      </c>
      <c r="K4199" t="e">
        <v>#DIV/0!</v>
      </c>
      <c r="L4199">
        <v>0</v>
      </c>
      <c r="M4199" t="e">
        <v>#DIV/0!</v>
      </c>
      <c r="N4199">
        <v>0</v>
      </c>
      <c r="P4199">
        <v>0</v>
      </c>
      <c r="Q4199">
        <v>0</v>
      </c>
      <c r="R4199" t="e">
        <v>#DIV/0!</v>
      </c>
      <c r="S4199">
        <v>0</v>
      </c>
    </row>
    <row r="4200" spans="1:19" x14ac:dyDescent="0.25">
      <c r="A4200" s="177" t="s">
        <v>10087</v>
      </c>
      <c r="B4200" t="s">
        <v>10088</v>
      </c>
      <c r="C4200" t="s">
        <v>386</v>
      </c>
      <c r="D4200" s="20" t="s">
        <v>1026</v>
      </c>
      <c r="E4200" s="26">
        <v>43160</v>
      </c>
      <c r="F4200">
        <v>0</v>
      </c>
      <c r="G4200">
        <v>0</v>
      </c>
      <c r="H4200" t="e">
        <v>#DIV/0!</v>
      </c>
      <c r="I4200">
        <v>0</v>
      </c>
      <c r="J4200">
        <v>0</v>
      </c>
      <c r="K4200" t="e">
        <v>#DIV/0!</v>
      </c>
      <c r="L4200">
        <v>0</v>
      </c>
      <c r="M4200" t="e">
        <v>#DIV/0!</v>
      </c>
      <c r="N4200">
        <v>0</v>
      </c>
      <c r="P4200">
        <v>0</v>
      </c>
      <c r="Q4200">
        <v>0</v>
      </c>
      <c r="R4200" t="e">
        <v>#DIV/0!</v>
      </c>
      <c r="S4200">
        <v>0</v>
      </c>
    </row>
    <row r="4201" spans="1:19" x14ac:dyDescent="0.25">
      <c r="A4201" s="177" t="s">
        <v>8640</v>
      </c>
      <c r="B4201" t="s">
        <v>8641</v>
      </c>
      <c r="C4201" t="s">
        <v>354</v>
      </c>
      <c r="D4201" s="20" t="s">
        <v>1026</v>
      </c>
      <c r="E4201" s="26">
        <v>43160</v>
      </c>
      <c r="F4201">
        <v>1</v>
      </c>
      <c r="G4201">
        <v>1.5</v>
      </c>
      <c r="H4201">
        <v>0.66666666666666663</v>
      </c>
      <c r="I4201">
        <v>13</v>
      </c>
      <c r="J4201">
        <v>6</v>
      </c>
      <c r="K4201">
        <v>2.1666666666666665</v>
      </c>
      <c r="L4201">
        <v>9</v>
      </c>
      <c r="M4201">
        <v>0.66666666666666663</v>
      </c>
      <c r="N4201">
        <v>13</v>
      </c>
      <c r="P4201">
        <v>0</v>
      </c>
      <c r="Q4201">
        <v>0</v>
      </c>
      <c r="R4201" t="e">
        <v>#DIV/0!</v>
      </c>
      <c r="S4201">
        <v>0</v>
      </c>
    </row>
    <row r="4202" spans="1:19" x14ac:dyDescent="0.25">
      <c r="A4202" s="177" t="s">
        <v>6434</v>
      </c>
      <c r="B4202" t="s">
        <v>6435</v>
      </c>
      <c r="C4202" t="s">
        <v>355</v>
      </c>
      <c r="D4202" s="20" t="s">
        <v>1026</v>
      </c>
      <c r="E4202" s="26">
        <v>43160</v>
      </c>
      <c r="F4202">
        <v>2.5</v>
      </c>
      <c r="G4202">
        <v>3.5</v>
      </c>
      <c r="H4202">
        <v>0.7142857142857143</v>
      </c>
      <c r="I4202">
        <v>13</v>
      </c>
      <c r="J4202">
        <v>15</v>
      </c>
      <c r="K4202">
        <v>0.8666666666666667</v>
      </c>
      <c r="L4202">
        <v>21</v>
      </c>
      <c r="M4202">
        <v>0.7142857142857143</v>
      </c>
      <c r="N4202">
        <v>13</v>
      </c>
      <c r="P4202">
        <v>0</v>
      </c>
      <c r="Q4202">
        <v>0</v>
      </c>
      <c r="R4202" t="e">
        <v>#DIV/0!</v>
      </c>
      <c r="S4202">
        <v>0</v>
      </c>
    </row>
    <row r="4203" spans="1:19" x14ac:dyDescent="0.25">
      <c r="A4203" s="177" t="s">
        <v>11851</v>
      </c>
      <c r="B4203" t="s">
        <v>11852</v>
      </c>
      <c r="C4203" t="s">
        <v>198</v>
      </c>
      <c r="D4203" s="20" t="s">
        <v>1028</v>
      </c>
      <c r="E4203" s="26">
        <v>43160</v>
      </c>
      <c r="F4203">
        <v>1</v>
      </c>
      <c r="G4203">
        <v>1</v>
      </c>
      <c r="H4203">
        <v>1</v>
      </c>
      <c r="I4203">
        <v>5</v>
      </c>
      <c r="J4203">
        <v>6</v>
      </c>
      <c r="K4203">
        <v>0.83333333333333337</v>
      </c>
      <c r="L4203">
        <v>6</v>
      </c>
      <c r="M4203">
        <v>1</v>
      </c>
      <c r="N4203">
        <v>5</v>
      </c>
      <c r="P4203">
        <v>0</v>
      </c>
      <c r="Q4203">
        <v>0</v>
      </c>
      <c r="R4203" t="e">
        <v>#DIV/0!</v>
      </c>
      <c r="S4203">
        <v>0</v>
      </c>
    </row>
    <row r="4204" spans="1:19" x14ac:dyDescent="0.25">
      <c r="A4204" s="177" t="s">
        <v>11853</v>
      </c>
      <c r="B4204" t="s">
        <v>11854</v>
      </c>
      <c r="C4204" t="s">
        <v>199</v>
      </c>
      <c r="D4204" s="20" t="s">
        <v>1028</v>
      </c>
      <c r="E4204" s="26">
        <v>43160</v>
      </c>
      <c r="F4204">
        <v>9.5</v>
      </c>
      <c r="G4204">
        <v>10</v>
      </c>
      <c r="H4204">
        <v>0.95</v>
      </c>
      <c r="I4204">
        <v>97</v>
      </c>
      <c r="J4204">
        <v>101</v>
      </c>
      <c r="K4204">
        <v>0.96039603960396036</v>
      </c>
      <c r="L4204">
        <v>104</v>
      </c>
      <c r="M4204">
        <v>0.97115384615384615</v>
      </c>
      <c r="N4204">
        <v>97</v>
      </c>
      <c r="P4204">
        <v>6</v>
      </c>
      <c r="Q4204">
        <v>6</v>
      </c>
      <c r="R4204">
        <v>1</v>
      </c>
      <c r="S4204">
        <v>0</v>
      </c>
    </row>
    <row r="4205" spans="1:19" x14ac:dyDescent="0.25">
      <c r="A4205" s="177" t="s">
        <v>11855</v>
      </c>
      <c r="B4205" t="s">
        <v>11856</v>
      </c>
      <c r="C4205" t="s">
        <v>348</v>
      </c>
      <c r="D4205" s="20" t="s">
        <v>1028</v>
      </c>
      <c r="E4205" s="26">
        <v>43160</v>
      </c>
      <c r="F4205">
        <v>2.5</v>
      </c>
      <c r="G4205">
        <v>3</v>
      </c>
      <c r="H4205">
        <v>0.83333333333333337</v>
      </c>
      <c r="I4205">
        <v>16</v>
      </c>
      <c r="J4205">
        <v>23</v>
      </c>
      <c r="K4205">
        <v>0.69565217391304346</v>
      </c>
      <c r="L4205">
        <v>30</v>
      </c>
      <c r="M4205">
        <v>0.76666666666666672</v>
      </c>
      <c r="N4205">
        <v>16</v>
      </c>
      <c r="P4205">
        <v>0</v>
      </c>
      <c r="Q4205">
        <v>0</v>
      </c>
      <c r="R4205" t="e">
        <v>#DIV/0!</v>
      </c>
      <c r="S4205">
        <v>0</v>
      </c>
    </row>
    <row r="4206" spans="1:19" x14ac:dyDescent="0.25">
      <c r="A4206" s="177" t="s">
        <v>11857</v>
      </c>
      <c r="B4206" t="s">
        <v>11858</v>
      </c>
      <c r="C4206" t="s">
        <v>357</v>
      </c>
      <c r="D4206" s="20" t="s">
        <v>1028</v>
      </c>
      <c r="E4206" s="26">
        <v>43160</v>
      </c>
      <c r="F4206">
        <v>0</v>
      </c>
      <c r="G4206">
        <v>0</v>
      </c>
      <c r="H4206" t="e">
        <v>#DIV/0!</v>
      </c>
      <c r="I4206">
        <v>0</v>
      </c>
      <c r="J4206">
        <v>0</v>
      </c>
      <c r="K4206" t="e">
        <v>#DIV/0!</v>
      </c>
      <c r="L4206">
        <v>0</v>
      </c>
      <c r="M4206" t="e">
        <v>#DIV/0!</v>
      </c>
      <c r="N4206">
        <v>0</v>
      </c>
      <c r="P4206">
        <v>0</v>
      </c>
      <c r="Q4206">
        <v>0</v>
      </c>
      <c r="R4206" t="e">
        <v>#DIV/0!</v>
      </c>
      <c r="S4206">
        <v>0</v>
      </c>
    </row>
    <row r="4207" spans="1:19" x14ac:dyDescent="0.25">
      <c r="A4207" s="177" t="s">
        <v>10993</v>
      </c>
      <c r="B4207" t="s">
        <v>10994</v>
      </c>
      <c r="C4207" t="s">
        <v>227</v>
      </c>
      <c r="D4207" s="20" t="s">
        <v>1028</v>
      </c>
      <c r="E4207" s="26">
        <v>43160</v>
      </c>
      <c r="F4207">
        <v>0</v>
      </c>
      <c r="G4207">
        <v>0</v>
      </c>
      <c r="H4207" t="e">
        <v>#DIV/0!</v>
      </c>
      <c r="I4207">
        <v>0</v>
      </c>
      <c r="J4207">
        <v>0</v>
      </c>
      <c r="K4207" t="e">
        <v>#DIV/0!</v>
      </c>
      <c r="L4207">
        <v>0</v>
      </c>
      <c r="M4207" t="e">
        <v>#DIV/0!</v>
      </c>
      <c r="N4207">
        <v>0</v>
      </c>
      <c r="P4207">
        <v>0</v>
      </c>
      <c r="Q4207">
        <v>0</v>
      </c>
      <c r="R4207" t="e">
        <v>#DIV/0!</v>
      </c>
      <c r="S4207">
        <v>0</v>
      </c>
    </row>
    <row r="4208" spans="1:19" x14ac:dyDescent="0.25">
      <c r="A4208" s="177" t="s">
        <v>10818</v>
      </c>
      <c r="B4208" t="s">
        <v>10819</v>
      </c>
      <c r="C4208" t="s">
        <v>203</v>
      </c>
      <c r="D4208" s="20" t="s">
        <v>1028</v>
      </c>
      <c r="E4208" s="26">
        <v>43160</v>
      </c>
      <c r="F4208">
        <v>0</v>
      </c>
      <c r="G4208">
        <v>0</v>
      </c>
      <c r="H4208" t="e">
        <v>#DIV/0!</v>
      </c>
      <c r="I4208">
        <v>0</v>
      </c>
      <c r="J4208">
        <v>0</v>
      </c>
      <c r="K4208" t="e">
        <v>#DIV/0!</v>
      </c>
      <c r="L4208">
        <v>0</v>
      </c>
      <c r="M4208" t="e">
        <v>#DIV/0!</v>
      </c>
      <c r="N4208">
        <v>0</v>
      </c>
      <c r="O4208" t="e">
        <v>#DIV/0!</v>
      </c>
      <c r="P4208">
        <v>0</v>
      </c>
      <c r="Q4208">
        <v>0</v>
      </c>
      <c r="R4208" t="e">
        <v>#DIV/0!</v>
      </c>
      <c r="S4208">
        <v>0</v>
      </c>
    </row>
    <row r="4209" spans="1:19" x14ac:dyDescent="0.25">
      <c r="A4209" s="177" t="s">
        <v>10153</v>
      </c>
      <c r="B4209" t="s">
        <v>10154</v>
      </c>
      <c r="C4209" t="s">
        <v>387</v>
      </c>
      <c r="D4209" s="20" t="s">
        <v>1028</v>
      </c>
      <c r="E4209" s="26">
        <v>43160</v>
      </c>
      <c r="F4209">
        <v>0.5</v>
      </c>
      <c r="G4209">
        <v>1.5</v>
      </c>
      <c r="H4209">
        <v>0.33333333333333331</v>
      </c>
      <c r="I4209">
        <v>1</v>
      </c>
      <c r="J4209">
        <v>3</v>
      </c>
      <c r="K4209">
        <v>0.33333333333333331</v>
      </c>
      <c r="L4209">
        <v>9</v>
      </c>
      <c r="M4209">
        <v>0.33333333333333331</v>
      </c>
      <c r="N4209">
        <v>0</v>
      </c>
      <c r="P4209">
        <v>0</v>
      </c>
      <c r="Q4209">
        <v>0</v>
      </c>
      <c r="R4209" t="e">
        <v>#DIV/0!</v>
      </c>
      <c r="S4209">
        <v>0</v>
      </c>
    </row>
    <row r="4210" spans="1:19" x14ac:dyDescent="0.25">
      <c r="A4210" s="177" t="s">
        <v>9971</v>
      </c>
      <c r="B4210" t="s">
        <v>9972</v>
      </c>
      <c r="C4210" t="s">
        <v>223</v>
      </c>
      <c r="D4210" s="20" t="s">
        <v>1028</v>
      </c>
      <c r="E4210" s="26">
        <v>43160</v>
      </c>
      <c r="F4210">
        <v>4</v>
      </c>
      <c r="G4210">
        <v>9</v>
      </c>
      <c r="H4210">
        <v>0.44444444444444442</v>
      </c>
      <c r="I4210">
        <v>73</v>
      </c>
      <c r="J4210">
        <v>40</v>
      </c>
      <c r="K4210">
        <v>1.825</v>
      </c>
      <c r="L4210">
        <v>90</v>
      </c>
      <c r="M4210">
        <v>0.44444444444444442</v>
      </c>
      <c r="N4210">
        <v>72</v>
      </c>
      <c r="P4210">
        <v>5</v>
      </c>
      <c r="Q4210">
        <v>5</v>
      </c>
      <c r="R4210">
        <v>1</v>
      </c>
      <c r="S4210">
        <v>1</v>
      </c>
    </row>
    <row r="4211" spans="1:19" x14ac:dyDescent="0.25">
      <c r="A4211" s="177" t="s">
        <v>9589</v>
      </c>
      <c r="B4211" t="s">
        <v>9590</v>
      </c>
      <c r="C4211" t="s">
        <v>346</v>
      </c>
      <c r="D4211" s="20" t="s">
        <v>1028</v>
      </c>
      <c r="E4211" s="26">
        <v>43160</v>
      </c>
      <c r="F4211">
        <v>0</v>
      </c>
      <c r="G4211">
        <v>0</v>
      </c>
      <c r="H4211" t="e">
        <v>#DIV/0!</v>
      </c>
      <c r="I4211">
        <v>0</v>
      </c>
      <c r="J4211">
        <v>0</v>
      </c>
      <c r="K4211" t="e">
        <v>#DIV/0!</v>
      </c>
      <c r="L4211">
        <v>0</v>
      </c>
      <c r="M4211" t="e">
        <v>#DIV/0!</v>
      </c>
      <c r="N4211">
        <v>0</v>
      </c>
      <c r="P4211">
        <v>0</v>
      </c>
      <c r="Q4211">
        <v>0</v>
      </c>
      <c r="R4211" t="e">
        <v>#DIV/0!</v>
      </c>
      <c r="S4211">
        <v>0</v>
      </c>
    </row>
    <row r="4212" spans="1:19" x14ac:dyDescent="0.25">
      <c r="A4212" s="177" t="s">
        <v>9230</v>
      </c>
      <c r="B4212" t="s">
        <v>9231</v>
      </c>
      <c r="C4212" t="s">
        <v>207</v>
      </c>
      <c r="D4212" s="20" t="s">
        <v>1028</v>
      </c>
      <c r="E4212" s="26">
        <v>43160</v>
      </c>
      <c r="F4212">
        <v>5</v>
      </c>
      <c r="G4212">
        <v>6</v>
      </c>
      <c r="H4212">
        <v>0.83333333333333337</v>
      </c>
      <c r="I4212">
        <v>39</v>
      </c>
      <c r="J4212">
        <v>30</v>
      </c>
      <c r="K4212">
        <v>1.3</v>
      </c>
      <c r="L4212">
        <v>36</v>
      </c>
      <c r="M4212">
        <v>0.83333333333333337</v>
      </c>
      <c r="N4212">
        <v>35</v>
      </c>
      <c r="O4212">
        <v>0.85</v>
      </c>
      <c r="P4212">
        <v>0</v>
      </c>
      <c r="Q4212">
        <v>1</v>
      </c>
      <c r="R4212">
        <v>0</v>
      </c>
      <c r="S4212">
        <v>4</v>
      </c>
    </row>
    <row r="4213" spans="1:19" x14ac:dyDescent="0.25">
      <c r="A4213" s="177" t="s">
        <v>8391</v>
      </c>
      <c r="B4213" t="s">
        <v>8392</v>
      </c>
      <c r="C4213" t="s">
        <v>212</v>
      </c>
      <c r="D4213" s="20" t="s">
        <v>1028</v>
      </c>
      <c r="E4213" s="26">
        <v>43160</v>
      </c>
      <c r="F4213">
        <v>0</v>
      </c>
      <c r="G4213">
        <v>0</v>
      </c>
      <c r="H4213" t="e">
        <v>#DIV/0!</v>
      </c>
      <c r="I4213">
        <v>0</v>
      </c>
      <c r="J4213">
        <v>0</v>
      </c>
      <c r="K4213" t="e">
        <v>#DIV/0!</v>
      </c>
      <c r="L4213">
        <v>0</v>
      </c>
      <c r="M4213" t="e">
        <v>#DIV/0!</v>
      </c>
      <c r="N4213">
        <v>0</v>
      </c>
      <c r="P4213">
        <v>0</v>
      </c>
      <c r="Q4213">
        <v>0</v>
      </c>
      <c r="R4213" t="e">
        <v>#DIV/0!</v>
      </c>
      <c r="S4213">
        <v>0</v>
      </c>
    </row>
    <row r="4214" spans="1:19" x14ac:dyDescent="0.25">
      <c r="A4214" s="177" t="s">
        <v>8090</v>
      </c>
      <c r="B4214" t="s">
        <v>8091</v>
      </c>
      <c r="C4214" t="s">
        <v>225</v>
      </c>
      <c r="D4214" s="20" t="s">
        <v>1028</v>
      </c>
      <c r="E4214" s="26">
        <v>43160</v>
      </c>
      <c r="F4214">
        <v>5</v>
      </c>
      <c r="G4214">
        <v>5.5</v>
      </c>
      <c r="H4214">
        <v>0.90909090909090906</v>
      </c>
      <c r="I4214">
        <v>47</v>
      </c>
      <c r="J4214">
        <v>55</v>
      </c>
      <c r="K4214">
        <v>0.8545454545454545</v>
      </c>
      <c r="L4214">
        <v>62</v>
      </c>
      <c r="M4214">
        <v>0.88709677419354838</v>
      </c>
      <c r="N4214">
        <v>46</v>
      </c>
      <c r="P4214">
        <v>2</v>
      </c>
      <c r="Q4214">
        <v>5</v>
      </c>
      <c r="R4214">
        <v>0.4</v>
      </c>
      <c r="S4214">
        <v>1</v>
      </c>
    </row>
    <row r="4215" spans="1:19" x14ac:dyDescent="0.25">
      <c r="A4215" s="177" t="s">
        <v>7702</v>
      </c>
      <c r="B4215" t="s">
        <v>7703</v>
      </c>
      <c r="C4215" s="20" t="s">
        <v>901</v>
      </c>
      <c r="D4215" s="20" t="s">
        <v>1026</v>
      </c>
      <c r="E4215" s="26">
        <v>43160</v>
      </c>
      <c r="F4215">
        <v>4</v>
      </c>
      <c r="G4215">
        <v>4</v>
      </c>
      <c r="H4215">
        <v>1</v>
      </c>
      <c r="I4215">
        <v>29</v>
      </c>
      <c r="J4215">
        <v>24</v>
      </c>
      <c r="K4215">
        <v>1.2083333333333333</v>
      </c>
      <c r="L4215">
        <v>24</v>
      </c>
      <c r="M4215">
        <v>1</v>
      </c>
      <c r="N4215">
        <v>25</v>
      </c>
      <c r="P4215">
        <v>2</v>
      </c>
      <c r="Q4215">
        <v>4</v>
      </c>
      <c r="R4215">
        <v>0.5</v>
      </c>
      <c r="S4215">
        <v>4</v>
      </c>
    </row>
    <row r="4216" spans="1:19" x14ac:dyDescent="0.25">
      <c r="A4216" s="177" t="s">
        <v>7441</v>
      </c>
      <c r="B4216" t="s">
        <v>7442</v>
      </c>
      <c r="C4216" s="20" t="s">
        <v>901</v>
      </c>
      <c r="D4216" s="20" t="s">
        <v>1027</v>
      </c>
      <c r="E4216" s="26">
        <v>43160</v>
      </c>
      <c r="F4216">
        <v>0</v>
      </c>
      <c r="G4216">
        <v>0</v>
      </c>
      <c r="H4216" t="e">
        <v>#DIV/0!</v>
      </c>
      <c r="I4216">
        <v>0</v>
      </c>
      <c r="J4216">
        <v>0</v>
      </c>
      <c r="K4216" t="e">
        <v>#DIV/0!</v>
      </c>
      <c r="L4216">
        <v>0</v>
      </c>
      <c r="M4216" t="e">
        <v>#DIV/0!</v>
      </c>
      <c r="N4216">
        <v>0</v>
      </c>
      <c r="P4216">
        <v>0</v>
      </c>
      <c r="Q4216">
        <v>0</v>
      </c>
      <c r="R4216" t="e">
        <v>#DIV/0!</v>
      </c>
      <c r="S4216">
        <v>0</v>
      </c>
    </row>
    <row r="4217" spans="1:19" x14ac:dyDescent="0.25">
      <c r="A4217" s="177" t="s">
        <v>7550</v>
      </c>
      <c r="B4217" t="s">
        <v>7549</v>
      </c>
      <c r="C4217" t="s">
        <v>901</v>
      </c>
      <c r="D4217" s="20" t="s">
        <v>1028</v>
      </c>
      <c r="E4217" s="26">
        <v>43160</v>
      </c>
      <c r="F4217">
        <v>4</v>
      </c>
      <c r="G4217">
        <v>4</v>
      </c>
      <c r="H4217">
        <v>1</v>
      </c>
      <c r="I4217">
        <v>29</v>
      </c>
      <c r="J4217">
        <v>24</v>
      </c>
      <c r="K4217">
        <v>1.2083333333333333</v>
      </c>
      <c r="L4217">
        <v>24</v>
      </c>
      <c r="M4217">
        <v>1</v>
      </c>
      <c r="N4217">
        <v>25</v>
      </c>
      <c r="P4217">
        <v>2</v>
      </c>
      <c r="Q4217">
        <v>4</v>
      </c>
      <c r="R4217">
        <v>0.5</v>
      </c>
      <c r="S4217">
        <v>4</v>
      </c>
    </row>
    <row r="4218" spans="1:19" x14ac:dyDescent="0.25">
      <c r="A4218" s="177" t="s">
        <v>7150</v>
      </c>
      <c r="B4218" t="s">
        <v>7151</v>
      </c>
      <c r="C4218" t="s">
        <v>232</v>
      </c>
      <c r="D4218" s="20" t="s">
        <v>1028</v>
      </c>
      <c r="E4218" s="26">
        <v>43160</v>
      </c>
      <c r="F4218">
        <v>7.5</v>
      </c>
      <c r="G4218">
        <v>7.5</v>
      </c>
      <c r="H4218">
        <v>1</v>
      </c>
      <c r="I4218">
        <v>106</v>
      </c>
      <c r="J4218">
        <v>84</v>
      </c>
      <c r="K4218">
        <v>1.2619047619047619</v>
      </c>
      <c r="L4218">
        <v>84</v>
      </c>
      <c r="M4218">
        <v>1</v>
      </c>
      <c r="N4218">
        <v>100</v>
      </c>
      <c r="P4218">
        <v>0</v>
      </c>
      <c r="Q4218">
        <v>4</v>
      </c>
      <c r="R4218">
        <v>0</v>
      </c>
      <c r="S4218">
        <v>6</v>
      </c>
    </row>
    <row r="4219" spans="1:19" x14ac:dyDescent="0.25">
      <c r="A4219" s="177" t="s">
        <v>6784</v>
      </c>
      <c r="B4219" t="s">
        <v>6785</v>
      </c>
      <c r="C4219" t="s">
        <v>317</v>
      </c>
      <c r="D4219" s="20" t="s">
        <v>1028</v>
      </c>
      <c r="E4219" s="26">
        <v>43160</v>
      </c>
      <c r="F4219">
        <v>8</v>
      </c>
      <c r="G4219">
        <v>9</v>
      </c>
      <c r="H4219">
        <v>0.88888888888888884</v>
      </c>
      <c r="I4219">
        <v>38</v>
      </c>
      <c r="J4219">
        <v>48</v>
      </c>
      <c r="K4219">
        <v>0.79166666666666663</v>
      </c>
      <c r="L4219">
        <v>54</v>
      </c>
      <c r="M4219">
        <v>0.88888888888888884</v>
      </c>
      <c r="N4219">
        <v>32</v>
      </c>
      <c r="P4219">
        <v>2</v>
      </c>
      <c r="Q4219">
        <v>2</v>
      </c>
      <c r="R4219">
        <v>1</v>
      </c>
      <c r="S4219">
        <v>6</v>
      </c>
    </row>
    <row r="4220" spans="1:19" x14ac:dyDescent="0.25">
      <c r="A4220" s="177" t="s">
        <v>6360</v>
      </c>
      <c r="B4220" t="s">
        <v>6361</v>
      </c>
      <c r="C4220" t="s">
        <v>214</v>
      </c>
      <c r="D4220" s="20" t="s">
        <v>1028</v>
      </c>
      <c r="E4220" s="26">
        <v>43160</v>
      </c>
      <c r="F4220">
        <v>10.5</v>
      </c>
      <c r="G4220">
        <v>15.5</v>
      </c>
      <c r="H4220">
        <v>0.67741935483870963</v>
      </c>
      <c r="I4220">
        <v>91</v>
      </c>
      <c r="J4220">
        <v>108</v>
      </c>
      <c r="K4220">
        <v>0.84259259259259256</v>
      </c>
      <c r="L4220">
        <v>150</v>
      </c>
      <c r="M4220">
        <v>0.72</v>
      </c>
      <c r="N4220">
        <v>73</v>
      </c>
      <c r="O4220">
        <v>0.85</v>
      </c>
      <c r="P4220">
        <v>7</v>
      </c>
      <c r="Q4220">
        <v>8</v>
      </c>
      <c r="R4220">
        <v>0.875</v>
      </c>
      <c r="S4220">
        <v>18</v>
      </c>
    </row>
    <row r="4221" spans="1:19" x14ac:dyDescent="0.25">
      <c r="A4221" s="177" t="s">
        <v>5582</v>
      </c>
      <c r="B4221" t="s">
        <v>5853</v>
      </c>
      <c r="C4221" s="20" t="s">
        <v>903</v>
      </c>
      <c r="D4221" s="20" t="s">
        <v>1026</v>
      </c>
      <c r="E4221" s="26">
        <v>43160</v>
      </c>
      <c r="F4221">
        <v>3.5</v>
      </c>
      <c r="G4221">
        <v>6.5</v>
      </c>
      <c r="H4221">
        <v>0.53846153846153844</v>
      </c>
      <c r="I4221">
        <v>30</v>
      </c>
      <c r="J4221">
        <v>21</v>
      </c>
      <c r="K4221">
        <v>1.4285714285714286</v>
      </c>
      <c r="L4221">
        <v>39</v>
      </c>
      <c r="M4221">
        <v>0.53846153846153844</v>
      </c>
      <c r="N4221">
        <v>29</v>
      </c>
      <c r="P4221">
        <v>0</v>
      </c>
      <c r="Q4221">
        <v>1</v>
      </c>
      <c r="R4221">
        <v>0</v>
      </c>
      <c r="S4221">
        <v>1</v>
      </c>
    </row>
    <row r="4222" spans="1:19" x14ac:dyDescent="0.25">
      <c r="A4222" s="177" t="s">
        <v>5431</v>
      </c>
      <c r="B4222" t="s">
        <v>5432</v>
      </c>
      <c r="C4222" s="20" t="s">
        <v>903</v>
      </c>
      <c r="D4222" s="20" t="s">
        <v>1027</v>
      </c>
      <c r="E4222" s="26">
        <v>43160</v>
      </c>
      <c r="F4222">
        <v>0</v>
      </c>
      <c r="G4222">
        <v>0</v>
      </c>
      <c r="H4222" t="e">
        <v>#DIV/0!</v>
      </c>
      <c r="I4222">
        <v>0</v>
      </c>
      <c r="J4222">
        <v>0</v>
      </c>
      <c r="K4222" t="e">
        <v>#DIV/0!</v>
      </c>
      <c r="L4222">
        <v>0</v>
      </c>
      <c r="M4222" t="e">
        <v>#DIV/0!</v>
      </c>
      <c r="N4222">
        <v>0</v>
      </c>
      <c r="P4222">
        <v>0</v>
      </c>
      <c r="Q4222">
        <v>0</v>
      </c>
      <c r="R4222" t="e">
        <v>#DIV/0!</v>
      </c>
      <c r="S4222">
        <v>0</v>
      </c>
    </row>
    <row r="4223" spans="1:19" x14ac:dyDescent="0.25">
      <c r="A4223" s="177" t="s">
        <v>5831</v>
      </c>
      <c r="B4223" t="s">
        <v>5830</v>
      </c>
      <c r="C4223" t="s">
        <v>903</v>
      </c>
      <c r="D4223" s="20" t="s">
        <v>1028</v>
      </c>
      <c r="E4223" s="26">
        <v>43160</v>
      </c>
      <c r="F4223">
        <v>3.5</v>
      </c>
      <c r="G4223">
        <v>6.5</v>
      </c>
      <c r="H4223">
        <v>0.53846153846153844</v>
      </c>
      <c r="I4223">
        <v>30</v>
      </c>
      <c r="J4223">
        <v>21</v>
      </c>
      <c r="K4223">
        <v>1.4285714285714286</v>
      </c>
      <c r="L4223">
        <v>39</v>
      </c>
      <c r="M4223">
        <v>0.53846153846153844</v>
      </c>
      <c r="N4223">
        <v>29</v>
      </c>
      <c r="P4223">
        <v>0</v>
      </c>
      <c r="Q4223">
        <v>1</v>
      </c>
      <c r="R4223">
        <v>0</v>
      </c>
      <c r="S4223">
        <v>1</v>
      </c>
    </row>
    <row r="4224" spans="1:19" x14ac:dyDescent="0.25">
      <c r="A4224" s="177" t="s">
        <v>4967</v>
      </c>
      <c r="B4224" t="s">
        <v>4968</v>
      </c>
      <c r="C4224" t="s">
        <v>230</v>
      </c>
      <c r="D4224" s="20" t="s">
        <v>1028</v>
      </c>
      <c r="E4224" s="26">
        <v>43160</v>
      </c>
      <c r="F4224">
        <v>0</v>
      </c>
      <c r="G4224">
        <v>0</v>
      </c>
      <c r="H4224" t="e">
        <v>#DIV/0!</v>
      </c>
      <c r="I4224">
        <v>0</v>
      </c>
      <c r="J4224">
        <v>0</v>
      </c>
      <c r="K4224" t="e">
        <v>#DIV/0!</v>
      </c>
      <c r="L4224">
        <v>0</v>
      </c>
      <c r="M4224" t="e">
        <v>#DIV/0!</v>
      </c>
      <c r="N4224">
        <v>0</v>
      </c>
      <c r="P4224">
        <v>0</v>
      </c>
      <c r="Q4224">
        <v>0</v>
      </c>
      <c r="R4224" t="e">
        <v>#DIV/0!</v>
      </c>
      <c r="S4224">
        <v>0</v>
      </c>
    </row>
    <row r="4225" spans="1:19" x14ac:dyDescent="0.25">
      <c r="A4225" s="177" t="s">
        <v>4792</v>
      </c>
      <c r="B4225" t="s">
        <v>4793</v>
      </c>
      <c r="C4225" t="s">
        <v>234</v>
      </c>
      <c r="D4225" s="20" t="s">
        <v>1028</v>
      </c>
      <c r="E4225" s="26">
        <v>43160</v>
      </c>
      <c r="F4225">
        <v>3</v>
      </c>
      <c r="G4225">
        <v>4.5</v>
      </c>
      <c r="H4225">
        <v>0.66666666666666663</v>
      </c>
      <c r="I4225">
        <v>30</v>
      </c>
      <c r="J4225">
        <v>42</v>
      </c>
      <c r="K4225">
        <v>0.7142857142857143</v>
      </c>
      <c r="L4225">
        <v>63</v>
      </c>
      <c r="M4225">
        <v>0.66666666666666663</v>
      </c>
      <c r="N4225">
        <v>27</v>
      </c>
      <c r="P4225">
        <v>2</v>
      </c>
      <c r="Q4225">
        <v>2</v>
      </c>
      <c r="R4225">
        <v>1</v>
      </c>
      <c r="S4225">
        <v>3</v>
      </c>
    </row>
    <row r="4226" spans="1:19" x14ac:dyDescent="0.25">
      <c r="A4226" s="177" t="s">
        <v>4442</v>
      </c>
      <c r="B4226" t="s">
        <v>4443</v>
      </c>
      <c r="C4226" t="s">
        <v>217</v>
      </c>
      <c r="D4226" s="20" t="s">
        <v>1028</v>
      </c>
      <c r="E4226" s="26">
        <v>43160</v>
      </c>
      <c r="F4226">
        <v>0</v>
      </c>
      <c r="G4226">
        <v>0</v>
      </c>
      <c r="H4226" t="e">
        <v>#DIV/0!</v>
      </c>
      <c r="I4226">
        <v>0</v>
      </c>
      <c r="J4226">
        <v>0</v>
      </c>
      <c r="K4226" t="e">
        <v>#DIV/0!</v>
      </c>
      <c r="L4226">
        <v>0</v>
      </c>
      <c r="M4226" t="e">
        <v>#DIV/0!</v>
      </c>
      <c r="N4226">
        <v>0</v>
      </c>
      <c r="P4226">
        <v>0</v>
      </c>
      <c r="Q4226">
        <v>0</v>
      </c>
      <c r="R4226" t="e">
        <v>#DIV/0!</v>
      </c>
      <c r="S4226">
        <v>0</v>
      </c>
    </row>
    <row r="4227" spans="1:19" x14ac:dyDescent="0.25">
      <c r="A4227" s="177" t="s">
        <v>3852</v>
      </c>
      <c r="B4227" t="s">
        <v>3853</v>
      </c>
      <c r="C4227" t="s">
        <v>342</v>
      </c>
      <c r="D4227" s="20" t="s">
        <v>1028</v>
      </c>
      <c r="E4227" s="26">
        <v>43160</v>
      </c>
      <c r="F4227">
        <v>0</v>
      </c>
      <c r="G4227">
        <v>0</v>
      </c>
      <c r="H4227" t="e">
        <v>#DIV/0!</v>
      </c>
      <c r="I4227">
        <v>0</v>
      </c>
      <c r="J4227">
        <v>0</v>
      </c>
      <c r="K4227" t="e">
        <v>#DIV/0!</v>
      </c>
      <c r="L4227">
        <v>0</v>
      </c>
      <c r="M4227" t="e">
        <v>#DIV/0!</v>
      </c>
      <c r="N4227">
        <v>0</v>
      </c>
      <c r="P4227">
        <v>0</v>
      </c>
      <c r="Q4227">
        <v>0</v>
      </c>
      <c r="R4227" t="e">
        <v>#DIV/0!</v>
      </c>
      <c r="S4227">
        <v>0</v>
      </c>
    </row>
    <row r="4228" spans="1:19" x14ac:dyDescent="0.25">
      <c r="A4228" s="177" t="s">
        <v>3660</v>
      </c>
      <c r="B4228" t="s">
        <v>3661</v>
      </c>
      <c r="C4228" t="s">
        <v>220</v>
      </c>
      <c r="D4228" s="20" t="s">
        <v>1028</v>
      </c>
      <c r="E4228" s="26">
        <v>43160</v>
      </c>
      <c r="F4228">
        <v>0</v>
      </c>
      <c r="G4228">
        <v>0</v>
      </c>
      <c r="H4228" t="e">
        <v>#DIV/0!</v>
      </c>
      <c r="I4228">
        <v>0</v>
      </c>
      <c r="J4228">
        <v>0</v>
      </c>
      <c r="K4228" t="e">
        <v>#DIV/0!</v>
      </c>
      <c r="L4228">
        <v>0</v>
      </c>
      <c r="M4228" t="e">
        <v>#DIV/0!</v>
      </c>
      <c r="N4228">
        <v>0</v>
      </c>
      <c r="P4228">
        <v>0</v>
      </c>
      <c r="Q4228">
        <v>0</v>
      </c>
      <c r="R4228" t="e">
        <v>#DIV/0!</v>
      </c>
      <c r="S4228">
        <v>0</v>
      </c>
    </row>
    <row r="4229" spans="1:19" x14ac:dyDescent="0.25">
      <c r="A4229" s="177" t="s">
        <v>3135</v>
      </c>
      <c r="B4229" t="s">
        <v>3136</v>
      </c>
      <c r="C4229" t="s">
        <v>242</v>
      </c>
      <c r="D4229" s="20" t="s">
        <v>1026</v>
      </c>
      <c r="E4229" s="26">
        <v>43160</v>
      </c>
      <c r="F4229">
        <v>0</v>
      </c>
      <c r="G4229">
        <v>0</v>
      </c>
      <c r="H4229" t="e">
        <v>#DIV/0!</v>
      </c>
      <c r="I4229">
        <v>0</v>
      </c>
      <c r="J4229">
        <v>0</v>
      </c>
      <c r="K4229" t="e">
        <v>#DIV/0!</v>
      </c>
      <c r="L4229">
        <v>0</v>
      </c>
      <c r="M4229" t="e">
        <v>#DIV/0!</v>
      </c>
      <c r="N4229">
        <v>0</v>
      </c>
      <c r="P4229">
        <v>0</v>
      </c>
      <c r="Q4229">
        <v>0</v>
      </c>
      <c r="R4229" t="e">
        <v>#DIV/0!</v>
      </c>
      <c r="S4229">
        <v>0</v>
      </c>
    </row>
    <row r="4230" spans="1:19" x14ac:dyDescent="0.25">
      <c r="A4230" s="177" t="s">
        <v>2960</v>
      </c>
      <c r="B4230" t="s">
        <v>2961</v>
      </c>
      <c r="C4230" s="20" t="s">
        <v>2754</v>
      </c>
      <c r="D4230" s="20" t="s">
        <v>1026</v>
      </c>
      <c r="E4230" s="26">
        <v>43160</v>
      </c>
      <c r="F4230">
        <v>2.5</v>
      </c>
      <c r="G4230">
        <v>3.5</v>
      </c>
      <c r="H4230">
        <v>0.7142857142857143</v>
      </c>
      <c r="I4230">
        <v>24</v>
      </c>
      <c r="J4230">
        <v>15</v>
      </c>
      <c r="K4230">
        <v>1.6</v>
      </c>
      <c r="L4230">
        <v>21</v>
      </c>
      <c r="M4230">
        <v>0.7142857142857143</v>
      </c>
      <c r="N4230">
        <v>23</v>
      </c>
      <c r="P4230">
        <v>0</v>
      </c>
      <c r="Q4230">
        <v>0</v>
      </c>
      <c r="R4230" t="e">
        <v>#DIV/0!</v>
      </c>
      <c r="S4230">
        <v>1</v>
      </c>
    </row>
    <row r="4231" spans="1:19" x14ac:dyDescent="0.25">
      <c r="A4231" s="177" t="s">
        <v>2715</v>
      </c>
      <c r="B4231" t="s">
        <v>2716</v>
      </c>
      <c r="C4231" t="s">
        <v>237</v>
      </c>
      <c r="D4231" s="20" t="s">
        <v>1026</v>
      </c>
      <c r="E4231" s="26">
        <v>43160</v>
      </c>
      <c r="F4231">
        <v>7.5</v>
      </c>
      <c r="G4231">
        <v>11</v>
      </c>
      <c r="H4231">
        <v>0.68181818181818177</v>
      </c>
      <c r="I4231">
        <v>50</v>
      </c>
      <c r="J4231">
        <v>45</v>
      </c>
      <c r="K4231">
        <v>1.1111111111111112</v>
      </c>
      <c r="L4231">
        <v>66</v>
      </c>
      <c r="M4231">
        <v>0.68181818181818177</v>
      </c>
      <c r="N4231">
        <v>46</v>
      </c>
      <c r="O4231">
        <v>0.85</v>
      </c>
      <c r="P4231">
        <v>5</v>
      </c>
      <c r="Q4231">
        <v>7</v>
      </c>
      <c r="R4231">
        <v>0.7142857142857143</v>
      </c>
      <c r="S4231">
        <v>4</v>
      </c>
    </row>
    <row r="4232" spans="1:19" x14ac:dyDescent="0.25">
      <c r="A4232" s="177" t="s">
        <v>2540</v>
      </c>
      <c r="B4232" t="s">
        <v>2541</v>
      </c>
      <c r="C4232" t="s">
        <v>238</v>
      </c>
      <c r="D4232" s="20" t="s">
        <v>1026</v>
      </c>
      <c r="E4232" s="26">
        <v>43160</v>
      </c>
      <c r="F4232">
        <v>0</v>
      </c>
      <c r="G4232">
        <v>0</v>
      </c>
      <c r="H4232" t="e">
        <v>#DIV/0!</v>
      </c>
      <c r="I4232">
        <v>0</v>
      </c>
      <c r="J4232">
        <v>0</v>
      </c>
      <c r="K4232" t="e">
        <v>#DIV/0!</v>
      </c>
      <c r="L4232">
        <v>0</v>
      </c>
      <c r="M4232" t="e">
        <v>#DIV/0!</v>
      </c>
      <c r="N4232">
        <v>0</v>
      </c>
      <c r="P4232">
        <v>0</v>
      </c>
      <c r="Q4232">
        <v>0</v>
      </c>
      <c r="R4232" t="e">
        <v>#DIV/0!</v>
      </c>
      <c r="S4232">
        <v>0</v>
      </c>
    </row>
    <row r="4233" spans="1:19" x14ac:dyDescent="0.25">
      <c r="A4233" s="177" t="s">
        <v>2367</v>
      </c>
      <c r="B4233" t="s">
        <v>2368</v>
      </c>
      <c r="C4233" t="s">
        <v>239</v>
      </c>
      <c r="D4233" s="20" t="s">
        <v>1026</v>
      </c>
      <c r="E4233" s="26">
        <v>43160</v>
      </c>
      <c r="F4233">
        <v>0</v>
      </c>
      <c r="G4233">
        <v>0</v>
      </c>
      <c r="H4233" t="e">
        <v>#DIV/0!</v>
      </c>
      <c r="I4233">
        <v>0</v>
      </c>
      <c r="J4233">
        <v>0</v>
      </c>
      <c r="K4233" t="e">
        <v>#DIV/0!</v>
      </c>
      <c r="L4233">
        <v>0</v>
      </c>
      <c r="M4233" t="e">
        <v>#DIV/0!</v>
      </c>
      <c r="N4233">
        <v>0</v>
      </c>
      <c r="P4233">
        <v>0</v>
      </c>
      <c r="Q4233">
        <v>0</v>
      </c>
      <c r="R4233" t="e">
        <v>#DIV/0!</v>
      </c>
      <c r="S4233">
        <v>0</v>
      </c>
    </row>
    <row r="4234" spans="1:19" x14ac:dyDescent="0.25">
      <c r="A4234" s="177" t="s">
        <v>2192</v>
      </c>
      <c r="B4234" t="s">
        <v>2193</v>
      </c>
      <c r="C4234" s="20" t="s">
        <v>2018</v>
      </c>
      <c r="D4234" s="20" t="s">
        <v>1026</v>
      </c>
      <c r="E4234" s="26">
        <v>43160</v>
      </c>
      <c r="F4234">
        <v>5</v>
      </c>
      <c r="G4234">
        <v>7</v>
      </c>
      <c r="H4234">
        <v>0.7142857142857143</v>
      </c>
      <c r="I4234">
        <v>35</v>
      </c>
      <c r="J4234">
        <v>30</v>
      </c>
      <c r="K4234">
        <v>1.1666666666666667</v>
      </c>
      <c r="L4234">
        <v>42</v>
      </c>
      <c r="M4234">
        <v>0.7142857142857143</v>
      </c>
      <c r="N4234">
        <v>31</v>
      </c>
      <c r="P4234">
        <v>2</v>
      </c>
      <c r="Q4234">
        <v>5</v>
      </c>
      <c r="R4234">
        <v>0.4</v>
      </c>
      <c r="S4234">
        <v>4</v>
      </c>
    </row>
    <row r="4235" spans="1:19" x14ac:dyDescent="0.25">
      <c r="A4235" s="177" t="s">
        <v>1944</v>
      </c>
      <c r="B4235" t="s">
        <v>1945</v>
      </c>
      <c r="C4235" t="s">
        <v>240</v>
      </c>
      <c r="D4235" s="20" t="s">
        <v>1026</v>
      </c>
      <c r="E4235" s="26">
        <v>43160</v>
      </c>
      <c r="F4235">
        <v>11</v>
      </c>
      <c r="G4235">
        <v>13</v>
      </c>
      <c r="H4235">
        <v>0.84615384615384615</v>
      </c>
      <c r="I4235">
        <v>52</v>
      </c>
      <c r="J4235">
        <v>66</v>
      </c>
      <c r="K4235">
        <v>0.78787878787878785</v>
      </c>
      <c r="L4235">
        <v>78</v>
      </c>
      <c r="M4235">
        <v>0.84615384615384615</v>
      </c>
      <c r="N4235">
        <v>43</v>
      </c>
      <c r="P4235">
        <v>2</v>
      </c>
      <c r="Q4235">
        <v>2</v>
      </c>
      <c r="R4235">
        <v>1</v>
      </c>
      <c r="S4235">
        <v>8</v>
      </c>
    </row>
    <row r="4236" spans="1:19" x14ac:dyDescent="0.25">
      <c r="A4236" s="177" t="s">
        <v>1769</v>
      </c>
      <c r="B4236" t="s">
        <v>1770</v>
      </c>
      <c r="C4236" t="s">
        <v>241</v>
      </c>
      <c r="D4236" s="20" t="s">
        <v>1026</v>
      </c>
      <c r="E4236" s="26">
        <v>43160</v>
      </c>
      <c r="F4236">
        <v>32</v>
      </c>
      <c r="G4236">
        <v>41</v>
      </c>
      <c r="H4236">
        <v>0.78048780487804881</v>
      </c>
      <c r="I4236">
        <v>404</v>
      </c>
      <c r="J4236">
        <v>393</v>
      </c>
      <c r="K4236">
        <v>1.0279898218829517</v>
      </c>
      <c r="L4236">
        <v>499</v>
      </c>
      <c r="M4236">
        <v>0.78757515030060121</v>
      </c>
      <c r="N4236">
        <v>377</v>
      </c>
      <c r="P4236">
        <v>17</v>
      </c>
      <c r="Q4236">
        <v>24</v>
      </c>
      <c r="R4236">
        <v>0.70833333333333337</v>
      </c>
      <c r="S4236">
        <v>27</v>
      </c>
    </row>
    <row r="4237" spans="1:19" x14ac:dyDescent="0.25">
      <c r="A4237" s="177" t="s">
        <v>1594</v>
      </c>
      <c r="B4237" t="s">
        <v>1595</v>
      </c>
      <c r="C4237" t="s">
        <v>318</v>
      </c>
      <c r="D4237" s="20" t="s">
        <v>1026</v>
      </c>
      <c r="E4237" s="26">
        <v>43160</v>
      </c>
      <c r="F4237">
        <v>6</v>
      </c>
      <c r="G4237">
        <v>7.5</v>
      </c>
      <c r="H4237">
        <v>0.8</v>
      </c>
      <c r="I4237">
        <v>37</v>
      </c>
      <c r="J4237">
        <v>36</v>
      </c>
      <c r="K4237">
        <v>1.0277777777777777</v>
      </c>
      <c r="L4237">
        <v>45</v>
      </c>
      <c r="M4237">
        <v>0.8</v>
      </c>
      <c r="N4237">
        <v>37</v>
      </c>
      <c r="P4237">
        <v>0</v>
      </c>
      <c r="Q4237">
        <v>0</v>
      </c>
      <c r="R4237" t="e">
        <v>#DIV/0!</v>
      </c>
      <c r="S4237">
        <v>0</v>
      </c>
    </row>
    <row r="4238" spans="1:19" x14ac:dyDescent="0.25">
      <c r="A4238" s="177" t="s">
        <v>2789</v>
      </c>
      <c r="B4238" t="s">
        <v>2790</v>
      </c>
      <c r="C4238" s="20" t="s">
        <v>2754</v>
      </c>
      <c r="D4238" s="20" t="s">
        <v>1027</v>
      </c>
      <c r="E4238" s="26">
        <v>43160</v>
      </c>
      <c r="H4238" t="e">
        <v>#DIV/0!</v>
      </c>
      <c r="K4238" t="e">
        <v>#DIV/0!</v>
      </c>
      <c r="M4238" t="e">
        <v>#DIV/0!</v>
      </c>
      <c r="P4238">
        <v>0</v>
      </c>
      <c r="Q4238">
        <v>0</v>
      </c>
      <c r="R4238" t="e">
        <v>#DIV/0!</v>
      </c>
    </row>
    <row r="4239" spans="1:19" x14ac:dyDescent="0.25">
      <c r="A4239" s="177" t="s">
        <v>2019</v>
      </c>
      <c r="B4239" t="s">
        <v>2020</v>
      </c>
      <c r="C4239" s="20" t="s">
        <v>2018</v>
      </c>
      <c r="D4239" s="20" t="s">
        <v>1027</v>
      </c>
      <c r="E4239" s="26">
        <v>43160</v>
      </c>
      <c r="H4239" t="e">
        <v>#DIV/0!</v>
      </c>
      <c r="K4239" t="e">
        <v>#DIV/0!</v>
      </c>
      <c r="M4239" t="e">
        <v>#DIV/0!</v>
      </c>
      <c r="P4239">
        <v>0</v>
      </c>
      <c r="Q4239">
        <v>0</v>
      </c>
      <c r="R4239" t="e">
        <v>#DIV/0!</v>
      </c>
    </row>
    <row r="4240" spans="1:19" x14ac:dyDescent="0.25">
      <c r="A4240" s="177" t="s">
        <v>2753</v>
      </c>
      <c r="B4240" t="s">
        <v>2750</v>
      </c>
      <c r="C4240" s="20" t="s">
        <v>899</v>
      </c>
      <c r="D4240" s="20" t="s">
        <v>1027</v>
      </c>
      <c r="E4240" s="26">
        <v>43160</v>
      </c>
      <c r="F4240">
        <v>0</v>
      </c>
      <c r="G4240">
        <v>0</v>
      </c>
      <c r="H4240" t="e">
        <v>#DIV/0!</v>
      </c>
      <c r="I4240">
        <v>0</v>
      </c>
      <c r="J4240">
        <v>0</v>
      </c>
      <c r="K4240" t="e">
        <v>#DIV/0!</v>
      </c>
      <c r="L4240">
        <v>0</v>
      </c>
      <c r="M4240" t="e">
        <v>#DIV/0!</v>
      </c>
      <c r="N4240">
        <v>0</v>
      </c>
      <c r="P4240">
        <v>0</v>
      </c>
      <c r="Q4240">
        <v>0</v>
      </c>
      <c r="R4240" t="e">
        <v>#DIV/0!</v>
      </c>
      <c r="S4240">
        <v>0</v>
      </c>
    </row>
    <row r="4241" spans="1:19" x14ac:dyDescent="0.25">
      <c r="A4241" s="177" t="s">
        <v>2755</v>
      </c>
      <c r="B4241" t="s">
        <v>2756</v>
      </c>
      <c r="C4241" s="20" t="s">
        <v>2754</v>
      </c>
      <c r="D4241" s="20" t="s">
        <v>1028</v>
      </c>
      <c r="E4241" s="26">
        <v>43160</v>
      </c>
      <c r="F4241">
        <v>2.5</v>
      </c>
      <c r="G4241">
        <v>3.5</v>
      </c>
      <c r="H4241">
        <v>0.7142857142857143</v>
      </c>
      <c r="I4241">
        <v>24</v>
      </c>
      <c r="J4241">
        <v>15</v>
      </c>
      <c r="K4241">
        <v>1.6</v>
      </c>
      <c r="L4241">
        <v>21</v>
      </c>
      <c r="M4241">
        <v>0.7142857142857143</v>
      </c>
      <c r="N4241">
        <v>23</v>
      </c>
      <c r="P4241">
        <v>0</v>
      </c>
      <c r="Q4241">
        <v>0</v>
      </c>
      <c r="R4241" t="e">
        <v>#DIV/0!</v>
      </c>
      <c r="S4241">
        <v>1</v>
      </c>
    </row>
    <row r="4242" spans="1:19" x14ac:dyDescent="0.25">
      <c r="A4242" s="177" t="s">
        <v>1986</v>
      </c>
      <c r="B4242" t="s">
        <v>1987</v>
      </c>
      <c r="C4242" s="20" t="s">
        <v>2018</v>
      </c>
      <c r="D4242" s="20" t="s">
        <v>1028</v>
      </c>
      <c r="E4242" s="26">
        <v>43160</v>
      </c>
      <c r="F4242">
        <v>5</v>
      </c>
      <c r="G4242">
        <v>7</v>
      </c>
      <c r="H4242">
        <v>0.7142857142857143</v>
      </c>
      <c r="I4242">
        <v>35</v>
      </c>
      <c r="J4242">
        <v>30</v>
      </c>
      <c r="K4242">
        <v>1.1666666666666667</v>
      </c>
      <c r="L4242">
        <v>42</v>
      </c>
      <c r="M4242">
        <v>0.7142857142857143</v>
      </c>
      <c r="N4242">
        <v>31</v>
      </c>
      <c r="P4242">
        <v>2</v>
      </c>
      <c r="Q4242">
        <v>5</v>
      </c>
      <c r="R4242">
        <v>0.4</v>
      </c>
      <c r="S4242">
        <v>4</v>
      </c>
    </row>
    <row r="4243" spans="1:19" x14ac:dyDescent="0.25">
      <c r="A4243" s="177" t="s">
        <v>1382</v>
      </c>
      <c r="B4243" t="s">
        <v>1383</v>
      </c>
      <c r="C4243" t="s">
        <v>1264</v>
      </c>
      <c r="D4243" s="20" t="s">
        <v>1026</v>
      </c>
      <c r="E4243" s="26">
        <v>43160</v>
      </c>
      <c r="F4243">
        <v>18.5</v>
      </c>
      <c r="G4243">
        <v>23.5</v>
      </c>
      <c r="H4243">
        <v>0.78723404255319152</v>
      </c>
      <c r="I4243">
        <v>111</v>
      </c>
      <c r="J4243">
        <v>111</v>
      </c>
      <c r="K4243">
        <v>1</v>
      </c>
      <c r="L4243">
        <v>141</v>
      </c>
      <c r="M4243">
        <v>0.78723404255319152</v>
      </c>
      <c r="N4243">
        <v>97</v>
      </c>
      <c r="P4243">
        <v>4</v>
      </c>
      <c r="Q4243">
        <v>7</v>
      </c>
      <c r="R4243">
        <v>0.5714285714285714</v>
      </c>
      <c r="S4243">
        <v>13</v>
      </c>
    </row>
    <row r="4244" spans="1:19" x14ac:dyDescent="0.25">
      <c r="A4244" s="177" t="s">
        <v>1447</v>
      </c>
      <c r="B4244" t="s">
        <v>1446</v>
      </c>
      <c r="C4244" t="s">
        <v>1264</v>
      </c>
      <c r="D4244" s="20" t="s">
        <v>1027</v>
      </c>
      <c r="E4244" s="26">
        <v>43160</v>
      </c>
      <c r="F4244">
        <v>0</v>
      </c>
      <c r="G4244">
        <v>0</v>
      </c>
      <c r="H4244" t="e">
        <v>#DIV/0!</v>
      </c>
      <c r="I4244">
        <v>0</v>
      </c>
      <c r="J4244">
        <v>0</v>
      </c>
      <c r="K4244" t="e">
        <v>#DIV/0!</v>
      </c>
      <c r="L4244">
        <v>0</v>
      </c>
      <c r="M4244" t="e">
        <v>#DIV/0!</v>
      </c>
      <c r="N4244">
        <v>0</v>
      </c>
      <c r="P4244">
        <v>0</v>
      </c>
      <c r="Q4244">
        <v>0</v>
      </c>
      <c r="R4244" t="e">
        <v>#DIV/0!</v>
      </c>
      <c r="S4244">
        <v>0</v>
      </c>
    </row>
    <row r="4245" spans="1:19" x14ac:dyDescent="0.25">
      <c r="A4245" s="177" t="s">
        <v>1346</v>
      </c>
      <c r="B4245" t="s">
        <v>1347</v>
      </c>
      <c r="C4245" s="20" t="s">
        <v>1264</v>
      </c>
      <c r="D4245" s="20" t="s">
        <v>1028</v>
      </c>
      <c r="E4245" s="26">
        <v>43160</v>
      </c>
      <c r="F4245">
        <v>18.5</v>
      </c>
      <c r="G4245">
        <v>23.5</v>
      </c>
      <c r="H4245">
        <v>0.78723404255319152</v>
      </c>
      <c r="I4245">
        <v>111</v>
      </c>
      <c r="J4245">
        <v>111</v>
      </c>
      <c r="K4245">
        <v>1</v>
      </c>
      <c r="L4245">
        <v>141</v>
      </c>
      <c r="M4245">
        <v>0.78723404255319152</v>
      </c>
      <c r="N4245">
        <v>97</v>
      </c>
      <c r="P4245">
        <v>4</v>
      </c>
      <c r="Q4245">
        <v>7</v>
      </c>
      <c r="R4245">
        <v>0.5714285714285714</v>
      </c>
      <c r="S4245">
        <v>13</v>
      </c>
    </row>
    <row r="4246" spans="1:19" x14ac:dyDescent="0.25">
      <c r="A4246" s="177" t="s">
        <v>12675</v>
      </c>
      <c r="B4246" t="s">
        <v>1487</v>
      </c>
      <c r="C4246" t="s">
        <v>896</v>
      </c>
      <c r="D4246" s="20" t="s">
        <v>1026</v>
      </c>
      <c r="E4246" s="26">
        <v>43160</v>
      </c>
      <c r="F4246">
        <v>64</v>
      </c>
      <c r="G4246">
        <v>83</v>
      </c>
      <c r="H4246">
        <v>0.77108433734939763</v>
      </c>
      <c r="I4246">
        <v>602</v>
      </c>
      <c r="J4246">
        <v>585</v>
      </c>
      <c r="K4246">
        <v>1.029059829059829</v>
      </c>
      <c r="L4246">
        <v>751</v>
      </c>
      <c r="M4246">
        <v>0.77896138482023969</v>
      </c>
      <c r="N4246">
        <v>557</v>
      </c>
      <c r="P4246">
        <v>26</v>
      </c>
      <c r="Q4246">
        <v>38</v>
      </c>
      <c r="R4246">
        <v>0.68421052631578949</v>
      </c>
      <c r="S4246">
        <v>44</v>
      </c>
    </row>
    <row r="4247" spans="1:19" x14ac:dyDescent="0.25">
      <c r="A4247" s="177" t="s">
        <v>1158</v>
      </c>
      <c r="B4247" t="s">
        <v>1246</v>
      </c>
      <c r="C4247" t="s">
        <v>235</v>
      </c>
      <c r="D4247" s="20" t="s">
        <v>1028</v>
      </c>
      <c r="E4247" s="26">
        <v>43160</v>
      </c>
      <c r="F4247">
        <v>64</v>
      </c>
      <c r="G4247">
        <v>83</v>
      </c>
      <c r="H4247">
        <v>0.77108433734939763</v>
      </c>
      <c r="I4247">
        <v>602</v>
      </c>
      <c r="J4247">
        <v>585</v>
      </c>
      <c r="K4247">
        <v>1.029059829059829</v>
      </c>
      <c r="L4247">
        <v>751</v>
      </c>
      <c r="M4247">
        <v>0.77896138482023969</v>
      </c>
      <c r="N4247">
        <v>557</v>
      </c>
      <c r="P4247">
        <v>26</v>
      </c>
      <c r="Q4247">
        <v>38</v>
      </c>
      <c r="R4247">
        <v>0.68421052631578949</v>
      </c>
      <c r="S4247">
        <v>44</v>
      </c>
    </row>
    <row r="4248" spans="1:19" x14ac:dyDescent="0.25">
      <c r="A4248" s="177" t="s">
        <v>11154</v>
      </c>
      <c r="B4248" t="s">
        <v>11155</v>
      </c>
      <c r="C4248" t="s">
        <v>228</v>
      </c>
      <c r="D4248" s="20" t="s">
        <v>1026</v>
      </c>
      <c r="E4248" s="26">
        <v>43191</v>
      </c>
      <c r="F4248">
        <v>0</v>
      </c>
      <c r="G4248">
        <v>0</v>
      </c>
      <c r="H4248" t="e">
        <v>#DIV/0!</v>
      </c>
      <c r="I4248">
        <v>0</v>
      </c>
      <c r="J4248">
        <v>0</v>
      </c>
      <c r="K4248" t="e">
        <v>#DIV/0!</v>
      </c>
      <c r="L4248">
        <v>0</v>
      </c>
      <c r="M4248" t="e">
        <v>#DIV/0!</v>
      </c>
      <c r="N4248">
        <v>0</v>
      </c>
      <c r="P4248">
        <v>0</v>
      </c>
      <c r="Q4248">
        <v>0</v>
      </c>
      <c r="R4248" t="e">
        <v>#DIV/0!</v>
      </c>
      <c r="S4248">
        <v>0</v>
      </c>
    </row>
    <row r="4249" spans="1:19" x14ac:dyDescent="0.25">
      <c r="A4249" s="177" t="s">
        <v>9407</v>
      </c>
      <c r="B4249" t="s">
        <v>9408</v>
      </c>
      <c r="C4249" t="s">
        <v>211</v>
      </c>
      <c r="D4249" s="20" t="s">
        <v>1026</v>
      </c>
      <c r="E4249" s="26">
        <v>43191</v>
      </c>
      <c r="F4249">
        <v>0</v>
      </c>
      <c r="G4249">
        <v>0</v>
      </c>
      <c r="H4249" t="e">
        <v>#DIV/0!</v>
      </c>
      <c r="I4249">
        <v>0</v>
      </c>
      <c r="J4249">
        <v>0</v>
      </c>
      <c r="K4249" t="e">
        <v>#DIV/0!</v>
      </c>
      <c r="L4249">
        <v>0</v>
      </c>
      <c r="M4249" t="e">
        <v>#DIV/0!</v>
      </c>
      <c r="N4249">
        <v>0</v>
      </c>
      <c r="P4249">
        <v>0</v>
      </c>
      <c r="Q4249">
        <v>0</v>
      </c>
      <c r="R4249" t="e">
        <v>#DIV/0!</v>
      </c>
      <c r="S4249">
        <v>0</v>
      </c>
    </row>
    <row r="4250" spans="1:19" x14ac:dyDescent="0.25">
      <c r="A4250" s="177" t="s">
        <v>8568</v>
      </c>
      <c r="B4250" t="s">
        <v>8569</v>
      </c>
      <c r="C4250" t="s">
        <v>213</v>
      </c>
      <c r="D4250" s="20" t="s">
        <v>1026</v>
      </c>
      <c r="E4250" s="26">
        <v>43191</v>
      </c>
      <c r="F4250">
        <v>0</v>
      </c>
      <c r="G4250">
        <v>0</v>
      </c>
      <c r="H4250" t="e">
        <v>#DIV/0!</v>
      </c>
      <c r="I4250">
        <v>0</v>
      </c>
      <c r="J4250">
        <v>0</v>
      </c>
      <c r="K4250" t="e">
        <v>#DIV/0!</v>
      </c>
      <c r="L4250">
        <v>0</v>
      </c>
      <c r="M4250" t="e">
        <v>#DIV/0!</v>
      </c>
      <c r="N4250">
        <v>0</v>
      </c>
      <c r="P4250">
        <v>0</v>
      </c>
      <c r="Q4250">
        <v>0</v>
      </c>
      <c r="R4250" t="e">
        <v>#DIV/0!</v>
      </c>
      <c r="S4250">
        <v>0</v>
      </c>
    </row>
    <row r="4251" spans="1:19" x14ac:dyDescent="0.25">
      <c r="A4251" s="177" t="s">
        <v>5144</v>
      </c>
      <c r="B4251" t="s">
        <v>5145</v>
      </c>
      <c r="C4251" t="s">
        <v>229</v>
      </c>
      <c r="D4251" s="20" t="s">
        <v>1026</v>
      </c>
      <c r="E4251" s="26">
        <v>43191</v>
      </c>
      <c r="F4251">
        <v>0</v>
      </c>
      <c r="G4251">
        <v>0</v>
      </c>
      <c r="H4251" t="e">
        <v>#DIV/0!</v>
      </c>
      <c r="I4251">
        <v>0</v>
      </c>
      <c r="J4251">
        <v>0</v>
      </c>
      <c r="K4251" t="e">
        <v>#DIV/0!</v>
      </c>
      <c r="L4251">
        <v>0</v>
      </c>
      <c r="M4251" t="e">
        <v>#DIV/0!</v>
      </c>
      <c r="N4251">
        <v>0</v>
      </c>
      <c r="P4251">
        <v>0</v>
      </c>
      <c r="Q4251">
        <v>0</v>
      </c>
      <c r="R4251" t="e">
        <v>#DIV/0!</v>
      </c>
      <c r="S4251">
        <v>0</v>
      </c>
    </row>
    <row r="4252" spans="1:19" x14ac:dyDescent="0.25">
      <c r="A4252" s="177" t="s">
        <v>12146</v>
      </c>
      <c r="B4252" t="s">
        <v>12147</v>
      </c>
      <c r="C4252" s="20" t="s">
        <v>1077</v>
      </c>
      <c r="D4252" s="20" t="s">
        <v>1028</v>
      </c>
      <c r="E4252" s="26">
        <v>43191</v>
      </c>
      <c r="F4252">
        <v>0</v>
      </c>
      <c r="G4252">
        <v>0</v>
      </c>
      <c r="H4252" t="e">
        <v>#DIV/0!</v>
      </c>
      <c r="I4252">
        <v>0</v>
      </c>
      <c r="J4252">
        <v>0</v>
      </c>
      <c r="K4252" t="e">
        <v>#DIV/0!</v>
      </c>
      <c r="L4252">
        <v>0</v>
      </c>
      <c r="M4252" t="e">
        <v>#DIV/0!</v>
      </c>
      <c r="N4252">
        <v>0</v>
      </c>
      <c r="P4252">
        <v>0</v>
      </c>
      <c r="Q4252">
        <v>0</v>
      </c>
      <c r="R4252" t="e">
        <v>#DIV/0!</v>
      </c>
      <c r="S4252">
        <v>0</v>
      </c>
    </row>
    <row r="4253" spans="1:19" x14ac:dyDescent="0.25">
      <c r="A4253" s="177" t="s">
        <v>5768</v>
      </c>
      <c r="B4253" t="s">
        <v>5769</v>
      </c>
      <c r="C4253" s="20" t="s">
        <v>1073</v>
      </c>
      <c r="D4253" s="20" t="s">
        <v>1026</v>
      </c>
      <c r="E4253" s="26">
        <v>43191</v>
      </c>
      <c r="F4253">
        <v>3.5</v>
      </c>
      <c r="G4253">
        <v>3.5</v>
      </c>
      <c r="H4253">
        <v>1</v>
      </c>
      <c r="I4253">
        <v>25</v>
      </c>
      <c r="J4253">
        <v>21</v>
      </c>
      <c r="K4253">
        <v>1.1904761904761905</v>
      </c>
      <c r="L4253">
        <v>21</v>
      </c>
      <c r="M4253">
        <v>1</v>
      </c>
      <c r="N4253">
        <v>24</v>
      </c>
      <c r="P4253">
        <v>0</v>
      </c>
      <c r="Q4253">
        <v>0</v>
      </c>
      <c r="R4253" t="e">
        <v>#DIV/0!</v>
      </c>
      <c r="S4253">
        <v>1</v>
      </c>
    </row>
    <row r="4254" spans="1:19" x14ac:dyDescent="0.25">
      <c r="A4254" s="177" t="s">
        <v>10645</v>
      </c>
      <c r="B4254" t="s">
        <v>10646</v>
      </c>
      <c r="C4254" t="s">
        <v>205</v>
      </c>
      <c r="D4254" s="20" t="s">
        <v>1026</v>
      </c>
      <c r="E4254" s="26">
        <v>43191</v>
      </c>
      <c r="F4254">
        <v>0</v>
      </c>
      <c r="G4254">
        <v>0</v>
      </c>
      <c r="H4254" t="e">
        <v>#DIV/0!</v>
      </c>
      <c r="I4254">
        <v>0</v>
      </c>
      <c r="J4254">
        <v>0</v>
      </c>
      <c r="K4254" t="e">
        <v>#DIV/0!</v>
      </c>
      <c r="L4254">
        <v>0</v>
      </c>
      <c r="M4254" t="e">
        <v>#DIV/0!</v>
      </c>
      <c r="N4254">
        <v>0</v>
      </c>
      <c r="P4254">
        <v>0</v>
      </c>
      <c r="Q4254">
        <v>0</v>
      </c>
      <c r="R4254" t="e">
        <v>#DIV/0!</v>
      </c>
      <c r="S4254">
        <v>0</v>
      </c>
    </row>
    <row r="4255" spans="1:19" x14ac:dyDescent="0.25">
      <c r="A4255" s="177" t="s">
        <v>10051</v>
      </c>
      <c r="B4255" t="s">
        <v>10052</v>
      </c>
      <c r="C4255" t="s">
        <v>384</v>
      </c>
      <c r="D4255" s="20" t="s">
        <v>1026</v>
      </c>
      <c r="E4255" s="26">
        <v>43191</v>
      </c>
      <c r="F4255">
        <v>0</v>
      </c>
      <c r="G4255">
        <v>0</v>
      </c>
      <c r="H4255" t="e">
        <v>#DIV/0!</v>
      </c>
      <c r="I4255">
        <v>0</v>
      </c>
      <c r="J4255">
        <v>0</v>
      </c>
      <c r="K4255" t="e">
        <v>#DIV/0!</v>
      </c>
      <c r="L4255">
        <v>0</v>
      </c>
      <c r="M4255" t="e">
        <v>#DIV/0!</v>
      </c>
      <c r="N4255">
        <v>0</v>
      </c>
      <c r="P4255">
        <v>0</v>
      </c>
      <c r="Q4255">
        <v>0</v>
      </c>
      <c r="R4255" t="e">
        <v>#DIV/0!</v>
      </c>
      <c r="S4255">
        <v>0</v>
      </c>
    </row>
    <row r="4256" spans="1:19" x14ac:dyDescent="0.25">
      <c r="A4256" s="177" t="s">
        <v>8992</v>
      </c>
      <c r="B4256" t="s">
        <v>8993</v>
      </c>
      <c r="C4256" t="s">
        <v>210</v>
      </c>
      <c r="D4256" s="20" t="s">
        <v>1026</v>
      </c>
      <c r="E4256" s="26">
        <v>43191</v>
      </c>
      <c r="F4256">
        <v>3</v>
      </c>
      <c r="G4256">
        <v>3</v>
      </c>
      <c r="H4256">
        <v>1</v>
      </c>
      <c r="I4256">
        <v>19</v>
      </c>
      <c r="J4256">
        <v>30</v>
      </c>
      <c r="K4256">
        <v>0.6333333333333333</v>
      </c>
      <c r="L4256">
        <v>30</v>
      </c>
      <c r="M4256">
        <v>1</v>
      </c>
      <c r="N4256">
        <v>16</v>
      </c>
      <c r="O4256">
        <v>0.95</v>
      </c>
      <c r="P4256">
        <v>1</v>
      </c>
      <c r="Q4256">
        <v>2</v>
      </c>
      <c r="R4256">
        <v>0.5</v>
      </c>
      <c r="S4256">
        <v>3</v>
      </c>
    </row>
    <row r="4257" spans="1:19" x14ac:dyDescent="0.25">
      <c r="A4257" s="177" t="s">
        <v>6187</v>
      </c>
      <c r="B4257" t="s">
        <v>6188</v>
      </c>
      <c r="C4257" t="s">
        <v>215</v>
      </c>
      <c r="D4257" s="20" t="s">
        <v>1026</v>
      </c>
      <c r="E4257" s="26">
        <v>43191</v>
      </c>
      <c r="F4257">
        <v>4.5</v>
      </c>
      <c r="G4257">
        <v>6</v>
      </c>
      <c r="H4257">
        <v>0.75</v>
      </c>
      <c r="I4257">
        <v>20</v>
      </c>
      <c r="J4257">
        <v>36</v>
      </c>
      <c r="K4257">
        <v>0.55555555555555558</v>
      </c>
      <c r="L4257">
        <v>48</v>
      </c>
      <c r="M4257">
        <v>0.75</v>
      </c>
      <c r="N4257">
        <v>19</v>
      </c>
      <c r="O4257">
        <v>1.08</v>
      </c>
      <c r="P4257">
        <v>13</v>
      </c>
      <c r="Q4257">
        <v>14</v>
      </c>
      <c r="R4257">
        <v>0.9285714285714286</v>
      </c>
      <c r="S4257">
        <v>1</v>
      </c>
    </row>
    <row r="4258" spans="1:19" x14ac:dyDescent="0.25">
      <c r="A4258" s="177" t="s">
        <v>3487</v>
      </c>
      <c r="B4258" t="s">
        <v>3488</v>
      </c>
      <c r="C4258" t="s">
        <v>221</v>
      </c>
      <c r="D4258" s="20" t="s">
        <v>1026</v>
      </c>
      <c r="E4258" s="26">
        <v>43191</v>
      </c>
      <c r="F4258">
        <v>0</v>
      </c>
      <c r="G4258">
        <v>0</v>
      </c>
      <c r="H4258" t="e">
        <v>#DIV/0!</v>
      </c>
      <c r="I4258">
        <v>0</v>
      </c>
      <c r="J4258">
        <v>0</v>
      </c>
      <c r="K4258" t="e">
        <v>#DIV/0!</v>
      </c>
      <c r="L4258">
        <v>0</v>
      </c>
      <c r="M4258" t="e">
        <v>#DIV/0!</v>
      </c>
      <c r="N4258">
        <v>0</v>
      </c>
      <c r="P4258">
        <v>0</v>
      </c>
      <c r="Q4258">
        <v>0</v>
      </c>
      <c r="R4258" t="e">
        <v>#DIV/0!</v>
      </c>
      <c r="S4258">
        <v>0</v>
      </c>
    </row>
    <row r="4259" spans="1:19" x14ac:dyDescent="0.25">
      <c r="A4259" s="177" t="s">
        <v>3312</v>
      </c>
      <c r="B4259" t="s">
        <v>3313</v>
      </c>
      <c r="C4259" t="s">
        <v>222</v>
      </c>
      <c r="D4259" s="20" t="s">
        <v>1026</v>
      </c>
      <c r="E4259" s="26">
        <v>43191</v>
      </c>
      <c r="F4259">
        <v>0</v>
      </c>
      <c r="G4259">
        <v>0</v>
      </c>
      <c r="H4259" t="e">
        <v>#DIV/0!</v>
      </c>
      <c r="I4259">
        <v>0</v>
      </c>
      <c r="J4259">
        <v>0</v>
      </c>
      <c r="K4259" t="e">
        <v>#DIV/0!</v>
      </c>
      <c r="L4259">
        <v>0</v>
      </c>
      <c r="M4259" t="e">
        <v>#DIV/0!</v>
      </c>
      <c r="N4259">
        <v>0</v>
      </c>
      <c r="P4259">
        <v>0</v>
      </c>
      <c r="Q4259">
        <v>0</v>
      </c>
      <c r="R4259" t="e">
        <v>#DIV/0!</v>
      </c>
      <c r="S4259">
        <v>0</v>
      </c>
    </row>
    <row r="4260" spans="1:19" x14ac:dyDescent="0.25">
      <c r="A4260" s="177" t="s">
        <v>7357</v>
      </c>
      <c r="B4260" t="s">
        <v>7358</v>
      </c>
      <c r="C4260" s="20" t="s">
        <v>1078</v>
      </c>
      <c r="D4260" s="20" t="s">
        <v>1026</v>
      </c>
      <c r="E4260" s="26">
        <v>43191</v>
      </c>
      <c r="F4260">
        <v>4</v>
      </c>
      <c r="G4260">
        <v>4</v>
      </c>
      <c r="H4260">
        <v>1</v>
      </c>
      <c r="I4260">
        <v>31</v>
      </c>
      <c r="J4260">
        <v>24</v>
      </c>
      <c r="K4260">
        <v>1.2916666666666667</v>
      </c>
      <c r="L4260">
        <v>24</v>
      </c>
      <c r="M4260">
        <v>1</v>
      </c>
      <c r="N4260">
        <v>24</v>
      </c>
      <c r="P4260">
        <v>1</v>
      </c>
      <c r="Q4260">
        <v>1</v>
      </c>
      <c r="R4260">
        <v>1</v>
      </c>
      <c r="S4260">
        <v>7</v>
      </c>
    </row>
    <row r="4261" spans="1:19" x14ac:dyDescent="0.25">
      <c r="A4261" s="177" t="s">
        <v>5349</v>
      </c>
      <c r="B4261" t="s">
        <v>5350</v>
      </c>
      <c r="C4261" s="20" t="s">
        <v>1079</v>
      </c>
      <c r="D4261" s="20" t="s">
        <v>1026</v>
      </c>
      <c r="E4261" s="26">
        <v>43191</v>
      </c>
      <c r="F4261">
        <v>1</v>
      </c>
      <c r="G4261">
        <v>3</v>
      </c>
      <c r="H4261">
        <v>0.33333333333333331</v>
      </c>
      <c r="I4261">
        <v>5</v>
      </c>
      <c r="J4261">
        <v>6</v>
      </c>
      <c r="K4261">
        <v>0.83333333333333337</v>
      </c>
      <c r="L4261">
        <v>18</v>
      </c>
      <c r="M4261">
        <v>0.33333333333333331</v>
      </c>
      <c r="N4261">
        <v>5</v>
      </c>
      <c r="P4261">
        <v>0</v>
      </c>
      <c r="Q4261">
        <v>0</v>
      </c>
      <c r="R4261" t="e">
        <v>#DIV/0!</v>
      </c>
      <c r="S4261">
        <v>0</v>
      </c>
    </row>
    <row r="4262" spans="1:19" x14ac:dyDescent="0.25">
      <c r="A4262" s="177" t="s">
        <v>12348</v>
      </c>
      <c r="B4262" t="s">
        <v>12349</v>
      </c>
      <c r="C4262" t="s">
        <v>200</v>
      </c>
      <c r="D4262" s="20" t="s">
        <v>1026</v>
      </c>
      <c r="E4262" s="26">
        <v>43191</v>
      </c>
      <c r="F4262">
        <v>4</v>
      </c>
      <c r="G4262">
        <v>4.5</v>
      </c>
      <c r="H4262">
        <v>0.88888888888888884</v>
      </c>
      <c r="I4262">
        <v>19</v>
      </c>
      <c r="J4262">
        <v>24</v>
      </c>
      <c r="K4262">
        <v>0.79166666666666663</v>
      </c>
      <c r="L4262">
        <v>27</v>
      </c>
      <c r="M4262">
        <v>0.88888888888888884</v>
      </c>
      <c r="N4262">
        <v>15</v>
      </c>
      <c r="P4262">
        <v>1</v>
      </c>
      <c r="Q4262">
        <v>1</v>
      </c>
      <c r="R4262">
        <v>1</v>
      </c>
      <c r="S4262">
        <v>4</v>
      </c>
    </row>
    <row r="4263" spans="1:19" x14ac:dyDescent="0.25">
      <c r="A4263" s="177" t="s">
        <v>10469</v>
      </c>
      <c r="B4263" t="s">
        <v>10470</v>
      </c>
      <c r="C4263" t="s">
        <v>204</v>
      </c>
      <c r="D4263" s="20" t="s">
        <v>1026</v>
      </c>
      <c r="E4263" s="26">
        <v>43191</v>
      </c>
      <c r="F4263">
        <v>0</v>
      </c>
      <c r="G4263">
        <v>0</v>
      </c>
      <c r="H4263" t="e">
        <v>#DIV/0!</v>
      </c>
      <c r="I4263">
        <v>0</v>
      </c>
      <c r="J4263">
        <v>0</v>
      </c>
      <c r="K4263" t="e">
        <v>#DIV/0!</v>
      </c>
      <c r="L4263">
        <v>0</v>
      </c>
      <c r="M4263" t="e">
        <v>#DIV/0!</v>
      </c>
      <c r="N4263">
        <v>0</v>
      </c>
      <c r="P4263">
        <v>0</v>
      </c>
      <c r="Q4263">
        <v>0</v>
      </c>
      <c r="R4263" t="e">
        <v>#DIV/0!</v>
      </c>
      <c r="S4263">
        <v>0</v>
      </c>
    </row>
    <row r="4264" spans="1:19" x14ac:dyDescent="0.25">
      <c r="A4264" s="177" t="s">
        <v>10013</v>
      </c>
      <c r="B4264" t="s">
        <v>10014</v>
      </c>
      <c r="C4264" t="s">
        <v>385</v>
      </c>
      <c r="D4264" s="20" t="s">
        <v>1026</v>
      </c>
      <c r="E4264" s="26">
        <v>43191</v>
      </c>
      <c r="F4264">
        <v>0.5</v>
      </c>
      <c r="G4264">
        <v>1.5</v>
      </c>
      <c r="H4264">
        <v>0.33333333333333331</v>
      </c>
      <c r="I4264">
        <v>1</v>
      </c>
      <c r="J4264">
        <v>3</v>
      </c>
      <c r="K4264">
        <v>0.33333333333333331</v>
      </c>
      <c r="L4264">
        <v>9</v>
      </c>
      <c r="M4264">
        <v>0.33333333333333331</v>
      </c>
      <c r="N4264">
        <v>1</v>
      </c>
      <c r="P4264">
        <v>0</v>
      </c>
      <c r="Q4264">
        <v>0</v>
      </c>
      <c r="R4264" t="e">
        <v>#DIV/0!</v>
      </c>
      <c r="S4264">
        <v>0</v>
      </c>
    </row>
    <row r="4265" spans="1:19" x14ac:dyDescent="0.25">
      <c r="A4265" s="177" t="s">
        <v>8817</v>
      </c>
      <c r="B4265" t="s">
        <v>8818</v>
      </c>
      <c r="C4265" t="s">
        <v>208</v>
      </c>
      <c r="D4265" s="20" t="s">
        <v>1026</v>
      </c>
      <c r="E4265" s="26">
        <v>43191</v>
      </c>
      <c r="F4265">
        <v>1</v>
      </c>
      <c r="G4265">
        <v>1.5</v>
      </c>
      <c r="H4265">
        <v>0.66666666666666663</v>
      </c>
      <c r="I4265">
        <v>9</v>
      </c>
      <c r="J4265">
        <v>6</v>
      </c>
      <c r="K4265">
        <v>1.5</v>
      </c>
      <c r="L4265">
        <v>9</v>
      </c>
      <c r="M4265">
        <v>0.66666666666666663</v>
      </c>
      <c r="N4265">
        <v>7</v>
      </c>
      <c r="P4265">
        <v>0</v>
      </c>
      <c r="Q4265">
        <v>0</v>
      </c>
      <c r="R4265" t="e">
        <v>#DIV/0!</v>
      </c>
      <c r="S4265">
        <v>2</v>
      </c>
    </row>
    <row r="4266" spans="1:19" x14ac:dyDescent="0.25">
      <c r="A4266" s="177" t="s">
        <v>6611</v>
      </c>
      <c r="B4266" t="s">
        <v>6612</v>
      </c>
      <c r="C4266" t="s">
        <v>316</v>
      </c>
      <c r="D4266" s="20" t="s">
        <v>1026</v>
      </c>
      <c r="E4266" s="26">
        <v>43191</v>
      </c>
      <c r="F4266">
        <v>5.5</v>
      </c>
      <c r="G4266">
        <v>5.5</v>
      </c>
      <c r="H4266">
        <v>1</v>
      </c>
      <c r="I4266">
        <v>28</v>
      </c>
      <c r="J4266">
        <v>33</v>
      </c>
      <c r="K4266">
        <v>0.84848484848484851</v>
      </c>
      <c r="L4266">
        <v>33</v>
      </c>
      <c r="M4266">
        <v>1</v>
      </c>
      <c r="N4266">
        <v>21</v>
      </c>
      <c r="P4266">
        <v>3</v>
      </c>
      <c r="Q4266">
        <v>3</v>
      </c>
      <c r="R4266">
        <v>1</v>
      </c>
      <c r="S4266">
        <v>7</v>
      </c>
    </row>
    <row r="4267" spans="1:19" x14ac:dyDescent="0.25">
      <c r="A4267" s="177" t="s">
        <v>4204</v>
      </c>
      <c r="B4267" t="s">
        <v>4205</v>
      </c>
      <c r="C4267" t="s">
        <v>218</v>
      </c>
      <c r="D4267" s="20" t="s">
        <v>1026</v>
      </c>
      <c r="E4267" s="26">
        <v>43191</v>
      </c>
      <c r="F4267">
        <v>0</v>
      </c>
      <c r="G4267">
        <v>0</v>
      </c>
      <c r="H4267" t="e">
        <v>#DIV/0!</v>
      </c>
      <c r="I4267">
        <v>0</v>
      </c>
      <c r="J4267">
        <v>0</v>
      </c>
      <c r="K4267" t="e">
        <v>#DIV/0!</v>
      </c>
      <c r="L4267">
        <v>0</v>
      </c>
      <c r="M4267" t="e">
        <v>#DIV/0!</v>
      </c>
      <c r="N4267">
        <v>0</v>
      </c>
      <c r="P4267">
        <v>0</v>
      </c>
      <c r="Q4267">
        <v>0</v>
      </c>
      <c r="R4267" t="e">
        <v>#DIV/0!</v>
      </c>
      <c r="S4267">
        <v>0</v>
      </c>
    </row>
    <row r="4268" spans="1:19" x14ac:dyDescent="0.25">
      <c r="A4268" s="177" t="s">
        <v>12633</v>
      </c>
      <c r="B4268" t="s">
        <v>12634</v>
      </c>
      <c r="C4268" t="s">
        <v>202</v>
      </c>
      <c r="D4268" s="20" t="s">
        <v>1026</v>
      </c>
      <c r="E4268" s="26">
        <v>43191</v>
      </c>
      <c r="F4268">
        <v>5.5</v>
      </c>
      <c r="G4268">
        <v>5.5</v>
      </c>
      <c r="H4268">
        <v>1</v>
      </c>
      <c r="I4268">
        <v>74</v>
      </c>
      <c r="J4268">
        <v>77</v>
      </c>
      <c r="K4268">
        <v>0.96103896103896103</v>
      </c>
      <c r="L4268">
        <v>77</v>
      </c>
      <c r="M4268">
        <v>1</v>
      </c>
      <c r="N4268">
        <v>74</v>
      </c>
      <c r="P4268">
        <v>1</v>
      </c>
      <c r="Q4268">
        <v>1</v>
      </c>
      <c r="R4268">
        <v>1</v>
      </c>
      <c r="S4268">
        <v>0</v>
      </c>
    </row>
    <row r="4269" spans="1:19" x14ac:dyDescent="0.25">
      <c r="A4269" s="177" t="s">
        <v>12458</v>
      </c>
      <c r="B4269" t="s">
        <v>12459</v>
      </c>
      <c r="C4269" t="s">
        <v>347</v>
      </c>
      <c r="D4269" s="20" t="s">
        <v>1026</v>
      </c>
      <c r="E4269" s="26">
        <v>43191</v>
      </c>
      <c r="F4269">
        <v>0</v>
      </c>
      <c r="G4269">
        <v>0</v>
      </c>
      <c r="H4269" t="e">
        <v>#DIV/0!</v>
      </c>
      <c r="I4269">
        <v>0</v>
      </c>
      <c r="J4269">
        <v>0</v>
      </c>
      <c r="K4269" t="e">
        <v>#DIV/0!</v>
      </c>
      <c r="L4269">
        <v>0</v>
      </c>
      <c r="M4269" t="e">
        <v>#DIV/0!</v>
      </c>
      <c r="N4269">
        <v>0</v>
      </c>
      <c r="P4269">
        <v>0</v>
      </c>
      <c r="Q4269">
        <v>0</v>
      </c>
      <c r="R4269" t="e">
        <v>#DIV/0!</v>
      </c>
      <c r="S4269">
        <v>0</v>
      </c>
    </row>
    <row r="4270" spans="1:19" x14ac:dyDescent="0.25">
      <c r="A4270" s="177" t="s">
        <v>9798</v>
      </c>
      <c r="B4270" t="s">
        <v>9799</v>
      </c>
      <c r="C4270" t="s">
        <v>224</v>
      </c>
      <c r="D4270" s="20" t="s">
        <v>1026</v>
      </c>
      <c r="E4270" s="26">
        <v>43191</v>
      </c>
      <c r="F4270">
        <v>5.5</v>
      </c>
      <c r="G4270">
        <v>6</v>
      </c>
      <c r="H4270">
        <v>0.91666666666666663</v>
      </c>
      <c r="I4270">
        <v>52</v>
      </c>
      <c r="J4270">
        <v>60</v>
      </c>
      <c r="K4270">
        <v>0.8666666666666667</v>
      </c>
      <c r="L4270">
        <v>66</v>
      </c>
      <c r="M4270">
        <v>0.90909090909090906</v>
      </c>
      <c r="N4270">
        <v>52</v>
      </c>
      <c r="P4270">
        <v>0</v>
      </c>
      <c r="Q4270">
        <v>4</v>
      </c>
      <c r="R4270">
        <v>0</v>
      </c>
      <c r="S4270">
        <v>0</v>
      </c>
    </row>
    <row r="4271" spans="1:19" x14ac:dyDescent="0.25">
      <c r="A4271" s="177" t="s">
        <v>9499</v>
      </c>
      <c r="B4271" t="s">
        <v>9500</v>
      </c>
      <c r="C4271" t="s">
        <v>345</v>
      </c>
      <c r="D4271" s="20" t="s">
        <v>1026</v>
      </c>
      <c r="E4271" s="26">
        <v>43191</v>
      </c>
      <c r="F4271">
        <v>0</v>
      </c>
      <c r="G4271">
        <v>0</v>
      </c>
      <c r="H4271" t="e">
        <v>#DIV/0!</v>
      </c>
      <c r="I4271">
        <v>0</v>
      </c>
      <c r="J4271">
        <v>0</v>
      </c>
      <c r="K4271" t="e">
        <v>#DIV/0!</v>
      </c>
      <c r="L4271">
        <v>0</v>
      </c>
      <c r="M4271" t="e">
        <v>#DIV/0!</v>
      </c>
      <c r="N4271">
        <v>0</v>
      </c>
      <c r="P4271">
        <v>0</v>
      </c>
      <c r="Q4271">
        <v>0</v>
      </c>
      <c r="R4271" t="e">
        <v>#DIV/0!</v>
      </c>
      <c r="S4271">
        <v>0</v>
      </c>
    </row>
    <row r="4272" spans="1:19" x14ac:dyDescent="0.25">
      <c r="A4272" s="177" t="s">
        <v>7891</v>
      </c>
      <c r="B4272" t="s">
        <v>7892</v>
      </c>
      <c r="C4272" t="s">
        <v>226</v>
      </c>
      <c r="D4272" s="20" t="s">
        <v>1026</v>
      </c>
      <c r="E4272" s="26">
        <v>43191</v>
      </c>
      <c r="F4272">
        <v>5.5</v>
      </c>
      <c r="G4272">
        <v>5.5</v>
      </c>
      <c r="H4272">
        <v>1</v>
      </c>
      <c r="I4272">
        <v>51</v>
      </c>
      <c r="J4272">
        <v>62</v>
      </c>
      <c r="K4272">
        <v>0.82258064516129037</v>
      </c>
      <c r="L4272">
        <v>62</v>
      </c>
      <c r="M4272">
        <v>1</v>
      </c>
      <c r="N4272">
        <v>47</v>
      </c>
      <c r="P4272">
        <v>0</v>
      </c>
      <c r="Q4272">
        <v>0</v>
      </c>
      <c r="R4272" t="e">
        <v>#DIV/0!</v>
      </c>
      <c r="S4272">
        <v>4</v>
      </c>
    </row>
    <row r="4273" spans="1:19" x14ac:dyDescent="0.25">
      <c r="A4273" s="177" t="s">
        <v>6961</v>
      </c>
      <c r="B4273" t="s">
        <v>6962</v>
      </c>
      <c r="C4273" t="s">
        <v>231</v>
      </c>
      <c r="D4273" s="20" t="s">
        <v>1026</v>
      </c>
      <c r="E4273" s="26">
        <v>43191</v>
      </c>
      <c r="F4273">
        <v>7.5</v>
      </c>
      <c r="G4273">
        <v>7.5</v>
      </c>
      <c r="H4273">
        <v>1</v>
      </c>
      <c r="I4273">
        <v>116</v>
      </c>
      <c r="J4273">
        <v>84</v>
      </c>
      <c r="K4273">
        <v>1.3809523809523809</v>
      </c>
      <c r="L4273">
        <v>84</v>
      </c>
      <c r="M4273">
        <v>1</v>
      </c>
      <c r="N4273">
        <v>106</v>
      </c>
      <c r="P4273">
        <v>0</v>
      </c>
      <c r="Q4273">
        <v>0</v>
      </c>
      <c r="R4273" t="e">
        <v>#DIV/0!</v>
      </c>
      <c r="S4273">
        <v>10</v>
      </c>
    </row>
    <row r="4274" spans="1:19" x14ac:dyDescent="0.25">
      <c r="A4274" s="177" t="s">
        <v>6012</v>
      </c>
      <c r="B4274" t="s">
        <v>6013</v>
      </c>
      <c r="C4274" t="s">
        <v>216</v>
      </c>
      <c r="D4274" s="20" t="s">
        <v>1026</v>
      </c>
      <c r="E4274" s="26">
        <v>43191</v>
      </c>
      <c r="F4274">
        <v>6.5</v>
      </c>
      <c r="G4274">
        <v>7.5</v>
      </c>
      <c r="H4274">
        <v>0.8666666666666667</v>
      </c>
      <c r="I4274">
        <v>58</v>
      </c>
      <c r="J4274">
        <v>88</v>
      </c>
      <c r="K4274">
        <v>0.65909090909090906</v>
      </c>
      <c r="L4274">
        <v>102</v>
      </c>
      <c r="M4274">
        <v>0.86274509803921573</v>
      </c>
      <c r="N4274">
        <v>54</v>
      </c>
      <c r="P4274">
        <v>3</v>
      </c>
      <c r="Q4274">
        <v>6</v>
      </c>
      <c r="R4274">
        <v>0.5</v>
      </c>
      <c r="S4274">
        <v>4</v>
      </c>
    </row>
    <row r="4275" spans="1:19" x14ac:dyDescent="0.25">
      <c r="A4275" s="177" t="s">
        <v>4619</v>
      </c>
      <c r="B4275" t="s">
        <v>4620</v>
      </c>
      <c r="C4275" t="s">
        <v>233</v>
      </c>
      <c r="D4275" s="20" t="s">
        <v>1026</v>
      </c>
      <c r="E4275" s="26">
        <v>43191</v>
      </c>
      <c r="F4275">
        <v>2.5</v>
      </c>
      <c r="G4275">
        <v>4.5</v>
      </c>
      <c r="H4275">
        <v>0.55555555555555558</v>
      </c>
      <c r="I4275">
        <v>22</v>
      </c>
      <c r="J4275">
        <v>35</v>
      </c>
      <c r="K4275">
        <v>0.62857142857142856</v>
      </c>
      <c r="L4275">
        <v>63</v>
      </c>
      <c r="M4275">
        <v>0.55555555555555558</v>
      </c>
      <c r="N4275">
        <v>20</v>
      </c>
      <c r="P4275">
        <v>7</v>
      </c>
      <c r="Q4275">
        <v>11</v>
      </c>
      <c r="R4275">
        <v>0.63636363636363635</v>
      </c>
      <c r="S4275">
        <v>2</v>
      </c>
    </row>
    <row r="4276" spans="1:19" x14ac:dyDescent="0.25">
      <c r="A4276" s="177" t="s">
        <v>4029</v>
      </c>
      <c r="B4276" t="s">
        <v>4030</v>
      </c>
      <c r="C4276" t="s">
        <v>219</v>
      </c>
      <c r="D4276" s="20" t="s">
        <v>1026</v>
      </c>
      <c r="E4276" s="26">
        <v>43191</v>
      </c>
      <c r="F4276">
        <v>0</v>
      </c>
      <c r="G4276">
        <v>0</v>
      </c>
      <c r="H4276" t="e">
        <v>#DIV/0!</v>
      </c>
      <c r="I4276">
        <v>0</v>
      </c>
      <c r="J4276">
        <v>0</v>
      </c>
      <c r="K4276" t="e">
        <v>#DIV/0!</v>
      </c>
      <c r="L4276">
        <v>0</v>
      </c>
      <c r="M4276" t="e">
        <v>#DIV/0!</v>
      </c>
      <c r="N4276">
        <v>0</v>
      </c>
      <c r="P4276">
        <v>0</v>
      </c>
      <c r="Q4276">
        <v>0</v>
      </c>
      <c r="R4276" t="e">
        <v>#DIV/0!</v>
      </c>
      <c r="S4276">
        <v>0</v>
      </c>
    </row>
    <row r="4277" spans="1:19" x14ac:dyDescent="0.25">
      <c r="A4277" s="177" t="s">
        <v>3758</v>
      </c>
      <c r="B4277" t="s">
        <v>3759</v>
      </c>
      <c r="C4277" t="s">
        <v>340</v>
      </c>
      <c r="D4277" s="20" t="s">
        <v>1026</v>
      </c>
      <c r="E4277" s="26">
        <v>43191</v>
      </c>
      <c r="F4277">
        <v>0</v>
      </c>
      <c r="G4277">
        <v>0</v>
      </c>
      <c r="H4277" t="e">
        <v>#DIV/0!</v>
      </c>
      <c r="I4277">
        <v>0</v>
      </c>
      <c r="J4277">
        <v>0</v>
      </c>
      <c r="K4277" t="e">
        <v>#DIV/0!</v>
      </c>
      <c r="L4277">
        <v>0</v>
      </c>
      <c r="M4277" t="e">
        <v>#DIV/0!</v>
      </c>
      <c r="N4277">
        <v>0</v>
      </c>
      <c r="P4277">
        <v>0</v>
      </c>
      <c r="Q4277">
        <v>0</v>
      </c>
      <c r="R4277" t="e">
        <v>#DIV/0!</v>
      </c>
      <c r="S4277">
        <v>0</v>
      </c>
    </row>
    <row r="4278" spans="1:19" x14ac:dyDescent="0.25">
      <c r="A4278" s="177" t="s">
        <v>11344</v>
      </c>
      <c r="B4278" t="s">
        <v>11345</v>
      </c>
      <c r="C4278" t="s">
        <v>350</v>
      </c>
      <c r="D4278" s="20" t="s">
        <v>1026</v>
      </c>
      <c r="E4278" s="26">
        <v>43191</v>
      </c>
      <c r="F4278">
        <v>1</v>
      </c>
      <c r="G4278">
        <v>1</v>
      </c>
      <c r="H4278">
        <v>1</v>
      </c>
      <c r="I4278">
        <v>5</v>
      </c>
      <c r="J4278">
        <v>6</v>
      </c>
      <c r="K4278">
        <v>0.83333333333333337</v>
      </c>
      <c r="L4278">
        <v>6</v>
      </c>
      <c r="M4278">
        <v>1</v>
      </c>
      <c r="N4278">
        <v>5</v>
      </c>
      <c r="P4278">
        <v>0</v>
      </c>
      <c r="Q4278">
        <v>0</v>
      </c>
      <c r="R4278" t="e">
        <v>#DIV/0!</v>
      </c>
      <c r="S4278">
        <v>0</v>
      </c>
    </row>
    <row r="4279" spans="1:19" x14ac:dyDescent="0.25">
      <c r="A4279" s="177" t="s">
        <v>11346</v>
      </c>
      <c r="B4279" t="s">
        <v>11347</v>
      </c>
      <c r="C4279" t="s">
        <v>351</v>
      </c>
      <c r="D4279" s="20" t="s">
        <v>1026</v>
      </c>
      <c r="E4279" s="26">
        <v>43191</v>
      </c>
      <c r="F4279">
        <v>0</v>
      </c>
      <c r="G4279">
        <v>0</v>
      </c>
      <c r="H4279" t="e">
        <v>#DIV/0!</v>
      </c>
      <c r="I4279">
        <v>0</v>
      </c>
      <c r="J4279">
        <v>0</v>
      </c>
      <c r="K4279" t="e">
        <v>#DIV/0!</v>
      </c>
      <c r="L4279">
        <v>0</v>
      </c>
      <c r="M4279" t="e">
        <v>#DIV/0!</v>
      </c>
      <c r="N4279">
        <v>0</v>
      </c>
      <c r="P4279">
        <v>0</v>
      </c>
      <c r="Q4279">
        <v>0</v>
      </c>
      <c r="R4279" t="e">
        <v>#DIV/0!</v>
      </c>
      <c r="S4279">
        <v>0</v>
      </c>
    </row>
    <row r="4280" spans="1:19" x14ac:dyDescent="0.25">
      <c r="A4280" s="177" t="s">
        <v>11228</v>
      </c>
      <c r="B4280" t="s">
        <v>11229</v>
      </c>
      <c r="C4280" t="s">
        <v>352</v>
      </c>
      <c r="D4280" s="20" t="s">
        <v>1026</v>
      </c>
      <c r="E4280" s="26">
        <v>43191</v>
      </c>
      <c r="F4280">
        <v>0</v>
      </c>
      <c r="G4280">
        <v>0</v>
      </c>
      <c r="H4280" t="e">
        <v>#DIV/0!</v>
      </c>
      <c r="I4280">
        <v>0</v>
      </c>
      <c r="J4280">
        <v>0</v>
      </c>
      <c r="K4280" t="e">
        <v>#DIV/0!</v>
      </c>
      <c r="L4280">
        <v>0</v>
      </c>
      <c r="M4280" t="e">
        <v>#DIV/0!</v>
      </c>
      <c r="N4280">
        <v>0</v>
      </c>
      <c r="P4280">
        <v>0</v>
      </c>
      <c r="Q4280">
        <v>0</v>
      </c>
      <c r="R4280" t="e">
        <v>#DIV/0!</v>
      </c>
      <c r="S4280">
        <v>0</v>
      </c>
    </row>
    <row r="4281" spans="1:19" x14ac:dyDescent="0.25">
      <c r="A4281" s="177" t="s">
        <v>10229</v>
      </c>
      <c r="B4281" t="s">
        <v>10230</v>
      </c>
      <c r="C4281" t="s">
        <v>353</v>
      </c>
      <c r="D4281" s="20" t="s">
        <v>1026</v>
      </c>
      <c r="E4281" s="26">
        <v>43191</v>
      </c>
      <c r="F4281">
        <v>0</v>
      </c>
      <c r="G4281">
        <v>0</v>
      </c>
      <c r="H4281" t="e">
        <v>#DIV/0!</v>
      </c>
      <c r="I4281">
        <v>0</v>
      </c>
      <c r="J4281">
        <v>0</v>
      </c>
      <c r="K4281" t="e">
        <v>#DIV/0!</v>
      </c>
      <c r="L4281">
        <v>0</v>
      </c>
      <c r="M4281" t="e">
        <v>#DIV/0!</v>
      </c>
      <c r="N4281">
        <v>0</v>
      </c>
      <c r="P4281">
        <v>0</v>
      </c>
      <c r="Q4281">
        <v>0</v>
      </c>
      <c r="R4281" t="e">
        <v>#DIV/0!</v>
      </c>
      <c r="S4281">
        <v>0</v>
      </c>
    </row>
    <row r="4282" spans="1:19" x14ac:dyDescent="0.25">
      <c r="A4282" s="177" t="s">
        <v>10089</v>
      </c>
      <c r="B4282" t="s">
        <v>10090</v>
      </c>
      <c r="C4282" t="s">
        <v>386</v>
      </c>
      <c r="D4282" s="20" t="s">
        <v>1026</v>
      </c>
      <c r="E4282" s="26">
        <v>43191</v>
      </c>
      <c r="F4282">
        <v>0</v>
      </c>
      <c r="G4282">
        <v>0</v>
      </c>
      <c r="H4282" t="e">
        <v>#DIV/0!</v>
      </c>
      <c r="I4282">
        <v>0</v>
      </c>
      <c r="J4282">
        <v>0</v>
      </c>
      <c r="K4282" t="e">
        <v>#DIV/0!</v>
      </c>
      <c r="L4282">
        <v>0</v>
      </c>
      <c r="M4282" t="e">
        <v>#DIV/0!</v>
      </c>
      <c r="N4282">
        <v>0</v>
      </c>
      <c r="P4282">
        <v>0</v>
      </c>
      <c r="Q4282">
        <v>0</v>
      </c>
      <c r="R4282" t="e">
        <v>#DIV/0!</v>
      </c>
      <c r="S4282">
        <v>0</v>
      </c>
    </row>
    <row r="4283" spans="1:19" x14ac:dyDescent="0.25">
      <c r="A4283" s="177" t="s">
        <v>8642</v>
      </c>
      <c r="B4283" t="s">
        <v>8643</v>
      </c>
      <c r="C4283" t="s">
        <v>354</v>
      </c>
      <c r="D4283" s="20" t="s">
        <v>1026</v>
      </c>
      <c r="E4283" s="26">
        <v>43191</v>
      </c>
      <c r="F4283">
        <v>1</v>
      </c>
      <c r="G4283">
        <v>1.5</v>
      </c>
      <c r="H4283">
        <v>0.66666666666666663</v>
      </c>
      <c r="I4283">
        <v>13</v>
      </c>
      <c r="J4283">
        <v>6</v>
      </c>
      <c r="K4283">
        <v>2.1666666666666665</v>
      </c>
      <c r="L4283">
        <v>9</v>
      </c>
      <c r="M4283">
        <v>0.66666666666666663</v>
      </c>
      <c r="N4283">
        <v>13</v>
      </c>
      <c r="P4283">
        <v>0</v>
      </c>
      <c r="Q4283">
        <v>0</v>
      </c>
      <c r="R4283" t="e">
        <v>#DIV/0!</v>
      </c>
      <c r="S4283">
        <v>0</v>
      </c>
    </row>
    <row r="4284" spans="1:19" x14ac:dyDescent="0.25">
      <c r="A4284" s="177" t="s">
        <v>6436</v>
      </c>
      <c r="B4284" t="s">
        <v>6437</v>
      </c>
      <c r="C4284" t="s">
        <v>355</v>
      </c>
      <c r="D4284" s="20" t="s">
        <v>1026</v>
      </c>
      <c r="E4284" s="26">
        <v>43191</v>
      </c>
      <c r="F4284">
        <v>3</v>
      </c>
      <c r="G4284">
        <v>3.5</v>
      </c>
      <c r="H4284">
        <v>0.8571428571428571</v>
      </c>
      <c r="I4284">
        <v>18</v>
      </c>
      <c r="J4284">
        <v>18</v>
      </c>
      <c r="K4284">
        <v>1</v>
      </c>
      <c r="L4284">
        <v>21</v>
      </c>
      <c r="M4284">
        <v>0.8571428571428571</v>
      </c>
      <c r="N4284">
        <v>11</v>
      </c>
      <c r="P4284">
        <v>0</v>
      </c>
      <c r="Q4284">
        <v>0</v>
      </c>
      <c r="R4284" t="e">
        <v>#DIV/0!</v>
      </c>
      <c r="S4284">
        <v>7</v>
      </c>
    </row>
    <row r="4285" spans="1:19" x14ac:dyDescent="0.25">
      <c r="A4285" s="177" t="s">
        <v>11859</v>
      </c>
      <c r="B4285" t="s">
        <v>11860</v>
      </c>
      <c r="C4285" t="s">
        <v>198</v>
      </c>
      <c r="D4285" s="20" t="s">
        <v>1028</v>
      </c>
      <c r="E4285" s="26">
        <v>43191</v>
      </c>
      <c r="F4285">
        <v>1</v>
      </c>
      <c r="G4285">
        <v>1</v>
      </c>
      <c r="H4285">
        <v>1</v>
      </c>
      <c r="I4285">
        <v>5</v>
      </c>
      <c r="J4285">
        <v>6</v>
      </c>
      <c r="K4285">
        <v>0.83333333333333337</v>
      </c>
      <c r="L4285">
        <v>6</v>
      </c>
      <c r="M4285">
        <v>1</v>
      </c>
      <c r="N4285">
        <v>5</v>
      </c>
      <c r="P4285">
        <v>0</v>
      </c>
      <c r="Q4285">
        <v>0</v>
      </c>
      <c r="R4285" t="e">
        <v>#DIV/0!</v>
      </c>
      <c r="S4285">
        <v>0</v>
      </c>
    </row>
    <row r="4286" spans="1:19" x14ac:dyDescent="0.25">
      <c r="A4286" s="177" t="s">
        <v>11861</v>
      </c>
      <c r="B4286" t="s">
        <v>11862</v>
      </c>
      <c r="C4286" t="s">
        <v>199</v>
      </c>
      <c r="D4286" s="20" t="s">
        <v>1028</v>
      </c>
      <c r="E4286" s="26">
        <v>43191</v>
      </c>
      <c r="F4286">
        <v>9.5</v>
      </c>
      <c r="G4286">
        <v>10</v>
      </c>
      <c r="H4286">
        <v>0.95</v>
      </c>
      <c r="I4286">
        <v>93</v>
      </c>
      <c r="J4286">
        <v>101</v>
      </c>
      <c r="K4286">
        <v>0.92079207920792083</v>
      </c>
      <c r="L4286">
        <v>104</v>
      </c>
      <c r="M4286">
        <v>0.97115384615384615</v>
      </c>
      <c r="N4286">
        <v>89</v>
      </c>
      <c r="P4286">
        <v>2</v>
      </c>
      <c r="Q4286">
        <v>2</v>
      </c>
      <c r="R4286">
        <v>1</v>
      </c>
      <c r="S4286">
        <v>4</v>
      </c>
    </row>
    <row r="4287" spans="1:19" x14ac:dyDescent="0.25">
      <c r="A4287" s="177" t="s">
        <v>11863</v>
      </c>
      <c r="B4287" t="s">
        <v>11864</v>
      </c>
      <c r="C4287" t="s">
        <v>348</v>
      </c>
      <c r="D4287" s="20" t="s">
        <v>1028</v>
      </c>
      <c r="E4287" s="26">
        <v>43191</v>
      </c>
      <c r="F4287">
        <v>0</v>
      </c>
      <c r="G4287">
        <v>0</v>
      </c>
      <c r="H4287" t="e">
        <v>#DIV/0!</v>
      </c>
      <c r="I4287">
        <v>0</v>
      </c>
      <c r="J4287">
        <v>0</v>
      </c>
      <c r="K4287" t="e">
        <v>#DIV/0!</v>
      </c>
      <c r="L4287">
        <v>0</v>
      </c>
      <c r="M4287" t="e">
        <v>#DIV/0!</v>
      </c>
      <c r="N4287">
        <v>0</v>
      </c>
      <c r="P4287">
        <v>0</v>
      </c>
      <c r="Q4287">
        <v>0</v>
      </c>
      <c r="R4287" t="e">
        <v>#DIV/0!</v>
      </c>
      <c r="S4287">
        <v>0</v>
      </c>
    </row>
    <row r="4288" spans="1:19" x14ac:dyDescent="0.25">
      <c r="A4288" s="177" t="s">
        <v>11865</v>
      </c>
      <c r="B4288" t="s">
        <v>11866</v>
      </c>
      <c r="C4288" t="s">
        <v>357</v>
      </c>
      <c r="D4288" s="20" t="s">
        <v>1028</v>
      </c>
      <c r="E4288" s="26">
        <v>43191</v>
      </c>
      <c r="F4288">
        <v>0</v>
      </c>
      <c r="G4288">
        <v>0</v>
      </c>
      <c r="H4288" t="e">
        <v>#DIV/0!</v>
      </c>
      <c r="I4288">
        <v>0</v>
      </c>
      <c r="J4288">
        <v>0</v>
      </c>
      <c r="K4288" t="e">
        <v>#DIV/0!</v>
      </c>
      <c r="L4288">
        <v>0</v>
      </c>
      <c r="M4288" t="e">
        <v>#DIV/0!</v>
      </c>
      <c r="N4288">
        <v>0</v>
      </c>
      <c r="P4288">
        <v>0</v>
      </c>
      <c r="Q4288">
        <v>0</v>
      </c>
      <c r="R4288" t="e">
        <v>#DIV/0!</v>
      </c>
      <c r="S4288">
        <v>0</v>
      </c>
    </row>
    <row r="4289" spans="1:19" x14ac:dyDescent="0.25">
      <c r="A4289" s="177" t="s">
        <v>10995</v>
      </c>
      <c r="B4289" t="s">
        <v>10996</v>
      </c>
      <c r="C4289" t="s">
        <v>227</v>
      </c>
      <c r="D4289" s="20" t="s">
        <v>1028</v>
      </c>
      <c r="E4289" s="26">
        <v>43191</v>
      </c>
      <c r="F4289">
        <v>0</v>
      </c>
      <c r="G4289">
        <v>0</v>
      </c>
      <c r="H4289" t="e">
        <v>#DIV/0!</v>
      </c>
      <c r="I4289">
        <v>0</v>
      </c>
      <c r="J4289">
        <v>0</v>
      </c>
      <c r="K4289" t="e">
        <v>#DIV/0!</v>
      </c>
      <c r="L4289">
        <v>0</v>
      </c>
      <c r="M4289" t="e">
        <v>#DIV/0!</v>
      </c>
      <c r="N4289">
        <v>0</v>
      </c>
      <c r="P4289">
        <v>0</v>
      </c>
      <c r="Q4289">
        <v>0</v>
      </c>
      <c r="R4289" t="e">
        <v>#DIV/0!</v>
      </c>
      <c r="S4289">
        <v>0</v>
      </c>
    </row>
    <row r="4290" spans="1:19" x14ac:dyDescent="0.25">
      <c r="A4290" s="177" t="s">
        <v>10820</v>
      </c>
      <c r="B4290" t="s">
        <v>10821</v>
      </c>
      <c r="C4290" t="s">
        <v>203</v>
      </c>
      <c r="D4290" s="20" t="s">
        <v>1028</v>
      </c>
      <c r="E4290" s="26">
        <v>43191</v>
      </c>
      <c r="F4290">
        <v>0</v>
      </c>
      <c r="G4290">
        <v>0</v>
      </c>
      <c r="H4290" t="e">
        <v>#DIV/0!</v>
      </c>
      <c r="I4290">
        <v>0</v>
      </c>
      <c r="J4290">
        <v>0</v>
      </c>
      <c r="K4290" t="e">
        <v>#DIV/0!</v>
      </c>
      <c r="L4290">
        <v>0</v>
      </c>
      <c r="M4290" t="e">
        <v>#DIV/0!</v>
      </c>
      <c r="N4290">
        <v>0</v>
      </c>
      <c r="O4290" t="e">
        <v>#DIV/0!</v>
      </c>
      <c r="P4290">
        <v>0</v>
      </c>
      <c r="Q4290">
        <v>0</v>
      </c>
      <c r="R4290" t="e">
        <v>#DIV/0!</v>
      </c>
      <c r="S4290">
        <v>0</v>
      </c>
    </row>
    <row r="4291" spans="1:19" x14ac:dyDescent="0.25">
      <c r="A4291" s="177" t="s">
        <v>10155</v>
      </c>
      <c r="B4291" t="s">
        <v>10156</v>
      </c>
      <c r="C4291" t="s">
        <v>387</v>
      </c>
      <c r="D4291" s="20" t="s">
        <v>1028</v>
      </c>
      <c r="E4291" s="26">
        <v>43191</v>
      </c>
      <c r="F4291">
        <v>0.5</v>
      </c>
      <c r="G4291">
        <v>1.5</v>
      </c>
      <c r="H4291">
        <v>0.33333333333333331</v>
      </c>
      <c r="I4291">
        <v>1</v>
      </c>
      <c r="J4291">
        <v>3</v>
      </c>
      <c r="K4291">
        <v>0.33333333333333331</v>
      </c>
      <c r="L4291">
        <v>9</v>
      </c>
      <c r="M4291">
        <v>0.33333333333333331</v>
      </c>
      <c r="N4291">
        <v>1</v>
      </c>
      <c r="P4291">
        <v>0</v>
      </c>
      <c r="Q4291">
        <v>0</v>
      </c>
      <c r="R4291" t="e">
        <v>#DIV/0!</v>
      </c>
      <c r="S4291">
        <v>0</v>
      </c>
    </row>
    <row r="4292" spans="1:19" x14ac:dyDescent="0.25">
      <c r="A4292" s="177" t="s">
        <v>9973</v>
      </c>
      <c r="B4292" t="s">
        <v>9974</v>
      </c>
      <c r="C4292" t="s">
        <v>223</v>
      </c>
      <c r="D4292" s="20" t="s">
        <v>1028</v>
      </c>
      <c r="E4292" s="26">
        <v>43191</v>
      </c>
      <c r="F4292">
        <v>5.5</v>
      </c>
      <c r="G4292">
        <v>6</v>
      </c>
      <c r="H4292">
        <v>0.91666666666666663</v>
      </c>
      <c r="I4292">
        <v>52</v>
      </c>
      <c r="J4292">
        <v>60</v>
      </c>
      <c r="K4292">
        <v>0.8666666666666667</v>
      </c>
      <c r="L4292">
        <v>66</v>
      </c>
      <c r="M4292">
        <v>0.90909090909090906</v>
      </c>
      <c r="N4292">
        <v>52</v>
      </c>
      <c r="P4292">
        <v>0</v>
      </c>
      <c r="Q4292">
        <v>4</v>
      </c>
      <c r="R4292">
        <v>0</v>
      </c>
      <c r="S4292">
        <v>0</v>
      </c>
    </row>
    <row r="4293" spans="1:19" x14ac:dyDescent="0.25">
      <c r="A4293" s="177" t="s">
        <v>9591</v>
      </c>
      <c r="B4293" t="s">
        <v>9592</v>
      </c>
      <c r="C4293" t="s">
        <v>346</v>
      </c>
      <c r="D4293" s="20" t="s">
        <v>1028</v>
      </c>
      <c r="E4293" s="26">
        <v>43191</v>
      </c>
      <c r="F4293">
        <v>0</v>
      </c>
      <c r="G4293">
        <v>0</v>
      </c>
      <c r="H4293" t="e">
        <v>#DIV/0!</v>
      </c>
      <c r="I4293">
        <v>0</v>
      </c>
      <c r="J4293">
        <v>0</v>
      </c>
      <c r="K4293" t="e">
        <v>#DIV/0!</v>
      </c>
      <c r="L4293">
        <v>0</v>
      </c>
      <c r="M4293" t="e">
        <v>#DIV/0!</v>
      </c>
      <c r="N4293">
        <v>0</v>
      </c>
      <c r="P4293">
        <v>0</v>
      </c>
      <c r="Q4293">
        <v>0</v>
      </c>
      <c r="R4293" t="e">
        <v>#DIV/0!</v>
      </c>
      <c r="S4293">
        <v>0</v>
      </c>
    </row>
    <row r="4294" spans="1:19" x14ac:dyDescent="0.25">
      <c r="A4294" s="177" t="s">
        <v>9232</v>
      </c>
      <c r="B4294" t="s">
        <v>9233</v>
      </c>
      <c r="C4294" t="s">
        <v>207</v>
      </c>
      <c r="D4294" s="20" t="s">
        <v>1028</v>
      </c>
      <c r="E4294" s="26">
        <v>43191</v>
      </c>
      <c r="F4294">
        <v>5</v>
      </c>
      <c r="G4294">
        <v>6</v>
      </c>
      <c r="H4294">
        <v>0.83333333333333337</v>
      </c>
      <c r="I4294">
        <v>41</v>
      </c>
      <c r="J4294">
        <v>42</v>
      </c>
      <c r="K4294">
        <v>0.97619047619047616</v>
      </c>
      <c r="L4294">
        <v>48</v>
      </c>
      <c r="M4294">
        <v>0.875</v>
      </c>
      <c r="N4294">
        <v>36</v>
      </c>
      <c r="O4294">
        <v>0.95</v>
      </c>
      <c r="P4294">
        <v>1</v>
      </c>
      <c r="Q4294">
        <v>2</v>
      </c>
      <c r="R4294">
        <v>0.5</v>
      </c>
      <c r="S4294">
        <v>5</v>
      </c>
    </row>
    <row r="4295" spans="1:19" x14ac:dyDescent="0.25">
      <c r="A4295" s="177" t="s">
        <v>8393</v>
      </c>
      <c r="B4295" t="s">
        <v>8394</v>
      </c>
      <c r="C4295" t="s">
        <v>212</v>
      </c>
      <c r="D4295" s="20" t="s">
        <v>1028</v>
      </c>
      <c r="E4295" s="26">
        <v>43191</v>
      </c>
      <c r="F4295">
        <v>0</v>
      </c>
      <c r="G4295">
        <v>0</v>
      </c>
      <c r="H4295" t="e">
        <v>#DIV/0!</v>
      </c>
      <c r="I4295">
        <v>0</v>
      </c>
      <c r="J4295">
        <v>0</v>
      </c>
      <c r="K4295" t="e">
        <v>#DIV/0!</v>
      </c>
      <c r="L4295">
        <v>0</v>
      </c>
      <c r="M4295" t="e">
        <v>#DIV/0!</v>
      </c>
      <c r="N4295">
        <v>0</v>
      </c>
      <c r="P4295">
        <v>0</v>
      </c>
      <c r="Q4295">
        <v>0</v>
      </c>
      <c r="R4295" t="e">
        <v>#DIV/0!</v>
      </c>
      <c r="S4295">
        <v>0</v>
      </c>
    </row>
    <row r="4296" spans="1:19" x14ac:dyDescent="0.25">
      <c r="A4296" s="177" t="s">
        <v>8092</v>
      </c>
      <c r="B4296" t="s">
        <v>8093</v>
      </c>
      <c r="C4296" t="s">
        <v>225</v>
      </c>
      <c r="D4296" s="20" t="s">
        <v>1028</v>
      </c>
      <c r="E4296" s="26">
        <v>43191</v>
      </c>
      <c r="F4296">
        <v>5.5</v>
      </c>
      <c r="G4296">
        <v>5.5</v>
      </c>
      <c r="H4296">
        <v>1</v>
      </c>
      <c r="I4296">
        <v>51</v>
      </c>
      <c r="J4296">
        <v>62</v>
      </c>
      <c r="K4296">
        <v>0.82258064516129037</v>
      </c>
      <c r="L4296">
        <v>62</v>
      </c>
      <c r="M4296">
        <v>1</v>
      </c>
      <c r="N4296">
        <v>47</v>
      </c>
      <c r="P4296">
        <v>0</v>
      </c>
      <c r="Q4296">
        <v>0</v>
      </c>
      <c r="R4296" t="e">
        <v>#DIV/0!</v>
      </c>
      <c r="S4296">
        <v>4</v>
      </c>
    </row>
    <row r="4297" spans="1:19" x14ac:dyDescent="0.25">
      <c r="A4297" s="177" t="s">
        <v>7704</v>
      </c>
      <c r="B4297" t="s">
        <v>7705</v>
      </c>
      <c r="C4297" s="20" t="s">
        <v>901</v>
      </c>
      <c r="D4297" s="20" t="s">
        <v>1026</v>
      </c>
      <c r="E4297" s="26">
        <v>43191</v>
      </c>
      <c r="F4297">
        <v>4</v>
      </c>
      <c r="G4297">
        <v>4</v>
      </c>
      <c r="H4297">
        <v>1</v>
      </c>
      <c r="I4297">
        <v>31</v>
      </c>
      <c r="J4297">
        <v>24</v>
      </c>
      <c r="K4297">
        <v>1.2916666666666667</v>
      </c>
      <c r="L4297">
        <v>24</v>
      </c>
      <c r="M4297">
        <v>1</v>
      </c>
      <c r="N4297">
        <v>24</v>
      </c>
      <c r="P4297">
        <v>1</v>
      </c>
      <c r="Q4297">
        <v>1</v>
      </c>
      <c r="R4297">
        <v>1</v>
      </c>
      <c r="S4297">
        <v>7</v>
      </c>
    </row>
    <row r="4298" spans="1:19" x14ac:dyDescent="0.25">
      <c r="A4298" s="177" t="s">
        <v>7152</v>
      </c>
      <c r="B4298" t="s">
        <v>7153</v>
      </c>
      <c r="C4298" t="s">
        <v>232</v>
      </c>
      <c r="D4298" s="20" t="s">
        <v>1028</v>
      </c>
      <c r="E4298" s="26">
        <v>43191</v>
      </c>
      <c r="F4298">
        <v>7.5</v>
      </c>
      <c r="G4298">
        <v>7.5</v>
      </c>
      <c r="H4298">
        <v>1</v>
      </c>
      <c r="I4298">
        <v>116</v>
      </c>
      <c r="J4298">
        <v>84</v>
      </c>
      <c r="K4298">
        <v>1.3809523809523809</v>
      </c>
      <c r="L4298">
        <v>84</v>
      </c>
      <c r="M4298">
        <v>1</v>
      </c>
      <c r="N4298">
        <v>106</v>
      </c>
      <c r="P4298">
        <v>0</v>
      </c>
      <c r="Q4298">
        <v>0</v>
      </c>
      <c r="R4298" t="e">
        <v>#DIV/0!</v>
      </c>
      <c r="S4298">
        <v>10</v>
      </c>
    </row>
    <row r="4299" spans="1:19" x14ac:dyDescent="0.25">
      <c r="A4299" s="177" t="s">
        <v>6786</v>
      </c>
      <c r="B4299" t="s">
        <v>6787</v>
      </c>
      <c r="C4299" t="s">
        <v>317</v>
      </c>
      <c r="D4299" s="20" t="s">
        <v>1028</v>
      </c>
      <c r="E4299" s="26">
        <v>43191</v>
      </c>
      <c r="F4299">
        <v>8.5</v>
      </c>
      <c r="G4299">
        <v>9</v>
      </c>
      <c r="H4299">
        <v>0.94444444444444442</v>
      </c>
      <c r="I4299">
        <v>46</v>
      </c>
      <c r="J4299">
        <v>51</v>
      </c>
      <c r="K4299">
        <v>0.90196078431372551</v>
      </c>
      <c r="L4299">
        <v>54</v>
      </c>
      <c r="M4299">
        <v>0.94444444444444442</v>
      </c>
      <c r="N4299">
        <v>32</v>
      </c>
      <c r="P4299">
        <v>3</v>
      </c>
      <c r="Q4299">
        <v>3</v>
      </c>
      <c r="R4299">
        <v>1</v>
      </c>
      <c r="S4299">
        <v>14</v>
      </c>
    </row>
    <row r="4300" spans="1:19" x14ac:dyDescent="0.25">
      <c r="A4300" s="177" t="s">
        <v>6362</v>
      </c>
      <c r="B4300" t="s">
        <v>6363</v>
      </c>
      <c r="C4300" t="s">
        <v>214</v>
      </c>
      <c r="D4300" s="20" t="s">
        <v>1028</v>
      </c>
      <c r="E4300" s="26">
        <v>43191</v>
      </c>
      <c r="F4300">
        <v>11</v>
      </c>
      <c r="G4300">
        <v>13.5</v>
      </c>
      <c r="H4300">
        <v>0.81481481481481477</v>
      </c>
      <c r="I4300">
        <v>78</v>
      </c>
      <c r="J4300">
        <v>124</v>
      </c>
      <c r="K4300">
        <v>0.62903225806451613</v>
      </c>
      <c r="L4300">
        <v>150</v>
      </c>
      <c r="M4300">
        <v>0.82666666666666666</v>
      </c>
      <c r="N4300">
        <v>73</v>
      </c>
      <c r="O4300">
        <v>1.08</v>
      </c>
      <c r="P4300">
        <v>16</v>
      </c>
      <c r="Q4300">
        <v>20</v>
      </c>
      <c r="R4300">
        <v>0.8</v>
      </c>
      <c r="S4300">
        <v>5</v>
      </c>
    </row>
    <row r="4301" spans="1:19" x14ac:dyDescent="0.25">
      <c r="A4301" s="177" t="s">
        <v>5583</v>
      </c>
      <c r="B4301" t="s">
        <v>5584</v>
      </c>
      <c r="C4301" s="20" t="s">
        <v>903</v>
      </c>
      <c r="D4301" s="20" t="s">
        <v>1026</v>
      </c>
      <c r="E4301" s="26">
        <v>43191</v>
      </c>
      <c r="F4301">
        <v>4.5</v>
      </c>
      <c r="G4301">
        <v>6.5</v>
      </c>
      <c r="H4301">
        <v>0.69230769230769229</v>
      </c>
      <c r="I4301">
        <v>30</v>
      </c>
      <c r="J4301">
        <v>27</v>
      </c>
      <c r="K4301">
        <v>1.1111111111111112</v>
      </c>
      <c r="L4301">
        <v>39</v>
      </c>
      <c r="M4301">
        <v>0.69230769230769229</v>
      </c>
      <c r="N4301">
        <v>29</v>
      </c>
      <c r="P4301">
        <v>0</v>
      </c>
      <c r="Q4301">
        <v>0</v>
      </c>
      <c r="R4301" t="e">
        <v>#DIV/0!</v>
      </c>
      <c r="S4301">
        <v>1</v>
      </c>
    </row>
    <row r="4302" spans="1:19" x14ac:dyDescent="0.25">
      <c r="A4302" s="177" t="s">
        <v>4969</v>
      </c>
      <c r="B4302" t="s">
        <v>4970</v>
      </c>
      <c r="C4302" t="s">
        <v>230</v>
      </c>
      <c r="D4302" s="20" t="s">
        <v>1028</v>
      </c>
      <c r="E4302" s="26">
        <v>43191</v>
      </c>
      <c r="F4302">
        <v>0</v>
      </c>
      <c r="G4302">
        <v>0</v>
      </c>
      <c r="H4302" t="e">
        <v>#DIV/0!</v>
      </c>
      <c r="I4302">
        <v>0</v>
      </c>
      <c r="J4302">
        <v>0</v>
      </c>
      <c r="K4302" t="e">
        <v>#DIV/0!</v>
      </c>
      <c r="L4302">
        <v>0</v>
      </c>
      <c r="M4302" t="e">
        <v>#DIV/0!</v>
      </c>
      <c r="N4302">
        <v>0</v>
      </c>
      <c r="P4302">
        <v>0</v>
      </c>
      <c r="Q4302">
        <v>0</v>
      </c>
      <c r="R4302" t="e">
        <v>#DIV/0!</v>
      </c>
      <c r="S4302">
        <v>0</v>
      </c>
    </row>
    <row r="4303" spans="1:19" x14ac:dyDescent="0.25">
      <c r="A4303" s="177" t="s">
        <v>4794</v>
      </c>
      <c r="B4303" t="s">
        <v>4795</v>
      </c>
      <c r="C4303" t="s">
        <v>234</v>
      </c>
      <c r="D4303" s="20" t="s">
        <v>1028</v>
      </c>
      <c r="E4303" s="26">
        <v>43191</v>
      </c>
      <c r="F4303">
        <v>2.5</v>
      </c>
      <c r="G4303">
        <v>4.5</v>
      </c>
      <c r="H4303">
        <v>0.55555555555555558</v>
      </c>
      <c r="I4303">
        <v>22</v>
      </c>
      <c r="J4303">
        <v>35</v>
      </c>
      <c r="K4303">
        <v>0.62857142857142856</v>
      </c>
      <c r="L4303">
        <v>63</v>
      </c>
      <c r="M4303">
        <v>0.55555555555555558</v>
      </c>
      <c r="N4303">
        <v>20</v>
      </c>
      <c r="P4303">
        <v>7</v>
      </c>
      <c r="Q4303">
        <v>11</v>
      </c>
      <c r="R4303">
        <v>0.63636363636363635</v>
      </c>
      <c r="S4303">
        <v>2</v>
      </c>
    </row>
    <row r="4304" spans="1:19" x14ac:dyDescent="0.25">
      <c r="A4304" s="177" t="s">
        <v>4444</v>
      </c>
      <c r="B4304" t="s">
        <v>4445</v>
      </c>
      <c r="C4304" t="s">
        <v>217</v>
      </c>
      <c r="D4304" s="20" t="s">
        <v>1028</v>
      </c>
      <c r="E4304" s="26">
        <v>43191</v>
      </c>
      <c r="F4304">
        <v>0</v>
      </c>
      <c r="G4304">
        <v>0</v>
      </c>
      <c r="H4304" t="e">
        <v>#DIV/0!</v>
      </c>
      <c r="I4304">
        <v>0</v>
      </c>
      <c r="J4304">
        <v>0</v>
      </c>
      <c r="K4304" t="e">
        <v>#DIV/0!</v>
      </c>
      <c r="L4304">
        <v>0</v>
      </c>
      <c r="M4304" t="e">
        <v>#DIV/0!</v>
      </c>
      <c r="N4304">
        <v>0</v>
      </c>
      <c r="P4304">
        <v>0</v>
      </c>
      <c r="Q4304">
        <v>0</v>
      </c>
      <c r="R4304" t="e">
        <v>#DIV/0!</v>
      </c>
      <c r="S4304">
        <v>0</v>
      </c>
    </row>
    <row r="4305" spans="1:19" x14ac:dyDescent="0.25">
      <c r="A4305" s="177" t="s">
        <v>3854</v>
      </c>
      <c r="B4305" t="s">
        <v>3855</v>
      </c>
      <c r="C4305" t="s">
        <v>342</v>
      </c>
      <c r="D4305" s="20" t="s">
        <v>1028</v>
      </c>
      <c r="E4305" s="26">
        <v>43191</v>
      </c>
      <c r="F4305">
        <v>0</v>
      </c>
      <c r="G4305">
        <v>0</v>
      </c>
      <c r="H4305" t="e">
        <v>#DIV/0!</v>
      </c>
      <c r="I4305">
        <v>0</v>
      </c>
      <c r="J4305">
        <v>0</v>
      </c>
      <c r="K4305" t="e">
        <v>#DIV/0!</v>
      </c>
      <c r="L4305">
        <v>0</v>
      </c>
      <c r="M4305" t="e">
        <v>#DIV/0!</v>
      </c>
      <c r="N4305">
        <v>0</v>
      </c>
      <c r="P4305">
        <v>0</v>
      </c>
      <c r="Q4305">
        <v>0</v>
      </c>
      <c r="R4305" t="e">
        <v>#DIV/0!</v>
      </c>
      <c r="S4305">
        <v>0</v>
      </c>
    </row>
    <row r="4306" spans="1:19" x14ac:dyDescent="0.25">
      <c r="A4306" s="177" t="s">
        <v>3662</v>
      </c>
      <c r="B4306" t="s">
        <v>3663</v>
      </c>
      <c r="C4306" t="s">
        <v>220</v>
      </c>
      <c r="D4306" s="20" t="s">
        <v>1028</v>
      </c>
      <c r="E4306" s="26">
        <v>43191</v>
      </c>
      <c r="F4306">
        <v>0</v>
      </c>
      <c r="G4306">
        <v>0</v>
      </c>
      <c r="H4306" t="e">
        <v>#DIV/0!</v>
      </c>
      <c r="I4306">
        <v>0</v>
      </c>
      <c r="J4306">
        <v>0</v>
      </c>
      <c r="K4306" t="e">
        <v>#DIV/0!</v>
      </c>
      <c r="L4306">
        <v>0</v>
      </c>
      <c r="M4306" t="e">
        <v>#DIV/0!</v>
      </c>
      <c r="N4306">
        <v>0</v>
      </c>
      <c r="P4306">
        <v>0</v>
      </c>
      <c r="Q4306">
        <v>0</v>
      </c>
      <c r="R4306" t="e">
        <v>#DIV/0!</v>
      </c>
      <c r="S4306">
        <v>0</v>
      </c>
    </row>
    <row r="4307" spans="1:19" x14ac:dyDescent="0.25">
      <c r="A4307" s="177" t="s">
        <v>3137</v>
      </c>
      <c r="B4307" t="s">
        <v>3138</v>
      </c>
      <c r="C4307" t="s">
        <v>242</v>
      </c>
      <c r="D4307" s="20" t="s">
        <v>1026</v>
      </c>
      <c r="E4307" s="26">
        <v>43191</v>
      </c>
      <c r="F4307">
        <v>0</v>
      </c>
      <c r="G4307">
        <v>0</v>
      </c>
      <c r="H4307" t="e">
        <v>#DIV/0!</v>
      </c>
      <c r="I4307">
        <v>0</v>
      </c>
      <c r="J4307">
        <v>0</v>
      </c>
      <c r="K4307" t="e">
        <v>#DIV/0!</v>
      </c>
      <c r="L4307">
        <v>0</v>
      </c>
      <c r="M4307" t="e">
        <v>#DIV/0!</v>
      </c>
      <c r="N4307">
        <v>0</v>
      </c>
      <c r="P4307">
        <v>0</v>
      </c>
      <c r="Q4307">
        <v>0</v>
      </c>
      <c r="R4307" t="e">
        <v>#DIV/0!</v>
      </c>
      <c r="S4307">
        <v>0</v>
      </c>
    </row>
    <row r="4308" spans="1:19" x14ac:dyDescent="0.25">
      <c r="A4308" s="177" t="s">
        <v>2962</v>
      </c>
      <c r="B4308" t="s">
        <v>2963</v>
      </c>
      <c r="C4308" s="20" t="s">
        <v>2754</v>
      </c>
      <c r="D4308" s="20" t="s">
        <v>1026</v>
      </c>
      <c r="E4308" s="26">
        <v>43191</v>
      </c>
      <c r="F4308">
        <v>3.5</v>
      </c>
      <c r="G4308">
        <v>3.5</v>
      </c>
      <c r="H4308">
        <v>1</v>
      </c>
      <c r="I4308">
        <v>25</v>
      </c>
      <c r="J4308">
        <v>21</v>
      </c>
      <c r="K4308">
        <v>1.1904761904761905</v>
      </c>
      <c r="L4308">
        <v>21</v>
      </c>
      <c r="M4308">
        <v>1</v>
      </c>
      <c r="N4308">
        <v>24</v>
      </c>
      <c r="P4308">
        <v>0</v>
      </c>
      <c r="Q4308">
        <v>0</v>
      </c>
      <c r="R4308" t="e">
        <v>#DIV/0!</v>
      </c>
      <c r="S4308">
        <v>1</v>
      </c>
    </row>
    <row r="4309" spans="1:19" x14ac:dyDescent="0.25">
      <c r="A4309" s="177" t="s">
        <v>2717</v>
      </c>
      <c r="B4309" t="s">
        <v>2718</v>
      </c>
      <c r="C4309" t="s">
        <v>237</v>
      </c>
      <c r="D4309" s="20" t="s">
        <v>1026</v>
      </c>
      <c r="E4309" s="26">
        <v>43191</v>
      </c>
      <c r="F4309">
        <v>7.5</v>
      </c>
      <c r="G4309">
        <v>9</v>
      </c>
      <c r="H4309">
        <v>0.83333333333333337</v>
      </c>
      <c r="I4309">
        <v>39</v>
      </c>
      <c r="J4309">
        <v>66</v>
      </c>
      <c r="K4309">
        <v>0.59090909090909094</v>
      </c>
      <c r="L4309">
        <v>78</v>
      </c>
      <c r="M4309">
        <v>0.84615384615384615</v>
      </c>
      <c r="N4309">
        <v>35</v>
      </c>
      <c r="O4309">
        <v>1.0150000000000001</v>
      </c>
      <c r="P4309">
        <v>14</v>
      </c>
      <c r="Q4309">
        <v>16</v>
      </c>
      <c r="R4309">
        <v>0.875</v>
      </c>
      <c r="S4309">
        <v>4</v>
      </c>
    </row>
    <row r="4310" spans="1:19" x14ac:dyDescent="0.25">
      <c r="A4310" s="177" t="s">
        <v>2542</v>
      </c>
      <c r="B4310" t="s">
        <v>2543</v>
      </c>
      <c r="C4310" t="s">
        <v>238</v>
      </c>
      <c r="D4310" s="20" t="s">
        <v>1026</v>
      </c>
      <c r="E4310" s="26">
        <v>43191</v>
      </c>
      <c r="F4310">
        <v>0</v>
      </c>
      <c r="G4310">
        <v>0</v>
      </c>
      <c r="H4310" t="e">
        <v>#DIV/0!</v>
      </c>
      <c r="I4310">
        <v>0</v>
      </c>
      <c r="J4310">
        <v>0</v>
      </c>
      <c r="K4310" t="e">
        <v>#DIV/0!</v>
      </c>
      <c r="L4310">
        <v>0</v>
      </c>
      <c r="M4310" t="e">
        <v>#DIV/0!</v>
      </c>
      <c r="N4310">
        <v>0</v>
      </c>
      <c r="P4310">
        <v>0</v>
      </c>
      <c r="Q4310">
        <v>0</v>
      </c>
      <c r="R4310" t="e">
        <v>#DIV/0!</v>
      </c>
      <c r="S4310">
        <v>0</v>
      </c>
    </row>
    <row r="4311" spans="1:19" x14ac:dyDescent="0.25">
      <c r="A4311" s="177" t="s">
        <v>2369</v>
      </c>
      <c r="B4311" t="s">
        <v>2370</v>
      </c>
      <c r="C4311" t="s">
        <v>239</v>
      </c>
      <c r="D4311" s="20" t="s">
        <v>1026</v>
      </c>
      <c r="E4311" s="26">
        <v>43191</v>
      </c>
      <c r="F4311">
        <v>0</v>
      </c>
      <c r="G4311">
        <v>0</v>
      </c>
      <c r="H4311" t="e">
        <v>#DIV/0!</v>
      </c>
      <c r="I4311">
        <v>0</v>
      </c>
      <c r="J4311">
        <v>0</v>
      </c>
      <c r="K4311" t="e">
        <v>#DIV/0!</v>
      </c>
      <c r="L4311">
        <v>0</v>
      </c>
      <c r="M4311" t="e">
        <v>#DIV/0!</v>
      </c>
      <c r="N4311">
        <v>0</v>
      </c>
      <c r="P4311">
        <v>0</v>
      </c>
      <c r="Q4311">
        <v>0</v>
      </c>
      <c r="R4311" t="e">
        <v>#DIV/0!</v>
      </c>
      <c r="S4311">
        <v>0</v>
      </c>
    </row>
    <row r="4312" spans="1:19" x14ac:dyDescent="0.25">
      <c r="A4312" s="177" t="s">
        <v>2194</v>
      </c>
      <c r="B4312" t="s">
        <v>2195</v>
      </c>
      <c r="C4312" s="20" t="s">
        <v>2018</v>
      </c>
      <c r="D4312" s="20" t="s">
        <v>1026</v>
      </c>
      <c r="E4312" s="26">
        <v>43191</v>
      </c>
      <c r="F4312">
        <v>5</v>
      </c>
      <c r="G4312">
        <v>7</v>
      </c>
      <c r="H4312">
        <v>0.7142857142857143</v>
      </c>
      <c r="I4312">
        <v>36</v>
      </c>
      <c r="J4312">
        <v>30</v>
      </c>
      <c r="K4312">
        <v>1.2</v>
      </c>
      <c r="L4312">
        <v>42</v>
      </c>
      <c r="M4312">
        <v>0.7142857142857143</v>
      </c>
      <c r="N4312">
        <v>29</v>
      </c>
      <c r="P4312">
        <v>1</v>
      </c>
      <c r="Q4312">
        <v>1</v>
      </c>
      <c r="R4312">
        <v>1</v>
      </c>
      <c r="S4312">
        <v>7</v>
      </c>
    </row>
    <row r="4313" spans="1:19" x14ac:dyDescent="0.25">
      <c r="A4313" s="177" t="s">
        <v>1946</v>
      </c>
      <c r="B4313" t="s">
        <v>1947</v>
      </c>
      <c r="C4313" t="s">
        <v>240</v>
      </c>
      <c r="D4313" s="20" t="s">
        <v>1026</v>
      </c>
      <c r="E4313" s="26">
        <v>43191</v>
      </c>
      <c r="F4313">
        <v>11</v>
      </c>
      <c r="G4313">
        <v>13</v>
      </c>
      <c r="H4313">
        <v>0.84615384615384615</v>
      </c>
      <c r="I4313">
        <v>57</v>
      </c>
      <c r="J4313">
        <v>66</v>
      </c>
      <c r="K4313">
        <v>0.86363636363636365</v>
      </c>
      <c r="L4313">
        <v>78</v>
      </c>
      <c r="M4313">
        <v>0.84615384615384615</v>
      </c>
      <c r="N4313">
        <v>44</v>
      </c>
      <c r="P4313">
        <v>4</v>
      </c>
      <c r="Q4313">
        <v>4</v>
      </c>
      <c r="R4313">
        <v>1</v>
      </c>
      <c r="S4313">
        <v>13</v>
      </c>
    </row>
    <row r="4314" spans="1:19" x14ac:dyDescent="0.25">
      <c r="A4314" s="177" t="s">
        <v>1771</v>
      </c>
      <c r="B4314" t="s">
        <v>1772</v>
      </c>
      <c r="C4314" t="s">
        <v>241</v>
      </c>
      <c r="D4314" s="20" t="s">
        <v>1026</v>
      </c>
      <c r="E4314" s="26">
        <v>43191</v>
      </c>
      <c r="F4314">
        <v>33</v>
      </c>
      <c r="G4314">
        <v>36.5</v>
      </c>
      <c r="H4314">
        <v>0.90410958904109584</v>
      </c>
      <c r="I4314">
        <v>373</v>
      </c>
      <c r="J4314">
        <v>406</v>
      </c>
      <c r="K4314">
        <v>0.91871921182266014</v>
      </c>
      <c r="L4314">
        <v>454</v>
      </c>
      <c r="M4314">
        <v>0.89427312775330392</v>
      </c>
      <c r="N4314">
        <v>353</v>
      </c>
      <c r="P4314">
        <v>11</v>
      </c>
      <c r="Q4314">
        <v>22</v>
      </c>
      <c r="R4314">
        <v>0.5</v>
      </c>
      <c r="S4314">
        <v>20</v>
      </c>
    </row>
    <row r="4315" spans="1:19" x14ac:dyDescent="0.25">
      <c r="A4315" s="177" t="s">
        <v>1596</v>
      </c>
      <c r="B4315" t="s">
        <v>1597</v>
      </c>
      <c r="C4315" t="s">
        <v>318</v>
      </c>
      <c r="D4315" s="20" t="s">
        <v>1026</v>
      </c>
      <c r="E4315" s="26">
        <v>43191</v>
      </c>
      <c r="F4315">
        <v>5</v>
      </c>
      <c r="G4315">
        <v>6</v>
      </c>
      <c r="H4315">
        <v>0.83333333333333337</v>
      </c>
      <c r="I4315">
        <v>36</v>
      </c>
      <c r="J4315">
        <v>30</v>
      </c>
      <c r="K4315">
        <v>1.2</v>
      </c>
      <c r="L4315">
        <v>36</v>
      </c>
      <c r="M4315">
        <v>0.83333333333333337</v>
      </c>
      <c r="N4315">
        <v>29</v>
      </c>
      <c r="P4315">
        <v>0</v>
      </c>
      <c r="Q4315">
        <v>0</v>
      </c>
      <c r="R4315" t="e">
        <v>#DIV/0!</v>
      </c>
      <c r="S4315">
        <v>7</v>
      </c>
    </row>
    <row r="4316" spans="1:19" x14ac:dyDescent="0.25">
      <c r="A4316" s="177" t="s">
        <v>2791</v>
      </c>
      <c r="B4316" t="s">
        <v>2792</v>
      </c>
      <c r="C4316" s="20" t="s">
        <v>2754</v>
      </c>
      <c r="D4316" s="20" t="s">
        <v>1027</v>
      </c>
      <c r="E4316" s="26">
        <v>43191</v>
      </c>
      <c r="F4316">
        <v>0</v>
      </c>
      <c r="G4316">
        <v>0</v>
      </c>
      <c r="H4316" t="e">
        <v>#DIV/0!</v>
      </c>
      <c r="I4316">
        <v>0</v>
      </c>
      <c r="J4316">
        <v>0</v>
      </c>
      <c r="K4316" t="e">
        <v>#DIV/0!</v>
      </c>
      <c r="L4316">
        <v>0</v>
      </c>
      <c r="M4316" t="e">
        <v>#DIV/0!</v>
      </c>
      <c r="N4316">
        <v>0</v>
      </c>
      <c r="P4316">
        <v>0</v>
      </c>
      <c r="Q4316">
        <v>0</v>
      </c>
      <c r="R4316" t="e">
        <v>#DIV/0!</v>
      </c>
      <c r="S4316">
        <v>0</v>
      </c>
    </row>
    <row r="4317" spans="1:19" x14ac:dyDescent="0.25">
      <c r="A4317" s="177" t="s">
        <v>2021</v>
      </c>
      <c r="B4317" t="s">
        <v>2022</v>
      </c>
      <c r="C4317" s="20" t="s">
        <v>2018</v>
      </c>
      <c r="D4317" s="20" t="s">
        <v>1027</v>
      </c>
      <c r="E4317" s="26">
        <v>43191</v>
      </c>
      <c r="F4317">
        <v>0</v>
      </c>
      <c r="G4317">
        <v>0</v>
      </c>
      <c r="H4317" t="e">
        <v>#DIV/0!</v>
      </c>
      <c r="I4317">
        <v>0</v>
      </c>
      <c r="J4317">
        <v>0</v>
      </c>
      <c r="K4317" t="e">
        <v>#DIV/0!</v>
      </c>
      <c r="L4317">
        <v>0</v>
      </c>
      <c r="M4317" t="e">
        <v>#DIV/0!</v>
      </c>
      <c r="N4317">
        <v>0</v>
      </c>
      <c r="P4317">
        <v>0</v>
      </c>
      <c r="Q4317">
        <v>0</v>
      </c>
      <c r="R4317" t="e">
        <v>#DIV/0!</v>
      </c>
      <c r="S4317">
        <v>0</v>
      </c>
    </row>
    <row r="4318" spans="1:19" x14ac:dyDescent="0.25">
      <c r="A4318" s="177" t="s">
        <v>2751</v>
      </c>
      <c r="B4318" t="s">
        <v>2749</v>
      </c>
      <c r="C4318" s="20" t="s">
        <v>899</v>
      </c>
      <c r="D4318" s="20" t="s">
        <v>1027</v>
      </c>
      <c r="E4318" s="26">
        <v>43191</v>
      </c>
      <c r="F4318">
        <v>0</v>
      </c>
      <c r="G4318">
        <v>0</v>
      </c>
      <c r="H4318" t="e">
        <v>#DIV/0!</v>
      </c>
      <c r="I4318">
        <v>0</v>
      </c>
      <c r="J4318">
        <v>0</v>
      </c>
      <c r="K4318" t="e">
        <v>#DIV/0!</v>
      </c>
      <c r="L4318">
        <v>0</v>
      </c>
      <c r="M4318" t="e">
        <v>#DIV/0!</v>
      </c>
      <c r="N4318">
        <v>0</v>
      </c>
      <c r="P4318">
        <v>0</v>
      </c>
      <c r="Q4318">
        <v>0</v>
      </c>
      <c r="R4318" t="e">
        <v>#DIV/0!</v>
      </c>
      <c r="S4318">
        <v>0</v>
      </c>
    </row>
    <row r="4319" spans="1:19" x14ac:dyDescent="0.25">
      <c r="A4319" s="177" t="s">
        <v>2757</v>
      </c>
      <c r="B4319" t="s">
        <v>2758</v>
      </c>
      <c r="C4319" s="20" t="s">
        <v>2754</v>
      </c>
      <c r="D4319" s="20" t="s">
        <v>1028</v>
      </c>
      <c r="E4319" s="26">
        <v>43191</v>
      </c>
      <c r="F4319">
        <v>3.5</v>
      </c>
      <c r="G4319">
        <v>3.5</v>
      </c>
      <c r="H4319">
        <v>1</v>
      </c>
      <c r="I4319">
        <v>25</v>
      </c>
      <c r="J4319">
        <v>21</v>
      </c>
      <c r="K4319">
        <v>1.1904761904761905</v>
      </c>
      <c r="L4319">
        <v>21</v>
      </c>
      <c r="M4319">
        <v>1</v>
      </c>
      <c r="N4319">
        <v>24</v>
      </c>
      <c r="P4319">
        <v>0</v>
      </c>
      <c r="Q4319">
        <v>0</v>
      </c>
      <c r="R4319" t="e">
        <v>#DIV/0!</v>
      </c>
      <c r="S4319">
        <v>1</v>
      </c>
    </row>
    <row r="4320" spans="1:19" x14ac:dyDescent="0.25">
      <c r="A4320" s="177" t="s">
        <v>1988</v>
      </c>
      <c r="B4320" t="s">
        <v>1989</v>
      </c>
      <c r="C4320" s="20" t="s">
        <v>2018</v>
      </c>
      <c r="D4320" s="20" t="s">
        <v>1028</v>
      </c>
      <c r="E4320" s="26">
        <v>43191</v>
      </c>
      <c r="F4320">
        <v>5</v>
      </c>
      <c r="G4320">
        <v>7</v>
      </c>
      <c r="H4320">
        <v>0.7142857142857143</v>
      </c>
      <c r="I4320">
        <v>36</v>
      </c>
      <c r="J4320">
        <v>30</v>
      </c>
      <c r="K4320">
        <v>1.2</v>
      </c>
      <c r="L4320">
        <v>42</v>
      </c>
      <c r="M4320">
        <v>0.7142857142857143</v>
      </c>
      <c r="N4320">
        <v>29</v>
      </c>
      <c r="P4320">
        <v>1</v>
      </c>
      <c r="Q4320">
        <v>1</v>
      </c>
      <c r="R4320">
        <v>1</v>
      </c>
      <c r="S4320">
        <v>7</v>
      </c>
    </row>
    <row r="4321" spans="1:19" x14ac:dyDescent="0.25">
      <c r="A4321" s="177" t="s">
        <v>1384</v>
      </c>
      <c r="B4321" t="s">
        <v>1385</v>
      </c>
      <c r="C4321" t="s">
        <v>1264</v>
      </c>
      <c r="D4321" s="20" t="s">
        <v>1026</v>
      </c>
      <c r="E4321" s="26">
        <v>43191</v>
      </c>
      <c r="F4321">
        <v>19.5</v>
      </c>
      <c r="G4321">
        <v>23.5</v>
      </c>
      <c r="H4321">
        <v>0.82978723404255317</v>
      </c>
      <c r="I4321">
        <v>118</v>
      </c>
      <c r="J4321">
        <v>117</v>
      </c>
      <c r="K4321">
        <v>1.0085470085470085</v>
      </c>
      <c r="L4321">
        <v>141</v>
      </c>
      <c r="M4321">
        <v>0.82978723404255317</v>
      </c>
      <c r="N4321">
        <v>97</v>
      </c>
      <c r="P4321">
        <v>5</v>
      </c>
      <c r="Q4321">
        <v>5</v>
      </c>
      <c r="R4321">
        <v>1</v>
      </c>
      <c r="S4321">
        <v>21</v>
      </c>
    </row>
    <row r="4322" spans="1:19" x14ac:dyDescent="0.25">
      <c r="A4322" s="177" t="s">
        <v>1445</v>
      </c>
      <c r="B4322" t="s">
        <v>1444</v>
      </c>
      <c r="C4322" t="s">
        <v>1264</v>
      </c>
      <c r="D4322" s="20" t="s">
        <v>1027</v>
      </c>
      <c r="E4322" s="26">
        <v>43191</v>
      </c>
      <c r="F4322">
        <v>0</v>
      </c>
      <c r="G4322">
        <v>0</v>
      </c>
      <c r="H4322" t="e">
        <v>#DIV/0!</v>
      </c>
      <c r="I4322">
        <v>0</v>
      </c>
      <c r="J4322">
        <v>0</v>
      </c>
      <c r="K4322" t="e">
        <v>#DIV/0!</v>
      </c>
      <c r="L4322">
        <v>0</v>
      </c>
      <c r="M4322" t="e">
        <v>#DIV/0!</v>
      </c>
      <c r="N4322">
        <v>0</v>
      </c>
      <c r="P4322">
        <v>0</v>
      </c>
      <c r="Q4322">
        <v>0</v>
      </c>
      <c r="R4322" t="e">
        <v>#DIV/0!</v>
      </c>
      <c r="S4322">
        <v>0</v>
      </c>
    </row>
    <row r="4323" spans="1:19" x14ac:dyDescent="0.25">
      <c r="A4323" s="177" t="s">
        <v>1348</v>
      </c>
      <c r="B4323" t="s">
        <v>1349</v>
      </c>
      <c r="C4323" s="20" t="s">
        <v>1264</v>
      </c>
      <c r="D4323" s="20" t="s">
        <v>1028</v>
      </c>
      <c r="E4323" s="26">
        <v>43191</v>
      </c>
      <c r="F4323">
        <v>19.5</v>
      </c>
      <c r="G4323">
        <v>23.5</v>
      </c>
      <c r="H4323">
        <v>0.82978723404255317</v>
      </c>
      <c r="I4323">
        <v>118</v>
      </c>
      <c r="J4323">
        <v>117</v>
      </c>
      <c r="K4323">
        <v>1.0085470085470085</v>
      </c>
      <c r="L4323">
        <v>141</v>
      </c>
      <c r="M4323">
        <v>0.82978723404255317</v>
      </c>
      <c r="N4323">
        <v>97</v>
      </c>
      <c r="P4323">
        <v>5</v>
      </c>
      <c r="Q4323">
        <v>5</v>
      </c>
      <c r="R4323">
        <v>1</v>
      </c>
      <c r="S4323">
        <v>21</v>
      </c>
    </row>
    <row r="4324" spans="1:19" x14ac:dyDescent="0.25">
      <c r="A4324" s="177" t="s">
        <v>12676</v>
      </c>
      <c r="B4324" t="s">
        <v>1488</v>
      </c>
      <c r="C4324" t="s">
        <v>896</v>
      </c>
      <c r="D4324" s="20" t="s">
        <v>1026</v>
      </c>
      <c r="E4324" s="26">
        <v>43191</v>
      </c>
      <c r="F4324">
        <v>65</v>
      </c>
      <c r="G4324">
        <v>75</v>
      </c>
      <c r="H4324">
        <v>0.8666666666666667</v>
      </c>
      <c r="I4324">
        <v>566</v>
      </c>
      <c r="J4324">
        <v>619</v>
      </c>
      <c r="K4324">
        <v>0.91437802907915988</v>
      </c>
      <c r="L4324">
        <v>709</v>
      </c>
      <c r="M4324">
        <v>0.87306064880112833</v>
      </c>
      <c r="N4324">
        <v>514</v>
      </c>
      <c r="P4324">
        <v>30</v>
      </c>
      <c r="Q4324">
        <v>43</v>
      </c>
      <c r="R4324">
        <v>0.69767441860465118</v>
      </c>
      <c r="S4324">
        <v>52</v>
      </c>
    </row>
    <row r="4325" spans="1:19" x14ac:dyDescent="0.25">
      <c r="A4325" s="177" t="s">
        <v>1159</v>
      </c>
      <c r="B4325" t="s">
        <v>1247</v>
      </c>
      <c r="C4325" t="s">
        <v>235</v>
      </c>
      <c r="D4325" s="20" t="s">
        <v>1028</v>
      </c>
      <c r="E4325" s="26">
        <v>43191</v>
      </c>
      <c r="F4325">
        <v>65</v>
      </c>
      <c r="G4325">
        <v>75</v>
      </c>
      <c r="H4325">
        <v>0.8666666666666667</v>
      </c>
      <c r="I4325">
        <v>566</v>
      </c>
      <c r="J4325">
        <v>619</v>
      </c>
      <c r="K4325">
        <v>0.91437802907915988</v>
      </c>
      <c r="L4325">
        <v>709</v>
      </c>
      <c r="M4325">
        <v>0.87306064880112833</v>
      </c>
      <c r="N4325">
        <v>514</v>
      </c>
      <c r="P4325">
        <v>30</v>
      </c>
      <c r="Q4325">
        <v>43</v>
      </c>
      <c r="R4325">
        <v>0.69767441860465118</v>
      </c>
      <c r="S4325">
        <v>52</v>
      </c>
    </row>
    <row r="4326" spans="1:19" x14ac:dyDescent="0.25">
      <c r="A4326" s="177" t="s">
        <v>11156</v>
      </c>
      <c r="B4326" t="s">
        <v>11157</v>
      </c>
      <c r="C4326" t="s">
        <v>228</v>
      </c>
      <c r="D4326" s="20" t="s">
        <v>1026</v>
      </c>
      <c r="E4326" s="26">
        <v>43221</v>
      </c>
      <c r="F4326">
        <v>0</v>
      </c>
      <c r="G4326">
        <v>0</v>
      </c>
      <c r="H4326" t="e">
        <v>#DIV/0!</v>
      </c>
      <c r="I4326">
        <v>0</v>
      </c>
      <c r="J4326">
        <v>0</v>
      </c>
      <c r="K4326" t="e">
        <v>#DIV/0!</v>
      </c>
      <c r="L4326">
        <v>0</v>
      </c>
      <c r="M4326" t="e">
        <v>#DIV/0!</v>
      </c>
      <c r="N4326">
        <v>0</v>
      </c>
      <c r="P4326">
        <v>0</v>
      </c>
      <c r="Q4326">
        <v>0</v>
      </c>
      <c r="R4326" t="e">
        <v>#DIV/0!</v>
      </c>
      <c r="S4326">
        <v>0</v>
      </c>
    </row>
    <row r="4327" spans="1:19" x14ac:dyDescent="0.25">
      <c r="A4327" s="177" t="s">
        <v>9409</v>
      </c>
      <c r="B4327" t="s">
        <v>9410</v>
      </c>
      <c r="C4327" t="s">
        <v>211</v>
      </c>
      <c r="D4327" s="20" t="s">
        <v>1026</v>
      </c>
      <c r="E4327" s="26">
        <v>43221</v>
      </c>
      <c r="F4327">
        <v>0</v>
      </c>
      <c r="G4327">
        <v>0</v>
      </c>
      <c r="H4327" t="e">
        <v>#DIV/0!</v>
      </c>
      <c r="I4327">
        <v>0</v>
      </c>
      <c r="J4327">
        <v>0</v>
      </c>
      <c r="K4327" t="e">
        <v>#DIV/0!</v>
      </c>
      <c r="L4327">
        <v>0</v>
      </c>
      <c r="M4327" t="e">
        <v>#DIV/0!</v>
      </c>
      <c r="N4327">
        <v>0</v>
      </c>
      <c r="P4327">
        <v>0</v>
      </c>
      <c r="Q4327">
        <v>0</v>
      </c>
      <c r="R4327" t="e">
        <v>#DIV/0!</v>
      </c>
      <c r="S4327">
        <v>0</v>
      </c>
    </row>
    <row r="4328" spans="1:19" x14ac:dyDescent="0.25">
      <c r="A4328" s="177" t="s">
        <v>8570</v>
      </c>
      <c r="B4328" t="s">
        <v>8571</v>
      </c>
      <c r="C4328" t="s">
        <v>213</v>
      </c>
      <c r="D4328" s="20" t="s">
        <v>1026</v>
      </c>
      <c r="E4328" s="26">
        <v>43221</v>
      </c>
      <c r="F4328">
        <v>0</v>
      </c>
      <c r="G4328">
        <v>0</v>
      </c>
      <c r="H4328" t="e">
        <v>#DIV/0!</v>
      </c>
      <c r="I4328">
        <v>0</v>
      </c>
      <c r="J4328">
        <v>0</v>
      </c>
      <c r="K4328" t="e">
        <v>#DIV/0!</v>
      </c>
      <c r="L4328">
        <v>0</v>
      </c>
      <c r="M4328" t="e">
        <v>#DIV/0!</v>
      </c>
      <c r="N4328">
        <v>0</v>
      </c>
      <c r="P4328">
        <v>0</v>
      </c>
      <c r="Q4328">
        <v>0</v>
      </c>
      <c r="R4328" t="e">
        <v>#DIV/0!</v>
      </c>
      <c r="S4328">
        <v>0</v>
      </c>
    </row>
    <row r="4329" spans="1:19" x14ac:dyDescent="0.25">
      <c r="A4329" s="177" t="s">
        <v>5146</v>
      </c>
      <c r="B4329" t="s">
        <v>5147</v>
      </c>
      <c r="C4329" t="s">
        <v>229</v>
      </c>
      <c r="D4329" s="20" t="s">
        <v>1026</v>
      </c>
      <c r="E4329" s="26">
        <v>43221</v>
      </c>
      <c r="F4329">
        <v>0</v>
      </c>
      <c r="G4329">
        <v>0</v>
      </c>
      <c r="H4329" t="e">
        <v>#DIV/0!</v>
      </c>
      <c r="I4329">
        <v>0</v>
      </c>
      <c r="J4329">
        <v>0</v>
      </c>
      <c r="K4329" t="e">
        <v>#DIV/0!</v>
      </c>
      <c r="L4329">
        <v>0</v>
      </c>
      <c r="M4329" t="e">
        <v>#DIV/0!</v>
      </c>
      <c r="N4329">
        <v>0</v>
      </c>
      <c r="P4329">
        <v>0</v>
      </c>
      <c r="Q4329">
        <v>0</v>
      </c>
      <c r="R4329" t="e">
        <v>#DIV/0!</v>
      </c>
      <c r="S4329">
        <v>0</v>
      </c>
    </row>
    <row r="4330" spans="1:19" x14ac:dyDescent="0.25">
      <c r="A4330" s="177" t="s">
        <v>12148</v>
      </c>
      <c r="B4330" t="s">
        <v>12149</v>
      </c>
      <c r="C4330" s="20" t="s">
        <v>1077</v>
      </c>
      <c r="D4330" s="20" t="s">
        <v>1028</v>
      </c>
      <c r="E4330" s="26">
        <v>43221</v>
      </c>
      <c r="F4330">
        <v>0</v>
      </c>
      <c r="G4330">
        <v>0</v>
      </c>
      <c r="H4330" t="e">
        <v>#DIV/0!</v>
      </c>
      <c r="I4330">
        <v>0</v>
      </c>
      <c r="J4330">
        <v>0</v>
      </c>
      <c r="K4330" t="e">
        <v>#DIV/0!</v>
      </c>
      <c r="L4330">
        <v>0</v>
      </c>
      <c r="M4330" t="e">
        <v>#DIV/0!</v>
      </c>
      <c r="N4330">
        <v>0</v>
      </c>
      <c r="P4330">
        <v>0</v>
      </c>
      <c r="Q4330">
        <v>0</v>
      </c>
      <c r="R4330" t="e">
        <v>#DIV/0!</v>
      </c>
      <c r="S4330">
        <v>0</v>
      </c>
    </row>
    <row r="4331" spans="1:19" x14ac:dyDescent="0.25">
      <c r="A4331" s="177" t="s">
        <v>5770</v>
      </c>
      <c r="B4331" t="s">
        <v>5771</v>
      </c>
      <c r="C4331" s="20" t="s">
        <v>1073</v>
      </c>
      <c r="D4331" s="20" t="s">
        <v>1026</v>
      </c>
      <c r="E4331" s="26">
        <v>43221</v>
      </c>
      <c r="F4331">
        <v>3.5</v>
      </c>
      <c r="G4331">
        <v>3.5</v>
      </c>
      <c r="H4331">
        <v>1</v>
      </c>
      <c r="I4331">
        <v>19</v>
      </c>
      <c r="J4331">
        <v>21</v>
      </c>
      <c r="K4331">
        <v>0.90476190476190477</v>
      </c>
      <c r="L4331">
        <v>21</v>
      </c>
      <c r="M4331">
        <v>1</v>
      </c>
      <c r="N4331">
        <v>19</v>
      </c>
      <c r="P4331">
        <v>2</v>
      </c>
      <c r="Q4331">
        <v>2</v>
      </c>
      <c r="R4331">
        <v>1</v>
      </c>
      <c r="S4331">
        <v>0</v>
      </c>
    </row>
    <row r="4332" spans="1:19" x14ac:dyDescent="0.25">
      <c r="A4332" s="177" t="s">
        <v>10647</v>
      </c>
      <c r="B4332" t="s">
        <v>10648</v>
      </c>
      <c r="C4332" t="s">
        <v>205</v>
      </c>
      <c r="D4332" s="20" t="s">
        <v>1026</v>
      </c>
      <c r="E4332" s="26">
        <v>43221</v>
      </c>
      <c r="F4332">
        <v>0</v>
      </c>
      <c r="G4332">
        <v>0</v>
      </c>
      <c r="H4332" t="e">
        <v>#DIV/0!</v>
      </c>
      <c r="I4332">
        <v>0</v>
      </c>
      <c r="J4332">
        <v>0</v>
      </c>
      <c r="K4332" t="e">
        <v>#DIV/0!</v>
      </c>
      <c r="L4332">
        <v>0</v>
      </c>
      <c r="M4332" t="e">
        <v>#DIV/0!</v>
      </c>
      <c r="N4332">
        <v>0</v>
      </c>
      <c r="P4332">
        <v>0</v>
      </c>
      <c r="Q4332">
        <v>0</v>
      </c>
      <c r="R4332" t="e">
        <v>#DIV/0!</v>
      </c>
      <c r="S4332">
        <v>0</v>
      </c>
    </row>
    <row r="4333" spans="1:19" x14ac:dyDescent="0.25">
      <c r="A4333" s="177" t="s">
        <v>10053</v>
      </c>
      <c r="B4333" t="s">
        <v>10054</v>
      </c>
      <c r="C4333" t="s">
        <v>384</v>
      </c>
      <c r="D4333" s="20" t="s">
        <v>1026</v>
      </c>
      <c r="E4333" s="26">
        <v>43221</v>
      </c>
      <c r="F4333">
        <v>0</v>
      </c>
      <c r="G4333">
        <v>0</v>
      </c>
      <c r="H4333" t="e">
        <v>#DIV/0!</v>
      </c>
      <c r="I4333">
        <v>0</v>
      </c>
      <c r="J4333">
        <v>0</v>
      </c>
      <c r="K4333" t="e">
        <v>#DIV/0!</v>
      </c>
      <c r="L4333">
        <v>0</v>
      </c>
      <c r="M4333" t="e">
        <v>#DIV/0!</v>
      </c>
      <c r="N4333">
        <v>0</v>
      </c>
      <c r="P4333">
        <v>0</v>
      </c>
      <c r="Q4333">
        <v>0</v>
      </c>
      <c r="R4333" t="e">
        <v>#DIV/0!</v>
      </c>
      <c r="S4333">
        <v>0</v>
      </c>
    </row>
    <row r="4334" spans="1:19" x14ac:dyDescent="0.25">
      <c r="A4334" s="177" t="s">
        <v>8994</v>
      </c>
      <c r="B4334" t="s">
        <v>8995</v>
      </c>
      <c r="C4334" t="s">
        <v>210</v>
      </c>
      <c r="D4334" s="20" t="s">
        <v>1026</v>
      </c>
      <c r="E4334" s="26">
        <v>43221</v>
      </c>
      <c r="F4334">
        <v>3</v>
      </c>
      <c r="G4334">
        <v>3</v>
      </c>
      <c r="H4334">
        <v>1</v>
      </c>
      <c r="I4334">
        <v>14</v>
      </c>
      <c r="J4334">
        <v>30</v>
      </c>
      <c r="K4334">
        <v>0.46666666666666667</v>
      </c>
      <c r="L4334">
        <v>30</v>
      </c>
      <c r="M4334">
        <v>1</v>
      </c>
      <c r="N4334">
        <v>12</v>
      </c>
      <c r="O4334">
        <v>1.1299999999999999</v>
      </c>
      <c r="P4334">
        <v>3</v>
      </c>
      <c r="Q4334">
        <v>3</v>
      </c>
      <c r="R4334">
        <v>1</v>
      </c>
      <c r="S4334">
        <v>2</v>
      </c>
    </row>
    <row r="4335" spans="1:19" x14ac:dyDescent="0.25">
      <c r="A4335" s="177" t="s">
        <v>6189</v>
      </c>
      <c r="B4335" t="s">
        <v>6190</v>
      </c>
      <c r="C4335" t="s">
        <v>215</v>
      </c>
      <c r="D4335" s="20" t="s">
        <v>1026</v>
      </c>
      <c r="E4335" s="26">
        <v>43221</v>
      </c>
      <c r="F4335">
        <v>4.5</v>
      </c>
      <c r="G4335">
        <v>6</v>
      </c>
      <c r="H4335">
        <v>0.75</v>
      </c>
      <c r="I4335">
        <v>25</v>
      </c>
      <c r="J4335">
        <v>36</v>
      </c>
      <c r="K4335">
        <v>0.69444444444444442</v>
      </c>
      <c r="L4335">
        <v>48</v>
      </c>
      <c r="M4335">
        <v>0.75</v>
      </c>
      <c r="N4335">
        <v>13</v>
      </c>
      <c r="O4335">
        <v>1.05</v>
      </c>
      <c r="P4335">
        <v>9</v>
      </c>
      <c r="Q4335">
        <v>10</v>
      </c>
      <c r="R4335">
        <v>0.9</v>
      </c>
      <c r="S4335">
        <v>12</v>
      </c>
    </row>
    <row r="4336" spans="1:19" x14ac:dyDescent="0.25">
      <c r="A4336" s="177" t="s">
        <v>3489</v>
      </c>
      <c r="B4336" t="s">
        <v>3490</v>
      </c>
      <c r="C4336" t="s">
        <v>221</v>
      </c>
      <c r="D4336" s="20" t="s">
        <v>1026</v>
      </c>
      <c r="E4336" s="26">
        <v>43221</v>
      </c>
      <c r="F4336">
        <v>0</v>
      </c>
      <c r="G4336">
        <v>0</v>
      </c>
      <c r="H4336" t="e">
        <v>#DIV/0!</v>
      </c>
      <c r="I4336">
        <v>0</v>
      </c>
      <c r="J4336">
        <v>0</v>
      </c>
      <c r="K4336" t="e">
        <v>#DIV/0!</v>
      </c>
      <c r="L4336">
        <v>0</v>
      </c>
      <c r="M4336" t="e">
        <v>#DIV/0!</v>
      </c>
      <c r="N4336">
        <v>0</v>
      </c>
      <c r="P4336">
        <v>0</v>
      </c>
      <c r="Q4336">
        <v>0</v>
      </c>
      <c r="R4336" t="e">
        <v>#DIV/0!</v>
      </c>
      <c r="S4336">
        <v>0</v>
      </c>
    </row>
    <row r="4337" spans="1:19" x14ac:dyDescent="0.25">
      <c r="A4337" s="177" t="s">
        <v>3314</v>
      </c>
      <c r="B4337" t="s">
        <v>3315</v>
      </c>
      <c r="C4337" t="s">
        <v>222</v>
      </c>
      <c r="D4337" s="20" t="s">
        <v>1026</v>
      </c>
      <c r="E4337" s="26">
        <v>43221</v>
      </c>
      <c r="F4337">
        <v>0</v>
      </c>
      <c r="G4337">
        <v>0</v>
      </c>
      <c r="H4337" t="e">
        <v>#DIV/0!</v>
      </c>
      <c r="I4337">
        <v>0</v>
      </c>
      <c r="J4337">
        <v>0</v>
      </c>
      <c r="K4337" t="e">
        <v>#DIV/0!</v>
      </c>
      <c r="L4337">
        <v>0</v>
      </c>
      <c r="M4337" t="e">
        <v>#DIV/0!</v>
      </c>
      <c r="N4337">
        <v>0</v>
      </c>
      <c r="P4337">
        <v>0</v>
      </c>
      <c r="Q4337">
        <v>0</v>
      </c>
      <c r="R4337" t="e">
        <v>#DIV/0!</v>
      </c>
      <c r="S4337">
        <v>0</v>
      </c>
    </row>
    <row r="4338" spans="1:19" x14ac:dyDescent="0.25">
      <c r="A4338" s="177" t="s">
        <v>7359</v>
      </c>
      <c r="B4338" t="s">
        <v>7360</v>
      </c>
      <c r="C4338" s="20" t="s">
        <v>1078</v>
      </c>
      <c r="D4338" s="20" t="s">
        <v>1026</v>
      </c>
      <c r="E4338" s="26">
        <v>43221</v>
      </c>
      <c r="F4338">
        <v>4</v>
      </c>
      <c r="G4338">
        <v>4</v>
      </c>
      <c r="H4338">
        <v>1</v>
      </c>
      <c r="I4338">
        <v>31</v>
      </c>
      <c r="J4338">
        <v>24</v>
      </c>
      <c r="K4338">
        <v>1.2916666666666667</v>
      </c>
      <c r="L4338">
        <v>24</v>
      </c>
      <c r="M4338">
        <v>1</v>
      </c>
      <c r="N4338">
        <v>28</v>
      </c>
      <c r="P4338">
        <v>2</v>
      </c>
      <c r="Q4338">
        <v>4</v>
      </c>
      <c r="R4338">
        <v>0.5</v>
      </c>
      <c r="S4338">
        <v>3</v>
      </c>
    </row>
    <row r="4339" spans="1:19" x14ac:dyDescent="0.25">
      <c r="A4339" s="177" t="s">
        <v>5351</v>
      </c>
      <c r="B4339" t="s">
        <v>5352</v>
      </c>
      <c r="C4339" s="20" t="s">
        <v>1079</v>
      </c>
      <c r="D4339" s="20" t="s">
        <v>1026</v>
      </c>
      <c r="E4339" s="26">
        <v>43221</v>
      </c>
      <c r="F4339">
        <v>1.5</v>
      </c>
      <c r="G4339">
        <v>3</v>
      </c>
      <c r="H4339">
        <v>0.5</v>
      </c>
      <c r="I4339">
        <v>5</v>
      </c>
      <c r="J4339">
        <v>9</v>
      </c>
      <c r="K4339">
        <v>0.55555555555555558</v>
      </c>
      <c r="L4339">
        <v>18</v>
      </c>
      <c r="M4339">
        <v>0.5</v>
      </c>
      <c r="N4339">
        <v>1</v>
      </c>
      <c r="P4339">
        <v>0</v>
      </c>
      <c r="Q4339">
        <v>0</v>
      </c>
      <c r="R4339" t="e">
        <v>#DIV/0!</v>
      </c>
      <c r="S4339">
        <v>4</v>
      </c>
    </row>
    <row r="4340" spans="1:19" x14ac:dyDescent="0.25">
      <c r="A4340" s="177" t="s">
        <v>12350</v>
      </c>
      <c r="B4340" t="s">
        <v>12351</v>
      </c>
      <c r="C4340" t="s">
        <v>200</v>
      </c>
      <c r="D4340" s="20" t="s">
        <v>1026</v>
      </c>
      <c r="E4340" s="26">
        <v>43221</v>
      </c>
      <c r="F4340">
        <v>4</v>
      </c>
      <c r="G4340">
        <v>4.5</v>
      </c>
      <c r="H4340">
        <v>0.88888888888888884</v>
      </c>
      <c r="I4340">
        <v>18</v>
      </c>
      <c r="J4340">
        <v>24</v>
      </c>
      <c r="K4340">
        <v>0.75</v>
      </c>
      <c r="L4340">
        <v>27</v>
      </c>
      <c r="M4340">
        <v>0.88888888888888884</v>
      </c>
      <c r="N4340">
        <v>16</v>
      </c>
      <c r="P4340">
        <v>1</v>
      </c>
      <c r="Q4340">
        <v>1</v>
      </c>
      <c r="R4340">
        <v>1</v>
      </c>
      <c r="S4340">
        <v>2</v>
      </c>
    </row>
    <row r="4341" spans="1:19" x14ac:dyDescent="0.25">
      <c r="A4341" s="177" t="s">
        <v>10471</v>
      </c>
      <c r="B4341" t="s">
        <v>10472</v>
      </c>
      <c r="C4341" t="s">
        <v>204</v>
      </c>
      <c r="D4341" s="20" t="s">
        <v>1026</v>
      </c>
      <c r="E4341" s="26">
        <v>43221</v>
      </c>
      <c r="F4341">
        <v>0</v>
      </c>
      <c r="G4341">
        <v>0</v>
      </c>
      <c r="H4341" t="e">
        <v>#DIV/0!</v>
      </c>
      <c r="I4341">
        <v>0</v>
      </c>
      <c r="J4341">
        <v>0</v>
      </c>
      <c r="K4341" t="e">
        <v>#DIV/0!</v>
      </c>
      <c r="L4341">
        <v>0</v>
      </c>
      <c r="M4341" t="e">
        <v>#DIV/0!</v>
      </c>
      <c r="N4341">
        <v>0</v>
      </c>
      <c r="P4341">
        <v>0</v>
      </c>
      <c r="Q4341">
        <v>0</v>
      </c>
      <c r="R4341" t="e">
        <v>#DIV/0!</v>
      </c>
      <c r="S4341">
        <v>0</v>
      </c>
    </row>
    <row r="4342" spans="1:19" x14ac:dyDescent="0.25">
      <c r="A4342" s="177" t="s">
        <v>10015</v>
      </c>
      <c r="B4342" t="s">
        <v>10016</v>
      </c>
      <c r="C4342" t="s">
        <v>385</v>
      </c>
      <c r="D4342" s="20" t="s">
        <v>1026</v>
      </c>
      <c r="E4342" s="26">
        <v>43221</v>
      </c>
      <c r="F4342">
        <v>0.5</v>
      </c>
      <c r="G4342">
        <v>1.5</v>
      </c>
      <c r="H4342">
        <v>0.33333333333333331</v>
      </c>
      <c r="I4342">
        <v>1</v>
      </c>
      <c r="J4342">
        <v>3</v>
      </c>
      <c r="K4342">
        <v>0.33333333333333331</v>
      </c>
      <c r="L4342">
        <v>9</v>
      </c>
      <c r="M4342">
        <v>0.33333333333333331</v>
      </c>
      <c r="N4342">
        <v>1</v>
      </c>
      <c r="P4342">
        <v>0</v>
      </c>
      <c r="Q4342">
        <v>0</v>
      </c>
      <c r="R4342" t="e">
        <v>#DIV/0!</v>
      </c>
      <c r="S4342">
        <v>0</v>
      </c>
    </row>
    <row r="4343" spans="1:19" x14ac:dyDescent="0.25">
      <c r="A4343" s="177" t="s">
        <v>8819</v>
      </c>
      <c r="B4343" t="s">
        <v>8820</v>
      </c>
      <c r="C4343" t="s">
        <v>208</v>
      </c>
      <c r="D4343" s="20" t="s">
        <v>1026</v>
      </c>
      <c r="E4343" s="26">
        <v>43221</v>
      </c>
      <c r="F4343">
        <v>1</v>
      </c>
      <c r="G4343">
        <v>1.5</v>
      </c>
      <c r="H4343">
        <v>0.66666666666666663</v>
      </c>
      <c r="I4343">
        <v>9</v>
      </c>
      <c r="J4343">
        <v>6</v>
      </c>
      <c r="K4343">
        <v>1.5</v>
      </c>
      <c r="L4343">
        <v>9</v>
      </c>
      <c r="M4343">
        <v>0.66666666666666663</v>
      </c>
      <c r="N4343">
        <v>8</v>
      </c>
      <c r="P4343">
        <v>0</v>
      </c>
      <c r="Q4343">
        <v>0</v>
      </c>
      <c r="R4343" t="e">
        <v>#DIV/0!</v>
      </c>
      <c r="S4343">
        <v>1</v>
      </c>
    </row>
    <row r="4344" spans="1:19" x14ac:dyDescent="0.25">
      <c r="A4344" s="177" t="s">
        <v>6613</v>
      </c>
      <c r="B4344" t="s">
        <v>6614</v>
      </c>
      <c r="C4344" t="s">
        <v>316</v>
      </c>
      <c r="D4344" s="20" t="s">
        <v>1026</v>
      </c>
      <c r="E4344" s="26">
        <v>43221</v>
      </c>
      <c r="F4344">
        <v>5</v>
      </c>
      <c r="G4344">
        <v>5.5</v>
      </c>
      <c r="H4344">
        <v>0.90909090909090906</v>
      </c>
      <c r="I4344">
        <v>24</v>
      </c>
      <c r="J4344">
        <v>30</v>
      </c>
      <c r="K4344">
        <v>0.8</v>
      </c>
      <c r="L4344">
        <v>33</v>
      </c>
      <c r="M4344">
        <v>0.90909090909090906</v>
      </c>
      <c r="N4344">
        <v>24</v>
      </c>
      <c r="P4344">
        <v>0</v>
      </c>
      <c r="Q4344">
        <v>0</v>
      </c>
      <c r="R4344" t="e">
        <v>#DIV/0!</v>
      </c>
      <c r="S4344">
        <v>0</v>
      </c>
    </row>
    <row r="4345" spans="1:19" x14ac:dyDescent="0.25">
      <c r="A4345" s="177" t="s">
        <v>4206</v>
      </c>
      <c r="B4345" t="s">
        <v>4207</v>
      </c>
      <c r="C4345" t="s">
        <v>218</v>
      </c>
      <c r="D4345" s="20" t="s">
        <v>1026</v>
      </c>
      <c r="E4345" s="26">
        <v>43221</v>
      </c>
      <c r="F4345">
        <v>0</v>
      </c>
      <c r="G4345">
        <v>0</v>
      </c>
      <c r="H4345" t="e">
        <v>#DIV/0!</v>
      </c>
      <c r="I4345">
        <v>0</v>
      </c>
      <c r="J4345">
        <v>0</v>
      </c>
      <c r="K4345" t="e">
        <v>#DIV/0!</v>
      </c>
      <c r="L4345">
        <v>0</v>
      </c>
      <c r="M4345" t="e">
        <v>#DIV/0!</v>
      </c>
      <c r="N4345">
        <v>0</v>
      </c>
      <c r="P4345">
        <v>0</v>
      </c>
      <c r="Q4345">
        <v>0</v>
      </c>
      <c r="R4345" t="e">
        <v>#DIV/0!</v>
      </c>
      <c r="S4345">
        <v>0</v>
      </c>
    </row>
    <row r="4346" spans="1:19" x14ac:dyDescent="0.25">
      <c r="A4346" s="177" t="s">
        <v>12635</v>
      </c>
      <c r="B4346" t="s">
        <v>12636</v>
      </c>
      <c r="C4346" t="s">
        <v>202</v>
      </c>
      <c r="D4346" s="20" t="s">
        <v>1026</v>
      </c>
      <c r="E4346" s="26">
        <v>43221</v>
      </c>
      <c r="F4346">
        <v>5.5</v>
      </c>
      <c r="G4346">
        <v>5.5</v>
      </c>
      <c r="H4346">
        <v>1</v>
      </c>
      <c r="I4346">
        <v>79</v>
      </c>
      <c r="J4346">
        <v>77</v>
      </c>
      <c r="K4346">
        <v>1.025974025974026</v>
      </c>
      <c r="L4346">
        <v>77</v>
      </c>
      <c r="M4346">
        <v>1</v>
      </c>
      <c r="N4346">
        <v>74</v>
      </c>
      <c r="P4346">
        <v>0</v>
      </c>
      <c r="Q4346">
        <v>0</v>
      </c>
      <c r="R4346" t="e">
        <v>#DIV/0!</v>
      </c>
      <c r="S4346">
        <v>5</v>
      </c>
    </row>
    <row r="4347" spans="1:19" x14ac:dyDescent="0.25">
      <c r="A4347" s="177" t="s">
        <v>12460</v>
      </c>
      <c r="B4347" t="s">
        <v>12461</v>
      </c>
      <c r="C4347" t="s">
        <v>347</v>
      </c>
      <c r="D4347" s="20" t="s">
        <v>1026</v>
      </c>
      <c r="E4347" s="26">
        <v>43221</v>
      </c>
      <c r="F4347">
        <v>0</v>
      </c>
      <c r="G4347">
        <v>0</v>
      </c>
      <c r="H4347" t="e">
        <v>#DIV/0!</v>
      </c>
      <c r="I4347">
        <v>0</v>
      </c>
      <c r="J4347">
        <v>0</v>
      </c>
      <c r="K4347" t="e">
        <v>#DIV/0!</v>
      </c>
      <c r="L4347">
        <v>0</v>
      </c>
      <c r="M4347" t="e">
        <v>#DIV/0!</v>
      </c>
      <c r="N4347">
        <v>0</v>
      </c>
      <c r="P4347">
        <v>0</v>
      </c>
      <c r="Q4347">
        <v>0</v>
      </c>
      <c r="R4347" t="e">
        <v>#DIV/0!</v>
      </c>
      <c r="S4347">
        <v>0</v>
      </c>
    </row>
    <row r="4348" spans="1:19" x14ac:dyDescent="0.25">
      <c r="A4348" s="177" t="s">
        <v>9800</v>
      </c>
      <c r="B4348" t="s">
        <v>9801</v>
      </c>
      <c r="C4348" t="s">
        <v>224</v>
      </c>
      <c r="D4348" s="20" t="s">
        <v>1026</v>
      </c>
      <c r="E4348" s="26">
        <v>43221</v>
      </c>
      <c r="F4348">
        <v>5.5</v>
      </c>
      <c r="G4348">
        <v>6</v>
      </c>
      <c r="H4348">
        <v>0.91666666666666663</v>
      </c>
      <c r="I4348">
        <v>48</v>
      </c>
      <c r="J4348">
        <v>60</v>
      </c>
      <c r="K4348">
        <v>0.8</v>
      </c>
      <c r="L4348">
        <v>66</v>
      </c>
      <c r="M4348">
        <v>0.90909090909090906</v>
      </c>
      <c r="N4348">
        <v>48</v>
      </c>
      <c r="P4348">
        <v>0</v>
      </c>
      <c r="Q4348">
        <v>0</v>
      </c>
      <c r="R4348" t="e">
        <v>#DIV/0!</v>
      </c>
      <c r="S4348">
        <v>0</v>
      </c>
    </row>
    <row r="4349" spans="1:19" x14ac:dyDescent="0.25">
      <c r="A4349" s="177" t="s">
        <v>9501</v>
      </c>
      <c r="B4349" t="s">
        <v>9502</v>
      </c>
      <c r="C4349" t="s">
        <v>345</v>
      </c>
      <c r="D4349" s="20" t="s">
        <v>1026</v>
      </c>
      <c r="E4349" s="26">
        <v>43221</v>
      </c>
      <c r="F4349">
        <v>0</v>
      </c>
      <c r="G4349">
        <v>0</v>
      </c>
      <c r="H4349" t="e">
        <v>#DIV/0!</v>
      </c>
      <c r="I4349">
        <v>0</v>
      </c>
      <c r="J4349">
        <v>0</v>
      </c>
      <c r="K4349" t="e">
        <v>#DIV/0!</v>
      </c>
      <c r="L4349">
        <v>0</v>
      </c>
      <c r="M4349" t="e">
        <v>#DIV/0!</v>
      </c>
      <c r="N4349">
        <v>0</v>
      </c>
      <c r="P4349">
        <v>0</v>
      </c>
      <c r="Q4349">
        <v>0</v>
      </c>
      <c r="R4349" t="e">
        <v>#DIV/0!</v>
      </c>
      <c r="S4349">
        <v>0</v>
      </c>
    </row>
    <row r="4350" spans="1:19" x14ac:dyDescent="0.25">
      <c r="A4350" s="177" t="s">
        <v>7893</v>
      </c>
      <c r="B4350" t="s">
        <v>7894</v>
      </c>
      <c r="C4350" t="s">
        <v>226</v>
      </c>
      <c r="D4350" s="20" t="s">
        <v>1026</v>
      </c>
      <c r="E4350" s="26">
        <v>43221</v>
      </c>
      <c r="F4350">
        <v>5.5</v>
      </c>
      <c r="G4350">
        <v>5.5</v>
      </c>
      <c r="H4350">
        <v>1</v>
      </c>
      <c r="I4350">
        <v>53</v>
      </c>
      <c r="J4350">
        <v>62</v>
      </c>
      <c r="K4350">
        <v>0.85483870967741937</v>
      </c>
      <c r="L4350">
        <v>62</v>
      </c>
      <c r="M4350">
        <v>1</v>
      </c>
      <c r="N4350">
        <v>49</v>
      </c>
      <c r="P4350">
        <v>2</v>
      </c>
      <c r="Q4350">
        <v>2</v>
      </c>
      <c r="R4350">
        <v>1</v>
      </c>
      <c r="S4350">
        <v>4</v>
      </c>
    </row>
    <row r="4351" spans="1:19" x14ac:dyDescent="0.25">
      <c r="A4351" s="177" t="s">
        <v>6963</v>
      </c>
      <c r="B4351" t="s">
        <v>6964</v>
      </c>
      <c r="C4351" t="s">
        <v>231</v>
      </c>
      <c r="D4351" s="20" t="s">
        <v>1026</v>
      </c>
      <c r="E4351" s="26">
        <v>43221</v>
      </c>
      <c r="F4351">
        <v>8</v>
      </c>
      <c r="G4351">
        <v>7.5</v>
      </c>
      <c r="H4351">
        <v>1.0666666666666667</v>
      </c>
      <c r="I4351">
        <v>88</v>
      </c>
      <c r="J4351">
        <v>90</v>
      </c>
      <c r="K4351">
        <v>0.97777777777777775</v>
      </c>
      <c r="L4351">
        <v>84</v>
      </c>
      <c r="M4351">
        <v>1.0714285714285714</v>
      </c>
      <c r="N4351">
        <v>69</v>
      </c>
      <c r="P4351">
        <v>0</v>
      </c>
      <c r="Q4351">
        <v>25</v>
      </c>
      <c r="R4351">
        <v>0</v>
      </c>
      <c r="S4351">
        <v>19</v>
      </c>
    </row>
    <row r="4352" spans="1:19" x14ac:dyDescent="0.25">
      <c r="A4352" s="177" t="s">
        <v>6014</v>
      </c>
      <c r="B4352" t="s">
        <v>6015</v>
      </c>
      <c r="C4352" t="s">
        <v>216</v>
      </c>
      <c r="D4352" s="20" t="s">
        <v>1026</v>
      </c>
      <c r="E4352" s="26">
        <v>43221</v>
      </c>
      <c r="F4352">
        <v>4.5</v>
      </c>
      <c r="G4352">
        <v>7.5</v>
      </c>
      <c r="H4352">
        <v>0.6</v>
      </c>
      <c r="I4352">
        <v>59</v>
      </c>
      <c r="J4352">
        <v>60</v>
      </c>
      <c r="K4352">
        <v>0.98333333333333328</v>
      </c>
      <c r="L4352">
        <v>102</v>
      </c>
      <c r="M4352">
        <v>0.58823529411764708</v>
      </c>
      <c r="N4352">
        <v>54</v>
      </c>
      <c r="P4352">
        <v>2</v>
      </c>
      <c r="Q4352">
        <v>3</v>
      </c>
      <c r="R4352">
        <v>0.66666666666666663</v>
      </c>
      <c r="S4352">
        <v>5</v>
      </c>
    </row>
    <row r="4353" spans="1:19" x14ac:dyDescent="0.25">
      <c r="A4353" s="177" t="s">
        <v>4621</v>
      </c>
      <c r="B4353" t="s">
        <v>4622</v>
      </c>
      <c r="C4353" t="s">
        <v>233</v>
      </c>
      <c r="D4353" s="20" t="s">
        <v>1026</v>
      </c>
      <c r="E4353" s="26">
        <v>43221</v>
      </c>
      <c r="F4353">
        <v>2.5</v>
      </c>
      <c r="G4353">
        <v>4.5</v>
      </c>
      <c r="H4353">
        <v>0.55555555555555558</v>
      </c>
      <c r="I4353">
        <v>19</v>
      </c>
      <c r="J4353">
        <v>35</v>
      </c>
      <c r="K4353">
        <v>0.54285714285714282</v>
      </c>
      <c r="L4353">
        <v>63</v>
      </c>
      <c r="M4353">
        <v>0.55555555555555558</v>
      </c>
      <c r="N4353">
        <v>18</v>
      </c>
      <c r="P4353">
        <v>4</v>
      </c>
      <c r="Q4353">
        <v>4</v>
      </c>
      <c r="R4353">
        <v>1</v>
      </c>
      <c r="S4353">
        <v>1</v>
      </c>
    </row>
    <row r="4354" spans="1:19" x14ac:dyDescent="0.25">
      <c r="A4354" s="177" t="s">
        <v>4031</v>
      </c>
      <c r="B4354" t="s">
        <v>4032</v>
      </c>
      <c r="C4354" t="s">
        <v>219</v>
      </c>
      <c r="D4354" s="20" t="s">
        <v>1026</v>
      </c>
      <c r="E4354" s="26">
        <v>43221</v>
      </c>
      <c r="F4354">
        <v>0</v>
      </c>
      <c r="G4354">
        <v>0</v>
      </c>
      <c r="H4354" t="e">
        <v>#DIV/0!</v>
      </c>
      <c r="I4354">
        <v>0</v>
      </c>
      <c r="J4354">
        <v>0</v>
      </c>
      <c r="K4354" t="e">
        <v>#DIV/0!</v>
      </c>
      <c r="L4354">
        <v>0</v>
      </c>
      <c r="M4354" t="e">
        <v>#DIV/0!</v>
      </c>
      <c r="N4354">
        <v>0</v>
      </c>
      <c r="P4354">
        <v>0</v>
      </c>
      <c r="Q4354">
        <v>0</v>
      </c>
      <c r="R4354" t="e">
        <v>#DIV/0!</v>
      </c>
      <c r="S4354">
        <v>0</v>
      </c>
    </row>
    <row r="4355" spans="1:19" x14ac:dyDescent="0.25">
      <c r="A4355" s="177" t="s">
        <v>3760</v>
      </c>
      <c r="B4355" t="s">
        <v>3761</v>
      </c>
      <c r="C4355" t="s">
        <v>340</v>
      </c>
      <c r="D4355" s="20" t="s">
        <v>1026</v>
      </c>
      <c r="E4355" s="26">
        <v>43221</v>
      </c>
      <c r="F4355">
        <v>0</v>
      </c>
      <c r="G4355">
        <v>0</v>
      </c>
      <c r="H4355" t="e">
        <v>#DIV/0!</v>
      </c>
      <c r="I4355">
        <v>0</v>
      </c>
      <c r="J4355">
        <v>0</v>
      </c>
      <c r="K4355" t="e">
        <v>#DIV/0!</v>
      </c>
      <c r="L4355">
        <v>0</v>
      </c>
      <c r="M4355" t="e">
        <v>#DIV/0!</v>
      </c>
      <c r="N4355">
        <v>0</v>
      </c>
      <c r="P4355">
        <v>0</v>
      </c>
      <c r="Q4355">
        <v>0</v>
      </c>
      <c r="R4355" t="e">
        <v>#DIV/0!</v>
      </c>
      <c r="S4355">
        <v>0</v>
      </c>
    </row>
    <row r="4356" spans="1:19" x14ac:dyDescent="0.25">
      <c r="A4356" s="177" t="s">
        <v>11348</v>
      </c>
      <c r="B4356" t="s">
        <v>11349</v>
      </c>
      <c r="C4356" t="s">
        <v>350</v>
      </c>
      <c r="D4356" s="20" t="s">
        <v>1026</v>
      </c>
      <c r="E4356" s="26">
        <v>43221</v>
      </c>
      <c r="F4356">
        <v>1</v>
      </c>
      <c r="G4356">
        <v>1</v>
      </c>
      <c r="H4356">
        <v>1</v>
      </c>
      <c r="I4356">
        <v>5</v>
      </c>
      <c r="J4356">
        <v>6</v>
      </c>
      <c r="K4356">
        <v>0.83333333333333337</v>
      </c>
      <c r="L4356">
        <v>6</v>
      </c>
      <c r="M4356">
        <v>1</v>
      </c>
      <c r="N4356">
        <v>5</v>
      </c>
      <c r="P4356">
        <v>0</v>
      </c>
      <c r="Q4356">
        <v>0</v>
      </c>
      <c r="R4356" t="e">
        <v>#DIV/0!</v>
      </c>
      <c r="S4356">
        <v>0</v>
      </c>
    </row>
    <row r="4357" spans="1:19" x14ac:dyDescent="0.25">
      <c r="A4357" s="177" t="s">
        <v>11350</v>
      </c>
      <c r="B4357" t="s">
        <v>11351</v>
      </c>
      <c r="C4357" t="s">
        <v>351</v>
      </c>
      <c r="D4357" s="20" t="s">
        <v>1026</v>
      </c>
      <c r="E4357" s="26">
        <v>43221</v>
      </c>
      <c r="F4357">
        <v>0</v>
      </c>
      <c r="G4357">
        <v>0</v>
      </c>
      <c r="H4357" t="e">
        <v>#DIV/0!</v>
      </c>
      <c r="I4357">
        <v>0</v>
      </c>
      <c r="J4357">
        <v>0</v>
      </c>
      <c r="K4357" t="e">
        <v>#DIV/0!</v>
      </c>
      <c r="L4357">
        <v>0</v>
      </c>
      <c r="M4357" t="e">
        <v>#DIV/0!</v>
      </c>
      <c r="N4357">
        <v>0</v>
      </c>
      <c r="P4357">
        <v>0</v>
      </c>
      <c r="Q4357">
        <v>0</v>
      </c>
      <c r="R4357" t="e">
        <v>#DIV/0!</v>
      </c>
      <c r="S4357">
        <v>0</v>
      </c>
    </row>
    <row r="4358" spans="1:19" x14ac:dyDescent="0.25">
      <c r="A4358" s="177" t="s">
        <v>11230</v>
      </c>
      <c r="B4358" t="s">
        <v>11231</v>
      </c>
      <c r="C4358" t="s">
        <v>352</v>
      </c>
      <c r="D4358" s="20" t="s">
        <v>1026</v>
      </c>
      <c r="E4358" s="26">
        <v>43221</v>
      </c>
      <c r="F4358">
        <v>0</v>
      </c>
      <c r="G4358">
        <v>0</v>
      </c>
      <c r="H4358" t="e">
        <v>#DIV/0!</v>
      </c>
      <c r="I4358">
        <v>0</v>
      </c>
      <c r="J4358">
        <v>0</v>
      </c>
      <c r="K4358" t="e">
        <v>#DIV/0!</v>
      </c>
      <c r="L4358">
        <v>0</v>
      </c>
      <c r="M4358" t="e">
        <v>#DIV/0!</v>
      </c>
      <c r="N4358">
        <v>0</v>
      </c>
      <c r="P4358">
        <v>0</v>
      </c>
      <c r="Q4358">
        <v>0</v>
      </c>
      <c r="R4358" t="e">
        <v>#DIV/0!</v>
      </c>
      <c r="S4358">
        <v>0</v>
      </c>
    </row>
    <row r="4359" spans="1:19" x14ac:dyDescent="0.25">
      <c r="A4359" s="177" t="s">
        <v>10231</v>
      </c>
      <c r="B4359" t="s">
        <v>10232</v>
      </c>
      <c r="C4359" t="s">
        <v>353</v>
      </c>
      <c r="D4359" s="20" t="s">
        <v>1026</v>
      </c>
      <c r="E4359" s="26">
        <v>43221</v>
      </c>
      <c r="F4359">
        <v>0</v>
      </c>
      <c r="G4359">
        <v>0</v>
      </c>
      <c r="H4359" t="e">
        <v>#DIV/0!</v>
      </c>
      <c r="I4359">
        <v>0</v>
      </c>
      <c r="J4359">
        <v>0</v>
      </c>
      <c r="K4359" t="e">
        <v>#DIV/0!</v>
      </c>
      <c r="L4359">
        <v>0</v>
      </c>
      <c r="M4359" t="e">
        <v>#DIV/0!</v>
      </c>
      <c r="N4359">
        <v>0</v>
      </c>
      <c r="P4359">
        <v>0</v>
      </c>
      <c r="Q4359">
        <v>0</v>
      </c>
      <c r="R4359" t="e">
        <v>#DIV/0!</v>
      </c>
      <c r="S4359">
        <v>0</v>
      </c>
    </row>
    <row r="4360" spans="1:19" x14ac:dyDescent="0.25">
      <c r="A4360" s="177" t="s">
        <v>10091</v>
      </c>
      <c r="B4360" t="s">
        <v>10092</v>
      </c>
      <c r="C4360" t="s">
        <v>386</v>
      </c>
      <c r="D4360" s="20" t="s">
        <v>1026</v>
      </c>
      <c r="E4360" s="26">
        <v>43221</v>
      </c>
      <c r="F4360">
        <v>1</v>
      </c>
      <c r="G4360">
        <v>2</v>
      </c>
      <c r="H4360">
        <v>0.5</v>
      </c>
      <c r="I4360">
        <v>3</v>
      </c>
      <c r="J4360">
        <v>10</v>
      </c>
      <c r="K4360">
        <v>0.3</v>
      </c>
      <c r="L4360">
        <v>20</v>
      </c>
      <c r="M4360">
        <v>0.5</v>
      </c>
      <c r="N4360">
        <v>0</v>
      </c>
      <c r="P4360">
        <v>0</v>
      </c>
      <c r="Q4360">
        <v>0</v>
      </c>
      <c r="R4360" t="e">
        <v>#DIV/0!</v>
      </c>
      <c r="S4360">
        <v>3</v>
      </c>
    </row>
    <row r="4361" spans="1:19" x14ac:dyDescent="0.25">
      <c r="A4361" s="177" t="s">
        <v>8644</v>
      </c>
      <c r="B4361" t="s">
        <v>8645</v>
      </c>
      <c r="C4361" t="s">
        <v>354</v>
      </c>
      <c r="D4361" s="20" t="s">
        <v>1026</v>
      </c>
      <c r="E4361" s="26">
        <v>43221</v>
      </c>
      <c r="F4361">
        <v>1</v>
      </c>
      <c r="G4361">
        <v>1.5</v>
      </c>
      <c r="H4361">
        <v>0.66666666666666663</v>
      </c>
      <c r="I4361">
        <v>9</v>
      </c>
      <c r="J4361">
        <v>6</v>
      </c>
      <c r="K4361">
        <v>1.5</v>
      </c>
      <c r="L4361">
        <v>9</v>
      </c>
      <c r="M4361">
        <v>0.66666666666666663</v>
      </c>
      <c r="N4361">
        <v>7</v>
      </c>
      <c r="P4361">
        <v>1</v>
      </c>
      <c r="Q4361">
        <v>4</v>
      </c>
      <c r="R4361">
        <v>0.25</v>
      </c>
      <c r="S4361">
        <v>2</v>
      </c>
    </row>
    <row r="4362" spans="1:19" x14ac:dyDescent="0.25">
      <c r="A4362" s="177" t="s">
        <v>6438</v>
      </c>
      <c r="B4362" t="s">
        <v>6439</v>
      </c>
      <c r="C4362" t="s">
        <v>355</v>
      </c>
      <c r="D4362" s="20" t="s">
        <v>1026</v>
      </c>
      <c r="E4362" s="26">
        <v>43221</v>
      </c>
      <c r="F4362">
        <v>3</v>
      </c>
      <c r="G4362">
        <v>3.5</v>
      </c>
      <c r="H4362">
        <v>0.8571428571428571</v>
      </c>
      <c r="I4362">
        <v>15</v>
      </c>
      <c r="J4362">
        <v>15</v>
      </c>
      <c r="K4362">
        <v>1</v>
      </c>
      <c r="L4362">
        <v>21</v>
      </c>
      <c r="M4362">
        <v>0.7142857142857143</v>
      </c>
      <c r="N4362">
        <v>15</v>
      </c>
      <c r="P4362">
        <v>1</v>
      </c>
      <c r="Q4362">
        <v>1</v>
      </c>
      <c r="R4362">
        <v>1</v>
      </c>
      <c r="S4362">
        <v>0</v>
      </c>
    </row>
    <row r="4363" spans="1:19" x14ac:dyDescent="0.25">
      <c r="A4363" s="177" t="s">
        <v>11867</v>
      </c>
      <c r="B4363" t="s">
        <v>11868</v>
      </c>
      <c r="C4363" t="s">
        <v>198</v>
      </c>
      <c r="D4363" s="20" t="s">
        <v>1028</v>
      </c>
      <c r="E4363" s="26">
        <v>43221</v>
      </c>
      <c r="F4363">
        <v>1</v>
      </c>
      <c r="G4363">
        <v>1</v>
      </c>
      <c r="H4363">
        <v>1</v>
      </c>
      <c r="I4363">
        <v>5</v>
      </c>
      <c r="J4363">
        <v>6</v>
      </c>
      <c r="K4363">
        <v>0.83333333333333337</v>
      </c>
      <c r="L4363">
        <v>6</v>
      </c>
      <c r="M4363">
        <v>1</v>
      </c>
      <c r="N4363">
        <v>5</v>
      </c>
      <c r="P4363">
        <v>0</v>
      </c>
      <c r="Q4363">
        <v>0</v>
      </c>
      <c r="R4363" t="e">
        <v>#DIV/0!</v>
      </c>
      <c r="S4363">
        <v>0</v>
      </c>
    </row>
    <row r="4364" spans="1:19" x14ac:dyDescent="0.25">
      <c r="A4364" s="177" t="s">
        <v>11869</v>
      </c>
      <c r="B4364" t="s">
        <v>11870</v>
      </c>
      <c r="C4364" t="s">
        <v>199</v>
      </c>
      <c r="D4364" s="20" t="s">
        <v>1028</v>
      </c>
      <c r="E4364" s="26">
        <v>43221</v>
      </c>
      <c r="F4364">
        <v>9.5</v>
      </c>
      <c r="G4364">
        <v>10</v>
      </c>
      <c r="H4364">
        <v>0.95</v>
      </c>
      <c r="I4364">
        <v>97</v>
      </c>
      <c r="J4364">
        <v>101</v>
      </c>
      <c r="K4364">
        <v>0.96039603960396036</v>
      </c>
      <c r="L4364">
        <v>104</v>
      </c>
      <c r="M4364">
        <v>0.97115384615384615</v>
      </c>
      <c r="N4364">
        <v>90</v>
      </c>
      <c r="P4364">
        <v>1</v>
      </c>
      <c r="Q4364">
        <v>1</v>
      </c>
      <c r="R4364">
        <v>1</v>
      </c>
      <c r="S4364">
        <v>7</v>
      </c>
    </row>
    <row r="4365" spans="1:19" x14ac:dyDescent="0.25">
      <c r="A4365" s="177" t="s">
        <v>11871</v>
      </c>
      <c r="B4365" t="s">
        <v>11872</v>
      </c>
      <c r="C4365" t="s">
        <v>348</v>
      </c>
      <c r="D4365" s="20" t="s">
        <v>1028</v>
      </c>
      <c r="E4365" s="26">
        <v>43221</v>
      </c>
      <c r="F4365">
        <v>0</v>
      </c>
      <c r="G4365">
        <v>0</v>
      </c>
      <c r="H4365" t="e">
        <v>#DIV/0!</v>
      </c>
      <c r="I4365">
        <v>0</v>
      </c>
      <c r="J4365">
        <v>0</v>
      </c>
      <c r="K4365" t="e">
        <v>#DIV/0!</v>
      </c>
      <c r="L4365">
        <v>0</v>
      </c>
      <c r="M4365" t="e">
        <v>#DIV/0!</v>
      </c>
      <c r="N4365">
        <v>0</v>
      </c>
      <c r="P4365">
        <v>0</v>
      </c>
      <c r="Q4365">
        <v>0</v>
      </c>
      <c r="R4365" t="e">
        <v>#DIV/0!</v>
      </c>
      <c r="S4365">
        <v>0</v>
      </c>
    </row>
    <row r="4366" spans="1:19" x14ac:dyDescent="0.25">
      <c r="A4366" s="177" t="s">
        <v>11873</v>
      </c>
      <c r="B4366" t="s">
        <v>11874</v>
      </c>
      <c r="C4366" t="s">
        <v>357</v>
      </c>
      <c r="D4366" s="20" t="s">
        <v>1028</v>
      </c>
      <c r="E4366" s="26">
        <v>43221</v>
      </c>
      <c r="F4366">
        <v>0</v>
      </c>
      <c r="G4366">
        <v>0</v>
      </c>
      <c r="H4366" t="e">
        <v>#DIV/0!</v>
      </c>
      <c r="I4366">
        <v>0</v>
      </c>
      <c r="J4366">
        <v>0</v>
      </c>
      <c r="K4366" t="e">
        <v>#DIV/0!</v>
      </c>
      <c r="L4366">
        <v>0</v>
      </c>
      <c r="M4366" t="e">
        <v>#DIV/0!</v>
      </c>
      <c r="N4366">
        <v>0</v>
      </c>
      <c r="P4366">
        <v>0</v>
      </c>
      <c r="Q4366">
        <v>0</v>
      </c>
      <c r="R4366" t="e">
        <v>#DIV/0!</v>
      </c>
      <c r="S4366">
        <v>0</v>
      </c>
    </row>
    <row r="4367" spans="1:19" x14ac:dyDescent="0.25">
      <c r="A4367" s="177" t="s">
        <v>10997</v>
      </c>
      <c r="B4367" t="s">
        <v>10998</v>
      </c>
      <c r="C4367" t="s">
        <v>227</v>
      </c>
      <c r="D4367" s="20" t="s">
        <v>1028</v>
      </c>
      <c r="E4367" s="26">
        <v>43221</v>
      </c>
      <c r="F4367">
        <v>0</v>
      </c>
      <c r="G4367">
        <v>0</v>
      </c>
      <c r="H4367" t="e">
        <v>#DIV/0!</v>
      </c>
      <c r="I4367">
        <v>0</v>
      </c>
      <c r="J4367">
        <v>0</v>
      </c>
      <c r="K4367" t="e">
        <v>#DIV/0!</v>
      </c>
      <c r="L4367">
        <v>0</v>
      </c>
      <c r="M4367" t="e">
        <v>#DIV/0!</v>
      </c>
      <c r="N4367">
        <v>0</v>
      </c>
      <c r="P4367">
        <v>0</v>
      </c>
      <c r="Q4367">
        <v>0</v>
      </c>
      <c r="R4367" t="e">
        <v>#DIV/0!</v>
      </c>
      <c r="S4367">
        <v>0</v>
      </c>
    </row>
    <row r="4368" spans="1:19" x14ac:dyDescent="0.25">
      <c r="A4368" s="177" t="s">
        <v>10822</v>
      </c>
      <c r="B4368" t="s">
        <v>10823</v>
      </c>
      <c r="C4368" t="s">
        <v>203</v>
      </c>
      <c r="D4368" s="20" t="s">
        <v>1028</v>
      </c>
      <c r="E4368" s="26">
        <v>43221</v>
      </c>
      <c r="F4368">
        <v>0</v>
      </c>
      <c r="G4368">
        <v>0</v>
      </c>
      <c r="H4368" t="e">
        <v>#DIV/0!</v>
      </c>
      <c r="I4368">
        <v>0</v>
      </c>
      <c r="J4368">
        <v>0</v>
      </c>
      <c r="K4368" t="e">
        <v>#DIV/0!</v>
      </c>
      <c r="L4368">
        <v>0</v>
      </c>
      <c r="M4368" t="e">
        <v>#DIV/0!</v>
      </c>
      <c r="N4368">
        <v>0</v>
      </c>
      <c r="O4368" t="e">
        <v>#DIV/0!</v>
      </c>
      <c r="P4368">
        <v>0</v>
      </c>
      <c r="Q4368">
        <v>0</v>
      </c>
      <c r="R4368" t="e">
        <v>#DIV/0!</v>
      </c>
      <c r="S4368">
        <v>0</v>
      </c>
    </row>
    <row r="4369" spans="1:19" x14ac:dyDescent="0.25">
      <c r="A4369" s="177" t="s">
        <v>10157</v>
      </c>
      <c r="B4369" t="s">
        <v>10158</v>
      </c>
      <c r="C4369" t="s">
        <v>387</v>
      </c>
      <c r="D4369" s="20" t="s">
        <v>1028</v>
      </c>
      <c r="E4369" s="26">
        <v>43221</v>
      </c>
      <c r="F4369">
        <v>1.5</v>
      </c>
      <c r="G4369">
        <v>3.5</v>
      </c>
      <c r="H4369">
        <v>0.42857142857142855</v>
      </c>
      <c r="I4369">
        <v>4</v>
      </c>
      <c r="J4369">
        <v>13</v>
      </c>
      <c r="K4369">
        <v>0.30769230769230771</v>
      </c>
      <c r="L4369">
        <v>29</v>
      </c>
      <c r="M4369">
        <v>0.44827586206896552</v>
      </c>
      <c r="N4369">
        <v>1</v>
      </c>
      <c r="P4369">
        <v>0</v>
      </c>
      <c r="Q4369">
        <v>0</v>
      </c>
      <c r="R4369" t="e">
        <v>#DIV/0!</v>
      </c>
      <c r="S4369">
        <v>3</v>
      </c>
    </row>
    <row r="4370" spans="1:19" x14ac:dyDescent="0.25">
      <c r="A4370" s="177" t="s">
        <v>9975</v>
      </c>
      <c r="B4370" t="s">
        <v>9976</v>
      </c>
      <c r="C4370" t="s">
        <v>223</v>
      </c>
      <c r="D4370" s="20" t="s">
        <v>1028</v>
      </c>
      <c r="E4370" s="26">
        <v>43221</v>
      </c>
      <c r="F4370">
        <v>5.5</v>
      </c>
      <c r="G4370">
        <v>6</v>
      </c>
      <c r="H4370">
        <v>0.91666666666666663</v>
      </c>
      <c r="I4370">
        <v>48</v>
      </c>
      <c r="J4370">
        <v>60</v>
      </c>
      <c r="K4370">
        <v>0.8</v>
      </c>
      <c r="L4370">
        <v>66</v>
      </c>
      <c r="M4370">
        <v>0.90909090909090906</v>
      </c>
      <c r="N4370">
        <v>48</v>
      </c>
      <c r="P4370">
        <v>0</v>
      </c>
      <c r="Q4370">
        <v>0</v>
      </c>
      <c r="R4370" t="e">
        <v>#DIV/0!</v>
      </c>
      <c r="S4370">
        <v>0</v>
      </c>
    </row>
    <row r="4371" spans="1:19" x14ac:dyDescent="0.25">
      <c r="A4371" s="177" t="s">
        <v>9593</v>
      </c>
      <c r="B4371" t="s">
        <v>9594</v>
      </c>
      <c r="C4371" t="s">
        <v>346</v>
      </c>
      <c r="D4371" s="20" t="s">
        <v>1028</v>
      </c>
      <c r="E4371" s="26">
        <v>43221</v>
      </c>
      <c r="F4371">
        <v>0</v>
      </c>
      <c r="G4371">
        <v>0</v>
      </c>
      <c r="H4371" t="e">
        <v>#DIV/0!</v>
      </c>
      <c r="I4371">
        <v>0</v>
      </c>
      <c r="J4371">
        <v>0</v>
      </c>
      <c r="K4371" t="e">
        <v>#DIV/0!</v>
      </c>
      <c r="L4371">
        <v>0</v>
      </c>
      <c r="M4371" t="e">
        <v>#DIV/0!</v>
      </c>
      <c r="N4371">
        <v>0</v>
      </c>
      <c r="P4371">
        <v>0</v>
      </c>
      <c r="Q4371">
        <v>0</v>
      </c>
      <c r="R4371" t="e">
        <v>#DIV/0!</v>
      </c>
      <c r="S4371">
        <v>0</v>
      </c>
    </row>
    <row r="4372" spans="1:19" x14ac:dyDescent="0.25">
      <c r="A4372" s="177" t="s">
        <v>9234</v>
      </c>
      <c r="B4372" t="s">
        <v>9235</v>
      </c>
      <c r="C4372" t="s">
        <v>207</v>
      </c>
      <c r="D4372" s="20" t="s">
        <v>1028</v>
      </c>
      <c r="E4372" s="26">
        <v>43221</v>
      </c>
      <c r="F4372">
        <v>5</v>
      </c>
      <c r="G4372">
        <v>6</v>
      </c>
      <c r="H4372">
        <v>0.83333333333333337</v>
      </c>
      <c r="I4372">
        <v>32</v>
      </c>
      <c r="J4372">
        <v>42</v>
      </c>
      <c r="K4372">
        <v>0.76190476190476186</v>
      </c>
      <c r="L4372">
        <v>48</v>
      </c>
      <c r="M4372">
        <v>0.875</v>
      </c>
      <c r="N4372">
        <v>27</v>
      </c>
      <c r="O4372">
        <v>1.1299999999999999</v>
      </c>
      <c r="P4372">
        <v>4</v>
      </c>
      <c r="Q4372">
        <v>7</v>
      </c>
      <c r="R4372">
        <v>0.5714285714285714</v>
      </c>
      <c r="S4372">
        <v>5</v>
      </c>
    </row>
    <row r="4373" spans="1:19" x14ac:dyDescent="0.25">
      <c r="A4373" s="177" t="s">
        <v>8395</v>
      </c>
      <c r="B4373" t="s">
        <v>8396</v>
      </c>
      <c r="C4373" t="s">
        <v>212</v>
      </c>
      <c r="D4373" s="20" t="s">
        <v>1028</v>
      </c>
      <c r="E4373" s="26">
        <v>43221</v>
      </c>
      <c r="F4373">
        <v>0</v>
      </c>
      <c r="G4373">
        <v>0</v>
      </c>
      <c r="H4373" t="e">
        <v>#DIV/0!</v>
      </c>
      <c r="I4373">
        <v>0</v>
      </c>
      <c r="J4373">
        <v>0</v>
      </c>
      <c r="K4373" t="e">
        <v>#DIV/0!</v>
      </c>
      <c r="L4373">
        <v>0</v>
      </c>
      <c r="M4373" t="e">
        <v>#DIV/0!</v>
      </c>
      <c r="N4373">
        <v>0</v>
      </c>
      <c r="P4373">
        <v>0</v>
      </c>
      <c r="Q4373">
        <v>0</v>
      </c>
      <c r="R4373" t="e">
        <v>#DIV/0!</v>
      </c>
      <c r="S4373">
        <v>0</v>
      </c>
    </row>
    <row r="4374" spans="1:19" x14ac:dyDescent="0.25">
      <c r="A4374" s="177" t="s">
        <v>8094</v>
      </c>
      <c r="B4374" t="s">
        <v>8095</v>
      </c>
      <c r="C4374" t="s">
        <v>225</v>
      </c>
      <c r="D4374" s="20" t="s">
        <v>1028</v>
      </c>
      <c r="E4374" s="26">
        <v>43221</v>
      </c>
      <c r="F4374">
        <v>5.5</v>
      </c>
      <c r="G4374">
        <v>5.5</v>
      </c>
      <c r="H4374">
        <v>1</v>
      </c>
      <c r="I4374">
        <v>53</v>
      </c>
      <c r="J4374">
        <v>62</v>
      </c>
      <c r="K4374">
        <v>0.85483870967741937</v>
      </c>
      <c r="L4374">
        <v>62</v>
      </c>
      <c r="M4374">
        <v>1</v>
      </c>
      <c r="N4374">
        <v>49</v>
      </c>
      <c r="P4374">
        <v>2</v>
      </c>
      <c r="Q4374">
        <v>2</v>
      </c>
      <c r="R4374">
        <v>1</v>
      </c>
      <c r="S4374">
        <v>4</v>
      </c>
    </row>
    <row r="4375" spans="1:19" x14ac:dyDescent="0.25">
      <c r="A4375" s="177" t="s">
        <v>7706</v>
      </c>
      <c r="B4375" t="s">
        <v>7707</v>
      </c>
      <c r="C4375" t="s">
        <v>901</v>
      </c>
      <c r="D4375" s="20" t="s">
        <v>1026</v>
      </c>
      <c r="E4375" s="26">
        <v>43221</v>
      </c>
      <c r="F4375">
        <v>4</v>
      </c>
      <c r="G4375">
        <v>4</v>
      </c>
      <c r="H4375">
        <v>1</v>
      </c>
      <c r="I4375">
        <v>31</v>
      </c>
      <c r="J4375">
        <v>24</v>
      </c>
      <c r="K4375">
        <v>1.2916666666666667</v>
      </c>
      <c r="L4375">
        <v>24</v>
      </c>
      <c r="M4375">
        <v>1</v>
      </c>
      <c r="N4375">
        <v>28</v>
      </c>
      <c r="P4375">
        <v>2</v>
      </c>
      <c r="Q4375">
        <v>4</v>
      </c>
      <c r="R4375">
        <v>0.5</v>
      </c>
      <c r="S4375">
        <v>3</v>
      </c>
    </row>
    <row r="4376" spans="1:19" x14ac:dyDescent="0.25">
      <c r="A4376" s="177" t="s">
        <v>7449</v>
      </c>
      <c r="B4376" t="s">
        <v>7450</v>
      </c>
      <c r="C4376" s="20" t="s">
        <v>901</v>
      </c>
      <c r="D4376" s="20" t="s">
        <v>1027</v>
      </c>
      <c r="E4376" s="26">
        <v>43221</v>
      </c>
    </row>
    <row r="4377" spans="1:19" x14ac:dyDescent="0.25">
      <c r="A4377" s="177" t="s">
        <v>7552</v>
      </c>
      <c r="B4377" t="s">
        <v>7551</v>
      </c>
      <c r="C4377" t="s">
        <v>901</v>
      </c>
      <c r="D4377" s="20" t="s">
        <v>1028</v>
      </c>
      <c r="E4377" s="26">
        <v>43221</v>
      </c>
      <c r="F4377">
        <v>4</v>
      </c>
      <c r="G4377">
        <v>4</v>
      </c>
      <c r="H4377">
        <v>1</v>
      </c>
      <c r="I4377">
        <v>31</v>
      </c>
      <c r="J4377">
        <v>24</v>
      </c>
      <c r="K4377">
        <v>1.2916666666666667</v>
      </c>
      <c r="L4377">
        <v>24</v>
      </c>
      <c r="M4377">
        <v>1</v>
      </c>
      <c r="N4377">
        <v>28</v>
      </c>
      <c r="P4377">
        <v>2</v>
      </c>
      <c r="Q4377">
        <v>4</v>
      </c>
      <c r="R4377">
        <v>0.5</v>
      </c>
      <c r="S4377">
        <v>3</v>
      </c>
    </row>
    <row r="4378" spans="1:19" x14ac:dyDescent="0.25">
      <c r="A4378" s="177" t="s">
        <v>7154</v>
      </c>
      <c r="B4378" t="s">
        <v>7155</v>
      </c>
      <c r="C4378" t="s">
        <v>232</v>
      </c>
      <c r="D4378" s="20" t="s">
        <v>1028</v>
      </c>
      <c r="E4378" s="26">
        <v>43221</v>
      </c>
      <c r="F4378">
        <v>8</v>
      </c>
      <c r="G4378">
        <v>7.5</v>
      </c>
      <c r="H4378">
        <v>1.0666666666666667</v>
      </c>
      <c r="I4378">
        <v>88</v>
      </c>
      <c r="J4378">
        <v>90</v>
      </c>
      <c r="K4378">
        <v>0.97777777777777775</v>
      </c>
      <c r="L4378">
        <v>84</v>
      </c>
      <c r="M4378">
        <v>1.0714285714285714</v>
      </c>
      <c r="N4378">
        <v>69</v>
      </c>
      <c r="P4378">
        <v>0</v>
      </c>
      <c r="Q4378">
        <v>25</v>
      </c>
      <c r="R4378">
        <v>0</v>
      </c>
      <c r="S4378">
        <v>19</v>
      </c>
    </row>
    <row r="4379" spans="1:19" x14ac:dyDescent="0.25">
      <c r="A4379" s="177" t="s">
        <v>6788</v>
      </c>
      <c r="B4379" t="s">
        <v>6789</v>
      </c>
      <c r="C4379" t="s">
        <v>317</v>
      </c>
      <c r="D4379" s="20" t="s">
        <v>1028</v>
      </c>
      <c r="E4379" s="26">
        <v>43221</v>
      </c>
      <c r="F4379">
        <v>8</v>
      </c>
      <c r="G4379">
        <v>9</v>
      </c>
      <c r="H4379">
        <v>0.88888888888888884</v>
      </c>
      <c r="I4379">
        <v>39</v>
      </c>
      <c r="J4379">
        <v>45</v>
      </c>
      <c r="K4379">
        <v>0.8666666666666667</v>
      </c>
      <c r="L4379">
        <v>54</v>
      </c>
      <c r="M4379">
        <v>0.83333333333333337</v>
      </c>
      <c r="N4379">
        <v>39</v>
      </c>
      <c r="P4379">
        <v>1</v>
      </c>
      <c r="Q4379">
        <v>1</v>
      </c>
      <c r="R4379">
        <v>1</v>
      </c>
      <c r="S4379">
        <v>0</v>
      </c>
    </row>
    <row r="4380" spans="1:19" x14ac:dyDescent="0.25">
      <c r="A4380" s="177" t="s">
        <v>6364</v>
      </c>
      <c r="B4380" t="s">
        <v>6365</v>
      </c>
      <c r="C4380" t="s">
        <v>214</v>
      </c>
      <c r="D4380" s="20" t="s">
        <v>1028</v>
      </c>
      <c r="E4380" s="26">
        <v>43221</v>
      </c>
      <c r="F4380">
        <v>9</v>
      </c>
      <c r="G4380">
        <v>13.5</v>
      </c>
      <c r="H4380">
        <v>0.66666666666666663</v>
      </c>
      <c r="I4380">
        <v>84</v>
      </c>
      <c r="J4380">
        <v>96</v>
      </c>
      <c r="K4380">
        <v>0.875</v>
      </c>
      <c r="L4380">
        <v>150</v>
      </c>
      <c r="M4380">
        <v>0.64</v>
      </c>
      <c r="N4380">
        <v>67</v>
      </c>
      <c r="O4380">
        <v>1.05</v>
      </c>
      <c r="P4380">
        <v>11</v>
      </c>
      <c r="Q4380">
        <v>13</v>
      </c>
      <c r="R4380">
        <v>0.84615384615384615</v>
      </c>
      <c r="S4380">
        <v>17</v>
      </c>
    </row>
    <row r="4381" spans="1:19" x14ac:dyDescent="0.25">
      <c r="A4381" s="177" t="s">
        <v>5585</v>
      </c>
      <c r="B4381" t="s">
        <v>5586</v>
      </c>
      <c r="C4381" s="20" t="s">
        <v>903</v>
      </c>
      <c r="D4381" s="20" t="s">
        <v>1026</v>
      </c>
      <c r="E4381" s="26">
        <v>43221</v>
      </c>
      <c r="F4381">
        <v>5</v>
      </c>
      <c r="G4381">
        <v>6.5</v>
      </c>
      <c r="H4381">
        <v>0.76923076923076927</v>
      </c>
      <c r="I4381">
        <v>24</v>
      </c>
      <c r="J4381">
        <v>30</v>
      </c>
      <c r="K4381">
        <v>0.8</v>
      </c>
      <c r="L4381">
        <v>39</v>
      </c>
      <c r="M4381">
        <v>0.76923076923076927</v>
      </c>
      <c r="N4381">
        <v>20</v>
      </c>
      <c r="P4381">
        <v>2</v>
      </c>
      <c r="Q4381">
        <v>2</v>
      </c>
      <c r="R4381">
        <v>1</v>
      </c>
      <c r="S4381">
        <v>4</v>
      </c>
    </row>
    <row r="4382" spans="1:19" x14ac:dyDescent="0.25">
      <c r="A4382" s="177" t="s">
        <v>4971</v>
      </c>
      <c r="B4382" t="s">
        <v>4972</v>
      </c>
      <c r="C4382" t="s">
        <v>230</v>
      </c>
      <c r="D4382" s="20" t="s">
        <v>1028</v>
      </c>
      <c r="E4382" s="26">
        <v>43221</v>
      </c>
      <c r="F4382">
        <v>0</v>
      </c>
      <c r="G4382">
        <v>0</v>
      </c>
      <c r="H4382" t="e">
        <v>#DIV/0!</v>
      </c>
      <c r="I4382">
        <v>0</v>
      </c>
      <c r="J4382">
        <v>0</v>
      </c>
      <c r="K4382" t="e">
        <v>#DIV/0!</v>
      </c>
      <c r="L4382">
        <v>0</v>
      </c>
      <c r="M4382" t="e">
        <v>#DIV/0!</v>
      </c>
      <c r="N4382">
        <v>0</v>
      </c>
      <c r="P4382">
        <v>0</v>
      </c>
      <c r="Q4382">
        <v>0</v>
      </c>
      <c r="R4382" t="e">
        <v>#DIV/0!</v>
      </c>
      <c r="S4382">
        <v>0</v>
      </c>
    </row>
    <row r="4383" spans="1:19" x14ac:dyDescent="0.25">
      <c r="A4383" s="177" t="s">
        <v>4796</v>
      </c>
      <c r="B4383" t="s">
        <v>4797</v>
      </c>
      <c r="C4383" t="s">
        <v>234</v>
      </c>
      <c r="D4383" s="20" t="s">
        <v>1028</v>
      </c>
      <c r="E4383" s="26">
        <v>43221</v>
      </c>
      <c r="F4383">
        <v>2.5</v>
      </c>
      <c r="G4383">
        <v>4.5</v>
      </c>
      <c r="H4383">
        <v>0.55555555555555558</v>
      </c>
      <c r="I4383">
        <v>19</v>
      </c>
      <c r="J4383">
        <v>35</v>
      </c>
      <c r="K4383">
        <v>0.54285714285714282</v>
      </c>
      <c r="L4383">
        <v>63</v>
      </c>
      <c r="M4383">
        <v>0.55555555555555558</v>
      </c>
      <c r="N4383">
        <v>18</v>
      </c>
      <c r="P4383">
        <v>4</v>
      </c>
      <c r="Q4383">
        <v>4</v>
      </c>
      <c r="R4383">
        <v>1</v>
      </c>
      <c r="S4383">
        <v>1</v>
      </c>
    </row>
    <row r="4384" spans="1:19" x14ac:dyDescent="0.25">
      <c r="A4384" s="177" t="s">
        <v>4446</v>
      </c>
      <c r="B4384" t="s">
        <v>4447</v>
      </c>
      <c r="C4384" t="s">
        <v>217</v>
      </c>
      <c r="D4384" s="20" t="s">
        <v>1028</v>
      </c>
      <c r="E4384" s="26">
        <v>43221</v>
      </c>
      <c r="F4384">
        <v>0</v>
      </c>
      <c r="G4384">
        <v>0</v>
      </c>
      <c r="H4384" t="e">
        <v>#DIV/0!</v>
      </c>
      <c r="I4384">
        <v>0</v>
      </c>
      <c r="J4384">
        <v>0</v>
      </c>
      <c r="K4384" t="e">
        <v>#DIV/0!</v>
      </c>
      <c r="L4384">
        <v>0</v>
      </c>
      <c r="M4384" t="e">
        <v>#DIV/0!</v>
      </c>
      <c r="N4384">
        <v>0</v>
      </c>
      <c r="P4384">
        <v>0</v>
      </c>
      <c r="Q4384">
        <v>0</v>
      </c>
      <c r="R4384" t="e">
        <v>#DIV/0!</v>
      </c>
      <c r="S4384">
        <v>0</v>
      </c>
    </row>
    <row r="4385" spans="1:19" x14ac:dyDescent="0.25">
      <c r="A4385" s="177" t="s">
        <v>3856</v>
      </c>
      <c r="B4385" t="s">
        <v>3857</v>
      </c>
      <c r="C4385" t="s">
        <v>342</v>
      </c>
      <c r="D4385" s="20" t="s">
        <v>1028</v>
      </c>
      <c r="E4385" s="26">
        <v>43221</v>
      </c>
      <c r="F4385">
        <v>0</v>
      </c>
      <c r="G4385">
        <v>0</v>
      </c>
      <c r="H4385" t="e">
        <v>#DIV/0!</v>
      </c>
      <c r="I4385">
        <v>0</v>
      </c>
      <c r="J4385">
        <v>0</v>
      </c>
      <c r="K4385" t="e">
        <v>#DIV/0!</v>
      </c>
      <c r="L4385">
        <v>0</v>
      </c>
      <c r="M4385" t="e">
        <v>#DIV/0!</v>
      </c>
      <c r="N4385">
        <v>0</v>
      </c>
      <c r="P4385">
        <v>0</v>
      </c>
      <c r="Q4385">
        <v>0</v>
      </c>
      <c r="R4385" t="e">
        <v>#DIV/0!</v>
      </c>
      <c r="S4385">
        <v>0</v>
      </c>
    </row>
    <row r="4386" spans="1:19" x14ac:dyDescent="0.25">
      <c r="A4386" s="177" t="s">
        <v>3664</v>
      </c>
      <c r="B4386" t="s">
        <v>3665</v>
      </c>
      <c r="C4386" t="s">
        <v>220</v>
      </c>
      <c r="D4386" s="20" t="s">
        <v>1028</v>
      </c>
      <c r="E4386" s="26">
        <v>43221</v>
      </c>
      <c r="F4386">
        <v>0</v>
      </c>
      <c r="G4386">
        <v>0</v>
      </c>
      <c r="H4386" t="e">
        <v>#DIV/0!</v>
      </c>
      <c r="I4386">
        <v>0</v>
      </c>
      <c r="J4386">
        <v>0</v>
      </c>
      <c r="K4386" t="e">
        <v>#DIV/0!</v>
      </c>
      <c r="L4386">
        <v>0</v>
      </c>
      <c r="M4386" t="e">
        <v>#DIV/0!</v>
      </c>
      <c r="N4386">
        <v>0</v>
      </c>
      <c r="P4386">
        <v>0</v>
      </c>
      <c r="Q4386">
        <v>0</v>
      </c>
      <c r="R4386" t="e">
        <v>#DIV/0!</v>
      </c>
      <c r="S4386">
        <v>0</v>
      </c>
    </row>
    <row r="4387" spans="1:19" x14ac:dyDescent="0.25">
      <c r="A4387" s="177" t="s">
        <v>3139</v>
      </c>
      <c r="B4387" t="s">
        <v>3140</v>
      </c>
      <c r="C4387" t="s">
        <v>242</v>
      </c>
      <c r="D4387" s="20" t="s">
        <v>1026</v>
      </c>
      <c r="E4387" s="26">
        <v>43221</v>
      </c>
      <c r="F4387">
        <v>0</v>
      </c>
      <c r="G4387">
        <v>0</v>
      </c>
      <c r="H4387" t="e">
        <v>#DIV/0!</v>
      </c>
      <c r="I4387">
        <v>0</v>
      </c>
      <c r="J4387">
        <v>0</v>
      </c>
      <c r="K4387" t="e">
        <v>#DIV/0!</v>
      </c>
      <c r="L4387">
        <v>0</v>
      </c>
      <c r="M4387" t="e">
        <v>#DIV/0!</v>
      </c>
      <c r="N4387">
        <v>0</v>
      </c>
      <c r="P4387">
        <v>0</v>
      </c>
      <c r="Q4387">
        <v>0</v>
      </c>
      <c r="R4387" t="e">
        <v>#DIV/0!</v>
      </c>
      <c r="S4387">
        <v>0</v>
      </c>
    </row>
    <row r="4388" spans="1:19" x14ac:dyDescent="0.25">
      <c r="A4388" s="177" t="s">
        <v>2964</v>
      </c>
      <c r="B4388" t="s">
        <v>2965</v>
      </c>
      <c r="C4388" s="20" t="s">
        <v>2754</v>
      </c>
      <c r="D4388" s="20" t="s">
        <v>1026</v>
      </c>
      <c r="E4388" s="26">
        <v>43221</v>
      </c>
      <c r="F4388">
        <v>3.5</v>
      </c>
      <c r="G4388">
        <v>3.5</v>
      </c>
      <c r="H4388">
        <v>1</v>
      </c>
      <c r="I4388">
        <v>19</v>
      </c>
      <c r="J4388">
        <v>21</v>
      </c>
      <c r="K4388">
        <v>0.90476190476190477</v>
      </c>
      <c r="L4388">
        <v>21</v>
      </c>
      <c r="M4388">
        <v>1</v>
      </c>
      <c r="N4388">
        <v>19</v>
      </c>
      <c r="P4388">
        <v>2</v>
      </c>
      <c r="Q4388">
        <v>2</v>
      </c>
      <c r="R4388">
        <v>1</v>
      </c>
      <c r="S4388">
        <v>0</v>
      </c>
    </row>
    <row r="4389" spans="1:19" x14ac:dyDescent="0.25">
      <c r="A4389" s="177" t="s">
        <v>2719</v>
      </c>
      <c r="B4389" t="s">
        <v>2720</v>
      </c>
      <c r="C4389" t="s">
        <v>237</v>
      </c>
      <c r="D4389" s="20" t="s">
        <v>1026</v>
      </c>
      <c r="E4389" s="26">
        <v>43221</v>
      </c>
      <c r="F4389">
        <v>7.5</v>
      </c>
      <c r="G4389">
        <v>9</v>
      </c>
      <c r="H4389">
        <v>0.83333333333333337</v>
      </c>
      <c r="I4389">
        <v>39</v>
      </c>
      <c r="J4389">
        <v>66</v>
      </c>
      <c r="K4389">
        <v>0.59090909090909094</v>
      </c>
      <c r="L4389">
        <v>78</v>
      </c>
      <c r="M4389">
        <v>0.84615384615384615</v>
      </c>
      <c r="N4389">
        <v>25</v>
      </c>
      <c r="O4389">
        <v>1.0899999999999999</v>
      </c>
      <c r="P4389">
        <v>12</v>
      </c>
      <c r="Q4389">
        <v>13</v>
      </c>
      <c r="R4389">
        <v>0.92307692307692313</v>
      </c>
      <c r="S4389">
        <v>14</v>
      </c>
    </row>
    <row r="4390" spans="1:19" x14ac:dyDescent="0.25">
      <c r="A4390" s="177" t="s">
        <v>2544</v>
      </c>
      <c r="B4390" t="s">
        <v>2545</v>
      </c>
      <c r="C4390" t="s">
        <v>238</v>
      </c>
      <c r="D4390" s="20" t="s">
        <v>1026</v>
      </c>
      <c r="E4390" s="26">
        <v>43221</v>
      </c>
      <c r="F4390">
        <v>0</v>
      </c>
      <c r="G4390">
        <v>0</v>
      </c>
      <c r="H4390" t="e">
        <v>#DIV/0!</v>
      </c>
      <c r="I4390">
        <v>0</v>
      </c>
      <c r="J4390">
        <v>0</v>
      </c>
      <c r="K4390" t="e">
        <v>#DIV/0!</v>
      </c>
      <c r="L4390">
        <v>0</v>
      </c>
      <c r="M4390" t="e">
        <v>#DIV/0!</v>
      </c>
      <c r="N4390">
        <v>0</v>
      </c>
      <c r="P4390">
        <v>0</v>
      </c>
      <c r="Q4390">
        <v>0</v>
      </c>
      <c r="R4390" t="e">
        <v>#DIV/0!</v>
      </c>
      <c r="S4390">
        <v>0</v>
      </c>
    </row>
    <row r="4391" spans="1:19" x14ac:dyDescent="0.25">
      <c r="A4391" s="177" t="s">
        <v>2371</v>
      </c>
      <c r="B4391" t="s">
        <v>2372</v>
      </c>
      <c r="C4391" t="s">
        <v>239</v>
      </c>
      <c r="D4391" s="20" t="s">
        <v>1026</v>
      </c>
      <c r="E4391" s="26">
        <v>43221</v>
      </c>
      <c r="F4391">
        <v>0</v>
      </c>
      <c r="G4391">
        <v>0</v>
      </c>
      <c r="H4391" t="e">
        <v>#DIV/0!</v>
      </c>
      <c r="I4391">
        <v>0</v>
      </c>
      <c r="J4391">
        <v>0</v>
      </c>
      <c r="K4391" t="e">
        <v>#DIV/0!</v>
      </c>
      <c r="L4391">
        <v>0</v>
      </c>
      <c r="M4391" t="e">
        <v>#DIV/0!</v>
      </c>
      <c r="N4391">
        <v>0</v>
      </c>
      <c r="P4391">
        <v>0</v>
      </c>
      <c r="Q4391">
        <v>0</v>
      </c>
      <c r="R4391" t="e">
        <v>#DIV/0!</v>
      </c>
      <c r="S4391">
        <v>0</v>
      </c>
    </row>
    <row r="4392" spans="1:19" x14ac:dyDescent="0.25">
      <c r="A4392" s="177" t="s">
        <v>2196</v>
      </c>
      <c r="B4392" t="s">
        <v>2197</v>
      </c>
      <c r="C4392" s="20" t="s">
        <v>2018</v>
      </c>
      <c r="D4392" s="20" t="s">
        <v>1026</v>
      </c>
      <c r="E4392" s="26">
        <v>43221</v>
      </c>
      <c r="F4392">
        <v>5.5</v>
      </c>
      <c r="G4392">
        <v>7</v>
      </c>
      <c r="H4392">
        <v>0.7857142857142857</v>
      </c>
      <c r="I4392">
        <v>36</v>
      </c>
      <c r="J4392">
        <v>33</v>
      </c>
      <c r="K4392">
        <v>1.0909090909090908</v>
      </c>
      <c r="L4392">
        <v>42</v>
      </c>
      <c r="M4392">
        <v>0.7857142857142857</v>
      </c>
      <c r="N4392">
        <v>29</v>
      </c>
      <c r="P4392">
        <v>2</v>
      </c>
      <c r="Q4392">
        <v>4</v>
      </c>
      <c r="R4392">
        <v>0.5</v>
      </c>
      <c r="S4392">
        <v>7</v>
      </c>
    </row>
    <row r="4393" spans="1:19" x14ac:dyDescent="0.25">
      <c r="A4393" s="177" t="s">
        <v>1948</v>
      </c>
      <c r="B4393" t="s">
        <v>1949</v>
      </c>
      <c r="C4393" t="s">
        <v>240</v>
      </c>
      <c r="D4393" s="20" t="s">
        <v>1026</v>
      </c>
      <c r="E4393" s="26">
        <v>43221</v>
      </c>
      <c r="F4393">
        <v>10.5</v>
      </c>
      <c r="G4393">
        <v>13</v>
      </c>
      <c r="H4393">
        <v>0.80769230769230771</v>
      </c>
      <c r="I4393">
        <v>52</v>
      </c>
      <c r="J4393">
        <v>63</v>
      </c>
      <c r="K4393">
        <v>0.82539682539682535</v>
      </c>
      <c r="L4393">
        <v>78</v>
      </c>
      <c r="M4393">
        <v>0.80769230769230771</v>
      </c>
      <c r="N4393">
        <v>49</v>
      </c>
      <c r="P4393">
        <v>1</v>
      </c>
      <c r="Q4393">
        <v>1</v>
      </c>
      <c r="R4393">
        <v>1</v>
      </c>
      <c r="S4393">
        <v>3</v>
      </c>
    </row>
    <row r="4394" spans="1:19" x14ac:dyDescent="0.25">
      <c r="A4394" s="177" t="s">
        <v>1773</v>
      </c>
      <c r="B4394" t="s">
        <v>1774</v>
      </c>
      <c r="C4394" t="s">
        <v>241</v>
      </c>
      <c r="D4394" s="20" t="s">
        <v>1026</v>
      </c>
      <c r="E4394" s="26">
        <v>43221</v>
      </c>
      <c r="F4394">
        <v>31.5</v>
      </c>
      <c r="G4394">
        <v>36.5</v>
      </c>
      <c r="H4394">
        <v>0.86301369863013699</v>
      </c>
      <c r="I4394">
        <v>346</v>
      </c>
      <c r="J4394">
        <v>384</v>
      </c>
      <c r="K4394">
        <v>0.90104166666666663</v>
      </c>
      <c r="L4394">
        <v>454</v>
      </c>
      <c r="M4394">
        <v>0.8458149779735683</v>
      </c>
      <c r="N4394">
        <v>312</v>
      </c>
      <c r="P4394">
        <v>8</v>
      </c>
      <c r="Q4394">
        <v>34</v>
      </c>
      <c r="R4394">
        <v>0.23529411764705882</v>
      </c>
      <c r="S4394">
        <v>34</v>
      </c>
    </row>
    <row r="4395" spans="1:19" x14ac:dyDescent="0.25">
      <c r="A4395" s="177" t="s">
        <v>1598</v>
      </c>
      <c r="B4395" t="s">
        <v>1599</v>
      </c>
      <c r="C4395" t="s">
        <v>318</v>
      </c>
      <c r="D4395" s="20" t="s">
        <v>1026</v>
      </c>
      <c r="E4395" s="26">
        <v>43221</v>
      </c>
      <c r="F4395">
        <v>6</v>
      </c>
      <c r="G4395">
        <v>8</v>
      </c>
      <c r="H4395">
        <v>0.75</v>
      </c>
      <c r="I4395">
        <v>32</v>
      </c>
      <c r="J4395">
        <v>37</v>
      </c>
      <c r="K4395">
        <v>0.86486486486486491</v>
      </c>
      <c r="L4395">
        <v>56</v>
      </c>
      <c r="M4395">
        <v>0.6607142857142857</v>
      </c>
      <c r="N4395">
        <v>27</v>
      </c>
      <c r="P4395">
        <v>2</v>
      </c>
      <c r="Q4395">
        <v>5</v>
      </c>
      <c r="R4395">
        <v>0.4</v>
      </c>
      <c r="S4395">
        <v>5</v>
      </c>
    </row>
    <row r="4396" spans="1:19" x14ac:dyDescent="0.25">
      <c r="A4396" s="177" t="s">
        <v>12677</v>
      </c>
      <c r="B4396" t="s">
        <v>1489</v>
      </c>
      <c r="C4396" t="s">
        <v>896</v>
      </c>
      <c r="D4396" s="20" t="s">
        <v>1026</v>
      </c>
      <c r="E4396" s="26">
        <v>43221</v>
      </c>
      <c r="F4396">
        <v>64.5</v>
      </c>
      <c r="G4396">
        <v>77</v>
      </c>
      <c r="H4396">
        <v>0.83766233766233766</v>
      </c>
      <c r="I4396">
        <v>524</v>
      </c>
      <c r="J4396">
        <v>604</v>
      </c>
      <c r="K4396">
        <v>0.86754966887417218</v>
      </c>
      <c r="L4396">
        <v>729</v>
      </c>
      <c r="M4396">
        <v>0.82853223593964331</v>
      </c>
      <c r="N4396">
        <v>461</v>
      </c>
      <c r="P4396">
        <v>27</v>
      </c>
      <c r="Q4396">
        <v>59</v>
      </c>
      <c r="R4396">
        <v>0.4576271186440678</v>
      </c>
      <c r="S4396">
        <v>63</v>
      </c>
    </row>
    <row r="4397" spans="1:19" x14ac:dyDescent="0.25">
      <c r="A4397" s="177" t="s">
        <v>2752</v>
      </c>
      <c r="B4397" t="s">
        <v>1448</v>
      </c>
      <c r="C4397" t="s">
        <v>899</v>
      </c>
      <c r="D4397" s="20" t="s">
        <v>1027</v>
      </c>
      <c r="E4397" s="26">
        <v>43221</v>
      </c>
      <c r="F4397">
        <v>0</v>
      </c>
      <c r="G4397">
        <v>0</v>
      </c>
      <c r="H4397" t="e">
        <v>#DIV/0!</v>
      </c>
      <c r="I4397">
        <v>0</v>
      </c>
      <c r="J4397">
        <v>0</v>
      </c>
      <c r="K4397" t="e">
        <v>#DIV/0!</v>
      </c>
      <c r="L4397">
        <v>0</v>
      </c>
      <c r="M4397" t="e">
        <v>#DIV/0!</v>
      </c>
      <c r="N4397">
        <v>0</v>
      </c>
      <c r="P4397">
        <v>0</v>
      </c>
      <c r="Q4397">
        <v>0</v>
      </c>
      <c r="R4397" t="e">
        <v>#DIV/0!</v>
      </c>
      <c r="S4397">
        <v>0</v>
      </c>
    </row>
    <row r="4398" spans="1:19" x14ac:dyDescent="0.25">
      <c r="A4398" s="177" t="s">
        <v>1386</v>
      </c>
      <c r="B4398" t="s">
        <v>1387</v>
      </c>
      <c r="C4398" t="s">
        <v>1264</v>
      </c>
      <c r="D4398" s="20" t="s">
        <v>1026</v>
      </c>
      <c r="E4398" s="26">
        <v>43221</v>
      </c>
      <c r="F4398">
        <v>19.5</v>
      </c>
      <c r="G4398">
        <v>23.5</v>
      </c>
      <c r="H4398">
        <v>0.82978723404255317</v>
      </c>
      <c r="I4398">
        <v>107</v>
      </c>
      <c r="J4398">
        <v>117</v>
      </c>
      <c r="K4398">
        <v>0.9145299145299145</v>
      </c>
      <c r="L4398">
        <v>141</v>
      </c>
      <c r="M4398">
        <v>0.82978723404255317</v>
      </c>
      <c r="N4398">
        <v>97</v>
      </c>
      <c r="P4398">
        <v>5</v>
      </c>
      <c r="Q4398">
        <v>7</v>
      </c>
      <c r="R4398">
        <v>0.7142857142857143</v>
      </c>
      <c r="S4398">
        <v>10</v>
      </c>
    </row>
    <row r="4399" spans="1:19" x14ac:dyDescent="0.25">
      <c r="A4399" s="177" t="s">
        <v>1443</v>
      </c>
      <c r="B4399" t="s">
        <v>1442</v>
      </c>
      <c r="C4399" t="s">
        <v>1264</v>
      </c>
      <c r="D4399" s="20" t="s">
        <v>1027</v>
      </c>
      <c r="E4399" s="26">
        <v>43221</v>
      </c>
      <c r="F4399">
        <v>0</v>
      </c>
      <c r="G4399">
        <v>0</v>
      </c>
      <c r="H4399" t="e">
        <v>#DIV/0!</v>
      </c>
      <c r="I4399">
        <v>0</v>
      </c>
      <c r="J4399">
        <v>0</v>
      </c>
      <c r="K4399" t="e">
        <v>#DIV/0!</v>
      </c>
      <c r="L4399">
        <v>0</v>
      </c>
      <c r="M4399" t="e">
        <v>#DIV/0!</v>
      </c>
      <c r="N4399">
        <v>0</v>
      </c>
      <c r="P4399">
        <v>0</v>
      </c>
      <c r="Q4399">
        <v>0</v>
      </c>
      <c r="R4399" t="e">
        <v>#DIV/0!</v>
      </c>
      <c r="S4399">
        <v>0</v>
      </c>
    </row>
    <row r="4400" spans="1:19" x14ac:dyDescent="0.25">
      <c r="A4400" s="177" t="s">
        <v>1350</v>
      </c>
      <c r="B4400" t="s">
        <v>1351</v>
      </c>
      <c r="C4400" s="20" t="s">
        <v>1264</v>
      </c>
      <c r="D4400" s="20" t="s">
        <v>1028</v>
      </c>
      <c r="E4400" s="26">
        <v>43221</v>
      </c>
      <c r="F4400">
        <v>19.5</v>
      </c>
      <c r="G4400">
        <v>23.5</v>
      </c>
      <c r="H4400">
        <v>0.82978723404255317</v>
      </c>
      <c r="I4400">
        <v>107</v>
      </c>
      <c r="J4400">
        <v>117</v>
      </c>
      <c r="K4400">
        <v>0.9145299145299145</v>
      </c>
      <c r="L4400">
        <v>141</v>
      </c>
      <c r="M4400">
        <v>0.82978723404255317</v>
      </c>
      <c r="N4400">
        <v>97</v>
      </c>
      <c r="P4400">
        <v>5</v>
      </c>
      <c r="Q4400">
        <v>7</v>
      </c>
      <c r="R4400">
        <v>0.7142857142857143</v>
      </c>
      <c r="S4400">
        <v>10</v>
      </c>
    </row>
    <row r="4401" spans="1:19" x14ac:dyDescent="0.25">
      <c r="A4401" s="177" t="s">
        <v>1160</v>
      </c>
      <c r="B4401" t="s">
        <v>1248</v>
      </c>
      <c r="C4401" t="s">
        <v>235</v>
      </c>
      <c r="D4401" s="20" t="s">
        <v>1028</v>
      </c>
      <c r="E4401" s="26">
        <v>43221</v>
      </c>
      <c r="F4401">
        <v>64.5</v>
      </c>
      <c r="G4401">
        <v>77</v>
      </c>
      <c r="H4401">
        <v>0.83766233766233766</v>
      </c>
      <c r="I4401">
        <v>524</v>
      </c>
      <c r="J4401">
        <v>604</v>
      </c>
      <c r="K4401">
        <v>0.86754966887417218</v>
      </c>
      <c r="L4401">
        <v>729</v>
      </c>
      <c r="M4401">
        <v>0.82853223593964331</v>
      </c>
      <c r="N4401">
        <v>461</v>
      </c>
      <c r="P4401">
        <v>27</v>
      </c>
      <c r="Q4401">
        <v>59</v>
      </c>
      <c r="R4401">
        <v>0.4576271186440678</v>
      </c>
      <c r="S4401">
        <v>63</v>
      </c>
    </row>
    <row r="4402" spans="1:19" x14ac:dyDescent="0.25">
      <c r="A4402" s="177" t="s">
        <v>11158</v>
      </c>
      <c r="B4402" t="s">
        <v>11159</v>
      </c>
      <c r="C4402" t="s">
        <v>228</v>
      </c>
      <c r="D4402" s="20" t="s">
        <v>1026</v>
      </c>
      <c r="E4402" s="26">
        <v>43252</v>
      </c>
      <c r="F4402">
        <v>0</v>
      </c>
      <c r="G4402">
        <v>0</v>
      </c>
      <c r="H4402" t="e">
        <v>#DIV/0!</v>
      </c>
      <c r="I4402">
        <v>0</v>
      </c>
      <c r="J4402">
        <v>0</v>
      </c>
      <c r="K4402" t="e">
        <v>#DIV/0!</v>
      </c>
      <c r="L4402">
        <v>0</v>
      </c>
      <c r="M4402" t="e">
        <v>#DIV/0!</v>
      </c>
      <c r="N4402">
        <v>0</v>
      </c>
      <c r="P4402">
        <v>0</v>
      </c>
      <c r="Q4402">
        <v>0</v>
      </c>
      <c r="R4402" t="e">
        <v>#DIV/0!</v>
      </c>
      <c r="S4402">
        <v>0</v>
      </c>
    </row>
    <row r="4403" spans="1:19" x14ac:dyDescent="0.25">
      <c r="A4403" s="177" t="s">
        <v>9411</v>
      </c>
      <c r="B4403" t="s">
        <v>9412</v>
      </c>
      <c r="C4403" t="s">
        <v>211</v>
      </c>
      <c r="D4403" s="20" t="s">
        <v>1026</v>
      </c>
      <c r="E4403" s="26">
        <v>43252</v>
      </c>
      <c r="F4403">
        <v>0</v>
      </c>
      <c r="G4403">
        <v>0</v>
      </c>
      <c r="H4403" t="e">
        <v>#DIV/0!</v>
      </c>
      <c r="I4403">
        <v>0</v>
      </c>
      <c r="J4403">
        <v>0</v>
      </c>
      <c r="K4403" t="e">
        <v>#DIV/0!</v>
      </c>
      <c r="L4403">
        <v>0</v>
      </c>
      <c r="M4403" t="e">
        <v>#DIV/0!</v>
      </c>
      <c r="N4403">
        <v>0</v>
      </c>
      <c r="P4403">
        <v>0</v>
      </c>
      <c r="Q4403">
        <v>0</v>
      </c>
      <c r="R4403" t="e">
        <v>#DIV/0!</v>
      </c>
      <c r="S4403">
        <v>0</v>
      </c>
    </row>
    <row r="4404" spans="1:19" x14ac:dyDescent="0.25">
      <c r="A4404" s="177" t="s">
        <v>8572</v>
      </c>
      <c r="B4404" t="s">
        <v>8573</v>
      </c>
      <c r="C4404" t="s">
        <v>213</v>
      </c>
      <c r="D4404" s="20" t="s">
        <v>1026</v>
      </c>
      <c r="E4404" s="26">
        <v>43252</v>
      </c>
      <c r="F4404">
        <v>0</v>
      </c>
      <c r="G4404">
        <v>0</v>
      </c>
      <c r="H4404" t="e">
        <v>#DIV/0!</v>
      </c>
      <c r="I4404">
        <v>0</v>
      </c>
      <c r="J4404">
        <v>0</v>
      </c>
      <c r="K4404" t="e">
        <v>#DIV/0!</v>
      </c>
      <c r="L4404">
        <v>0</v>
      </c>
      <c r="M4404" t="e">
        <v>#DIV/0!</v>
      </c>
      <c r="N4404">
        <v>0</v>
      </c>
      <c r="P4404">
        <v>0</v>
      </c>
      <c r="Q4404">
        <v>0</v>
      </c>
      <c r="R4404" t="e">
        <v>#DIV/0!</v>
      </c>
      <c r="S4404">
        <v>0</v>
      </c>
    </row>
    <row r="4405" spans="1:19" x14ac:dyDescent="0.25">
      <c r="A4405" s="177" t="s">
        <v>5148</v>
      </c>
      <c r="B4405" t="s">
        <v>5149</v>
      </c>
      <c r="C4405" t="s">
        <v>229</v>
      </c>
      <c r="D4405" s="20" t="s">
        <v>1026</v>
      </c>
      <c r="E4405" s="26">
        <v>43252</v>
      </c>
      <c r="F4405">
        <v>0</v>
      </c>
      <c r="G4405">
        <v>0</v>
      </c>
      <c r="H4405" t="e">
        <v>#DIV/0!</v>
      </c>
      <c r="I4405">
        <v>0</v>
      </c>
      <c r="J4405">
        <v>0</v>
      </c>
      <c r="K4405" t="e">
        <v>#DIV/0!</v>
      </c>
      <c r="L4405">
        <v>0</v>
      </c>
      <c r="M4405" t="e">
        <v>#DIV/0!</v>
      </c>
      <c r="N4405">
        <v>0</v>
      </c>
      <c r="P4405">
        <v>0</v>
      </c>
      <c r="Q4405">
        <v>0</v>
      </c>
      <c r="R4405" t="e">
        <v>#DIV/0!</v>
      </c>
      <c r="S4405">
        <v>0</v>
      </c>
    </row>
    <row r="4406" spans="1:19" x14ac:dyDescent="0.25">
      <c r="A4406" s="177" t="s">
        <v>12150</v>
      </c>
      <c r="B4406" t="s">
        <v>12151</v>
      </c>
      <c r="C4406" s="20" t="s">
        <v>1077</v>
      </c>
      <c r="D4406" s="20" t="s">
        <v>1028</v>
      </c>
      <c r="E4406" s="26">
        <v>43252</v>
      </c>
      <c r="F4406">
        <v>0</v>
      </c>
      <c r="G4406">
        <v>0</v>
      </c>
      <c r="H4406" t="e">
        <v>#DIV/0!</v>
      </c>
      <c r="I4406">
        <v>0</v>
      </c>
      <c r="J4406">
        <v>0</v>
      </c>
      <c r="K4406" t="e">
        <v>#DIV/0!</v>
      </c>
      <c r="L4406">
        <v>0</v>
      </c>
      <c r="M4406" t="e">
        <v>#DIV/0!</v>
      </c>
      <c r="N4406">
        <v>0</v>
      </c>
      <c r="P4406">
        <v>0</v>
      </c>
      <c r="Q4406">
        <v>0</v>
      </c>
      <c r="R4406" t="e">
        <v>#DIV/0!</v>
      </c>
      <c r="S4406">
        <v>0</v>
      </c>
    </row>
    <row r="4407" spans="1:19" x14ac:dyDescent="0.25">
      <c r="A4407" s="177" t="s">
        <v>7483</v>
      </c>
      <c r="B4407" t="s">
        <v>7484</v>
      </c>
      <c r="C4407" s="20" t="s">
        <v>1074</v>
      </c>
      <c r="D4407" s="20" t="s">
        <v>1026</v>
      </c>
      <c r="E4407" s="26">
        <v>43252</v>
      </c>
      <c r="F4407">
        <v>0</v>
      </c>
      <c r="G4407">
        <v>0</v>
      </c>
      <c r="H4407" t="e">
        <v>#DIV/0!</v>
      </c>
      <c r="I4407">
        <v>0</v>
      </c>
      <c r="J4407">
        <v>0</v>
      </c>
      <c r="K4407" t="e">
        <v>#DIV/0!</v>
      </c>
      <c r="L4407">
        <v>0</v>
      </c>
      <c r="M4407" t="e">
        <v>#DIV/0!</v>
      </c>
      <c r="N4407">
        <v>0</v>
      </c>
      <c r="P4407">
        <v>0</v>
      </c>
      <c r="Q4407">
        <v>0</v>
      </c>
      <c r="R4407" t="e">
        <v>#DIV/0!</v>
      </c>
      <c r="S4407">
        <v>0</v>
      </c>
    </row>
    <row r="4408" spans="1:19" x14ac:dyDescent="0.25">
      <c r="A4408" s="177" t="s">
        <v>5772</v>
      </c>
      <c r="B4408" t="s">
        <v>5773</v>
      </c>
      <c r="C4408" s="20" t="s">
        <v>1073</v>
      </c>
      <c r="D4408" s="20" t="s">
        <v>1026</v>
      </c>
      <c r="E4408" s="26">
        <v>43252</v>
      </c>
      <c r="F4408">
        <v>3.5</v>
      </c>
      <c r="G4408">
        <v>3.5</v>
      </c>
      <c r="H4408">
        <v>1</v>
      </c>
      <c r="I4408">
        <v>13</v>
      </c>
      <c r="J4408">
        <v>21</v>
      </c>
      <c r="K4408">
        <v>0.61904761904761907</v>
      </c>
      <c r="L4408">
        <v>21</v>
      </c>
      <c r="M4408">
        <v>1</v>
      </c>
      <c r="N4408">
        <v>12</v>
      </c>
      <c r="P4408">
        <v>7</v>
      </c>
      <c r="Q4408">
        <v>7</v>
      </c>
      <c r="R4408">
        <v>1</v>
      </c>
      <c r="S4408">
        <v>1</v>
      </c>
    </row>
    <row r="4409" spans="1:19" x14ac:dyDescent="0.25">
      <c r="A4409" s="177" t="s">
        <v>12382</v>
      </c>
      <c r="B4409" t="s">
        <v>12383</v>
      </c>
      <c r="C4409" s="20" t="s">
        <v>1076</v>
      </c>
      <c r="D4409" s="20" t="s">
        <v>1027</v>
      </c>
      <c r="E4409" s="26">
        <v>43252</v>
      </c>
      <c r="F4409">
        <v>2.5</v>
      </c>
      <c r="G4409">
        <v>2.5</v>
      </c>
      <c r="H4409">
        <v>1</v>
      </c>
      <c r="I4409">
        <v>8</v>
      </c>
      <c r="J4409">
        <v>15</v>
      </c>
      <c r="K4409">
        <v>0.53333333333333333</v>
      </c>
      <c r="L4409">
        <v>15</v>
      </c>
      <c r="M4409">
        <v>1</v>
      </c>
      <c r="N4409">
        <v>7</v>
      </c>
      <c r="P4409">
        <v>0</v>
      </c>
      <c r="Q4409">
        <v>0</v>
      </c>
      <c r="R4409" t="e">
        <v>#DIV/0!</v>
      </c>
      <c r="S4409">
        <v>1</v>
      </c>
    </row>
    <row r="4410" spans="1:19" x14ac:dyDescent="0.25">
      <c r="A4410" s="177" t="s">
        <v>10121</v>
      </c>
      <c r="B4410" t="s">
        <v>10122</v>
      </c>
      <c r="C4410" s="20" t="s">
        <v>1075</v>
      </c>
      <c r="D4410" s="20" t="s">
        <v>1027</v>
      </c>
      <c r="E4410" s="26">
        <v>43252</v>
      </c>
      <c r="F4410">
        <v>3</v>
      </c>
      <c r="G4410">
        <v>3</v>
      </c>
      <c r="H4410">
        <v>1</v>
      </c>
      <c r="I4410">
        <v>6</v>
      </c>
      <c r="J4410">
        <v>16</v>
      </c>
      <c r="K4410">
        <v>0.375</v>
      </c>
      <c r="L4410">
        <v>16</v>
      </c>
      <c r="M4410">
        <v>1</v>
      </c>
      <c r="N4410">
        <v>6</v>
      </c>
      <c r="P4410">
        <v>0</v>
      </c>
      <c r="Q4410">
        <v>0</v>
      </c>
      <c r="R4410" t="e">
        <v>#DIV/0!</v>
      </c>
      <c r="S4410">
        <v>0</v>
      </c>
    </row>
    <row r="4411" spans="1:19" x14ac:dyDescent="0.25">
      <c r="A4411" s="177" t="s">
        <v>7453</v>
      </c>
      <c r="B4411" t="s">
        <v>7454</v>
      </c>
      <c r="C4411" s="20" t="s">
        <v>1074</v>
      </c>
      <c r="D4411" s="20" t="s">
        <v>1027</v>
      </c>
      <c r="E4411" s="26">
        <v>43252</v>
      </c>
      <c r="F4411">
        <v>1.5</v>
      </c>
      <c r="G4411">
        <v>2.5</v>
      </c>
      <c r="H4411">
        <v>0.6</v>
      </c>
      <c r="I4411">
        <v>9</v>
      </c>
      <c r="J4411">
        <v>9</v>
      </c>
      <c r="K4411">
        <v>1</v>
      </c>
      <c r="L4411">
        <v>15</v>
      </c>
      <c r="M4411">
        <v>0.6</v>
      </c>
      <c r="N4411">
        <v>9</v>
      </c>
      <c r="P4411">
        <v>0</v>
      </c>
      <c r="Q4411">
        <v>0</v>
      </c>
      <c r="R4411" t="e">
        <v>#DIV/0!</v>
      </c>
      <c r="S4411">
        <v>0</v>
      </c>
    </row>
    <row r="4412" spans="1:19" x14ac:dyDescent="0.25">
      <c r="A4412" s="177" t="s">
        <v>5597</v>
      </c>
      <c r="B4412" t="s">
        <v>5598</v>
      </c>
      <c r="C4412" s="20" t="s">
        <v>1073</v>
      </c>
      <c r="D4412" s="20" t="s">
        <v>1027</v>
      </c>
      <c r="E4412" s="26">
        <v>43252</v>
      </c>
      <c r="F4412">
        <v>0</v>
      </c>
      <c r="G4412">
        <v>0</v>
      </c>
      <c r="H4412" t="e">
        <v>#DIV/0!</v>
      </c>
      <c r="I4412">
        <v>0</v>
      </c>
      <c r="J4412">
        <v>0</v>
      </c>
      <c r="K4412" t="e">
        <v>#DIV/0!</v>
      </c>
      <c r="L4412">
        <v>0</v>
      </c>
      <c r="M4412" t="e">
        <v>#DIV/0!</v>
      </c>
      <c r="N4412">
        <v>0</v>
      </c>
      <c r="P4412">
        <v>0</v>
      </c>
      <c r="Q4412">
        <v>0</v>
      </c>
      <c r="R4412" t="e">
        <v>#DIV/0!</v>
      </c>
      <c r="S4412">
        <v>0</v>
      </c>
    </row>
    <row r="4413" spans="1:19" x14ac:dyDescent="0.25">
      <c r="A4413" s="177" t="s">
        <v>10649</v>
      </c>
      <c r="B4413" t="s">
        <v>10650</v>
      </c>
      <c r="C4413" t="s">
        <v>205</v>
      </c>
      <c r="D4413" s="20" t="s">
        <v>1026</v>
      </c>
      <c r="E4413" s="26">
        <v>43252</v>
      </c>
      <c r="F4413">
        <v>0</v>
      </c>
      <c r="G4413">
        <v>0</v>
      </c>
      <c r="H4413" t="e">
        <v>#DIV/0!</v>
      </c>
      <c r="I4413">
        <v>0</v>
      </c>
      <c r="J4413">
        <v>0</v>
      </c>
      <c r="K4413" t="e">
        <v>#DIV/0!</v>
      </c>
      <c r="L4413">
        <v>0</v>
      </c>
      <c r="M4413" t="e">
        <v>#DIV/0!</v>
      </c>
      <c r="N4413">
        <v>0</v>
      </c>
      <c r="P4413">
        <v>0</v>
      </c>
      <c r="Q4413">
        <v>0</v>
      </c>
      <c r="R4413" t="e">
        <v>#DIV/0!</v>
      </c>
      <c r="S4413">
        <v>0</v>
      </c>
    </row>
    <row r="4414" spans="1:19" x14ac:dyDescent="0.25">
      <c r="A4414" s="177" t="s">
        <v>10055</v>
      </c>
      <c r="B4414" t="s">
        <v>10056</v>
      </c>
      <c r="C4414" t="s">
        <v>384</v>
      </c>
      <c r="D4414" s="20" t="s">
        <v>1026</v>
      </c>
      <c r="E4414" s="26">
        <v>43252</v>
      </c>
      <c r="F4414">
        <v>0</v>
      </c>
      <c r="G4414">
        <v>0</v>
      </c>
      <c r="H4414" t="e">
        <v>#DIV/0!</v>
      </c>
      <c r="I4414">
        <v>0</v>
      </c>
      <c r="J4414">
        <v>0</v>
      </c>
      <c r="K4414" t="e">
        <v>#DIV/0!</v>
      </c>
      <c r="L4414">
        <v>0</v>
      </c>
      <c r="M4414" t="e">
        <v>#DIV/0!</v>
      </c>
      <c r="N4414">
        <v>0</v>
      </c>
      <c r="P4414">
        <v>0</v>
      </c>
      <c r="Q4414">
        <v>0</v>
      </c>
      <c r="R4414" t="e">
        <v>#DIV/0!</v>
      </c>
      <c r="S4414">
        <v>0</v>
      </c>
    </row>
    <row r="4415" spans="1:19" x14ac:dyDescent="0.25">
      <c r="A4415" s="177" t="s">
        <v>8996</v>
      </c>
      <c r="B4415" t="s">
        <v>8997</v>
      </c>
      <c r="C4415" t="s">
        <v>210</v>
      </c>
      <c r="D4415" s="20" t="s">
        <v>1026</v>
      </c>
      <c r="E4415" s="26">
        <v>43252</v>
      </c>
      <c r="F4415">
        <v>3</v>
      </c>
      <c r="G4415">
        <v>3</v>
      </c>
      <c r="H4415">
        <v>1</v>
      </c>
      <c r="I4415">
        <v>5</v>
      </c>
      <c r="J4415">
        <v>30</v>
      </c>
      <c r="K4415">
        <v>0.16666666666666666</v>
      </c>
      <c r="L4415">
        <v>30</v>
      </c>
      <c r="M4415">
        <v>1</v>
      </c>
      <c r="N4415">
        <v>5</v>
      </c>
      <c r="O4415">
        <v>0.8</v>
      </c>
      <c r="P4415">
        <v>2</v>
      </c>
      <c r="Q4415">
        <v>5</v>
      </c>
      <c r="R4415">
        <v>0.4</v>
      </c>
      <c r="S4415">
        <v>0</v>
      </c>
    </row>
    <row r="4416" spans="1:19" x14ac:dyDescent="0.25">
      <c r="A4416" s="177" t="s">
        <v>6191</v>
      </c>
      <c r="B4416" t="s">
        <v>6192</v>
      </c>
      <c r="C4416" t="s">
        <v>215</v>
      </c>
      <c r="D4416" s="20" t="s">
        <v>1026</v>
      </c>
      <c r="E4416" s="26">
        <v>43252</v>
      </c>
      <c r="F4416">
        <v>4.5</v>
      </c>
      <c r="G4416">
        <v>6</v>
      </c>
      <c r="H4416">
        <v>0.75</v>
      </c>
      <c r="I4416">
        <v>25</v>
      </c>
      <c r="J4416">
        <v>36</v>
      </c>
      <c r="K4416">
        <v>0.69444444444444442</v>
      </c>
      <c r="L4416">
        <v>48</v>
      </c>
      <c r="M4416">
        <v>0.75</v>
      </c>
      <c r="N4416">
        <v>18</v>
      </c>
      <c r="O4416">
        <v>0.98</v>
      </c>
      <c r="P4416">
        <v>3</v>
      </c>
      <c r="Q4416">
        <v>7</v>
      </c>
      <c r="R4416">
        <v>0.42857142857142855</v>
      </c>
      <c r="S4416">
        <v>7</v>
      </c>
    </row>
    <row r="4417" spans="1:19" x14ac:dyDescent="0.25">
      <c r="A4417" s="177" t="s">
        <v>3491</v>
      </c>
      <c r="B4417" t="s">
        <v>3492</v>
      </c>
      <c r="C4417" t="s">
        <v>221</v>
      </c>
      <c r="D4417" s="20" t="s">
        <v>1026</v>
      </c>
      <c r="E4417" s="26">
        <v>43252</v>
      </c>
      <c r="F4417">
        <v>0</v>
      </c>
      <c r="G4417">
        <v>0</v>
      </c>
      <c r="H4417" t="e">
        <v>#DIV/0!</v>
      </c>
      <c r="I4417">
        <v>0</v>
      </c>
      <c r="J4417">
        <v>0</v>
      </c>
      <c r="K4417" t="e">
        <v>#DIV/0!</v>
      </c>
      <c r="L4417">
        <v>0</v>
      </c>
      <c r="M4417" t="e">
        <v>#DIV/0!</v>
      </c>
      <c r="N4417">
        <v>0</v>
      </c>
      <c r="P4417">
        <v>0</v>
      </c>
      <c r="Q4417">
        <v>0</v>
      </c>
      <c r="R4417" t="e">
        <v>#DIV/0!</v>
      </c>
      <c r="S4417">
        <v>0</v>
      </c>
    </row>
    <row r="4418" spans="1:19" x14ac:dyDescent="0.25">
      <c r="A4418" s="177" t="s">
        <v>3316</v>
      </c>
      <c r="B4418" t="s">
        <v>3317</v>
      </c>
      <c r="C4418" t="s">
        <v>222</v>
      </c>
      <c r="D4418" s="20" t="s">
        <v>1026</v>
      </c>
      <c r="E4418" s="26">
        <v>43252</v>
      </c>
      <c r="F4418">
        <v>0</v>
      </c>
      <c r="G4418">
        <v>0</v>
      </c>
      <c r="H4418" t="e">
        <v>#DIV/0!</v>
      </c>
      <c r="I4418">
        <v>0</v>
      </c>
      <c r="J4418">
        <v>0</v>
      </c>
      <c r="K4418" t="e">
        <v>#DIV/0!</v>
      </c>
      <c r="L4418">
        <v>0</v>
      </c>
      <c r="M4418" t="e">
        <v>#DIV/0!</v>
      </c>
      <c r="N4418">
        <v>0</v>
      </c>
      <c r="P4418">
        <v>0</v>
      </c>
      <c r="Q4418">
        <v>0</v>
      </c>
      <c r="R4418" t="e">
        <v>#DIV/0!</v>
      </c>
      <c r="S4418">
        <v>0</v>
      </c>
    </row>
    <row r="4419" spans="1:19" x14ac:dyDescent="0.25">
      <c r="A4419" s="177" t="s">
        <v>7361</v>
      </c>
      <c r="B4419" t="s">
        <v>7362</v>
      </c>
      <c r="C4419" s="20" t="s">
        <v>1078</v>
      </c>
      <c r="D4419" s="20" t="s">
        <v>1026</v>
      </c>
      <c r="E4419" s="26">
        <v>43252</v>
      </c>
      <c r="F4419">
        <v>4</v>
      </c>
      <c r="G4419">
        <v>4</v>
      </c>
      <c r="H4419">
        <v>1</v>
      </c>
      <c r="I4419">
        <v>30</v>
      </c>
      <c r="J4419">
        <v>24</v>
      </c>
      <c r="K4419">
        <v>1.25</v>
      </c>
      <c r="L4419">
        <v>24</v>
      </c>
      <c r="M4419">
        <v>1</v>
      </c>
      <c r="N4419">
        <v>25</v>
      </c>
      <c r="P4419">
        <v>0</v>
      </c>
      <c r="Q4419">
        <v>3</v>
      </c>
      <c r="R4419">
        <v>0</v>
      </c>
      <c r="S4419">
        <v>5</v>
      </c>
    </row>
    <row r="4420" spans="1:19" x14ac:dyDescent="0.25">
      <c r="A4420" s="177" t="s">
        <v>5353</v>
      </c>
      <c r="B4420" t="s">
        <v>5354</v>
      </c>
      <c r="C4420" s="20" t="s">
        <v>1079</v>
      </c>
      <c r="D4420" s="20" t="s">
        <v>1026</v>
      </c>
      <c r="E4420" s="26">
        <v>43252</v>
      </c>
      <c r="F4420">
        <v>1.5</v>
      </c>
      <c r="G4420">
        <v>3</v>
      </c>
      <c r="H4420">
        <v>0.5</v>
      </c>
      <c r="I4420">
        <v>6</v>
      </c>
      <c r="J4420">
        <v>9</v>
      </c>
      <c r="K4420">
        <v>0.66666666666666663</v>
      </c>
      <c r="L4420">
        <v>18</v>
      </c>
      <c r="M4420">
        <v>0.5</v>
      </c>
      <c r="N4420">
        <v>5</v>
      </c>
      <c r="P4420">
        <v>0</v>
      </c>
      <c r="Q4420">
        <v>0</v>
      </c>
      <c r="R4420" t="e">
        <v>#DIV/0!</v>
      </c>
      <c r="S4420">
        <v>1</v>
      </c>
    </row>
    <row r="4421" spans="1:19" x14ac:dyDescent="0.25">
      <c r="A4421" s="177" t="s">
        <v>7186</v>
      </c>
      <c r="B4421" t="s">
        <v>7187</v>
      </c>
      <c r="C4421" s="20" t="s">
        <v>1078</v>
      </c>
      <c r="D4421" s="20" t="s">
        <v>1027</v>
      </c>
      <c r="E4421" s="26">
        <v>43252</v>
      </c>
      <c r="F4421">
        <v>0</v>
      </c>
      <c r="G4421">
        <v>0</v>
      </c>
      <c r="H4421" t="e">
        <v>#DIV/0!</v>
      </c>
      <c r="I4421">
        <v>0</v>
      </c>
      <c r="J4421">
        <v>0</v>
      </c>
      <c r="K4421" t="e">
        <v>#DIV/0!</v>
      </c>
      <c r="L4421">
        <v>0</v>
      </c>
      <c r="M4421" t="e">
        <v>#DIV/0!</v>
      </c>
      <c r="N4421">
        <v>0</v>
      </c>
      <c r="P4421">
        <v>0</v>
      </c>
      <c r="Q4421">
        <v>0</v>
      </c>
      <c r="R4421" t="e">
        <v>#DIV/0!</v>
      </c>
      <c r="S4421">
        <v>0</v>
      </c>
    </row>
    <row r="4422" spans="1:19" x14ac:dyDescent="0.25">
      <c r="A4422" s="177" t="s">
        <v>5178</v>
      </c>
      <c r="B4422" t="s">
        <v>5179</v>
      </c>
      <c r="C4422" s="20" t="s">
        <v>1079</v>
      </c>
      <c r="D4422" s="20" t="s">
        <v>1027</v>
      </c>
      <c r="E4422" s="26">
        <v>43252</v>
      </c>
      <c r="F4422">
        <v>0</v>
      </c>
      <c r="G4422">
        <v>0</v>
      </c>
      <c r="H4422" t="e">
        <v>#DIV/0!</v>
      </c>
      <c r="I4422">
        <v>0</v>
      </c>
      <c r="J4422">
        <v>0</v>
      </c>
      <c r="K4422" t="e">
        <v>#DIV/0!</v>
      </c>
      <c r="L4422">
        <v>0</v>
      </c>
      <c r="M4422" t="e">
        <v>#DIV/0!</v>
      </c>
      <c r="N4422">
        <v>0</v>
      </c>
      <c r="P4422">
        <v>0</v>
      </c>
      <c r="Q4422">
        <v>0</v>
      </c>
      <c r="R4422" t="e">
        <v>#DIV/0!</v>
      </c>
      <c r="S4422">
        <v>0</v>
      </c>
    </row>
    <row r="4423" spans="1:19" x14ac:dyDescent="0.25">
      <c r="A4423" s="177" t="s">
        <v>12352</v>
      </c>
      <c r="B4423" t="s">
        <v>12353</v>
      </c>
      <c r="C4423" t="s">
        <v>200</v>
      </c>
      <c r="D4423" s="20" t="s">
        <v>1026</v>
      </c>
      <c r="E4423" s="26">
        <v>43252</v>
      </c>
      <c r="F4423">
        <v>4.5</v>
      </c>
      <c r="G4423">
        <v>4.5</v>
      </c>
      <c r="H4423">
        <v>1</v>
      </c>
      <c r="I4423">
        <v>17</v>
      </c>
      <c r="J4423">
        <v>27</v>
      </c>
      <c r="K4423">
        <v>0.62962962962962965</v>
      </c>
      <c r="L4423">
        <v>27</v>
      </c>
      <c r="M4423">
        <v>1</v>
      </c>
      <c r="N4423">
        <v>13</v>
      </c>
      <c r="P4423">
        <v>1</v>
      </c>
      <c r="Q4423">
        <v>2</v>
      </c>
      <c r="R4423">
        <v>0.5</v>
      </c>
      <c r="S4423">
        <v>4</v>
      </c>
    </row>
    <row r="4424" spans="1:19" x14ac:dyDescent="0.25">
      <c r="A4424" s="177" t="s">
        <v>10473</v>
      </c>
      <c r="B4424" t="s">
        <v>10474</v>
      </c>
      <c r="C4424" t="s">
        <v>204</v>
      </c>
      <c r="D4424" s="20" t="s">
        <v>1026</v>
      </c>
      <c r="E4424" s="26">
        <v>43252</v>
      </c>
      <c r="F4424">
        <v>0</v>
      </c>
      <c r="G4424">
        <v>0</v>
      </c>
      <c r="H4424" t="e">
        <v>#DIV/0!</v>
      </c>
      <c r="I4424">
        <v>0</v>
      </c>
      <c r="J4424">
        <v>0</v>
      </c>
      <c r="K4424" t="e">
        <v>#DIV/0!</v>
      </c>
      <c r="L4424">
        <v>0</v>
      </c>
      <c r="M4424" t="e">
        <v>#DIV/0!</v>
      </c>
      <c r="N4424">
        <v>0</v>
      </c>
      <c r="P4424">
        <v>0</v>
      </c>
      <c r="Q4424">
        <v>0</v>
      </c>
      <c r="R4424" t="e">
        <v>#DIV/0!</v>
      </c>
      <c r="S4424">
        <v>0</v>
      </c>
    </row>
    <row r="4425" spans="1:19" x14ac:dyDescent="0.25">
      <c r="A4425" s="177" t="s">
        <v>10017</v>
      </c>
      <c r="B4425" t="s">
        <v>10018</v>
      </c>
      <c r="C4425" t="s">
        <v>385</v>
      </c>
      <c r="D4425" s="20" t="s">
        <v>1026</v>
      </c>
      <c r="E4425" s="26">
        <v>43252</v>
      </c>
      <c r="F4425">
        <v>0.5</v>
      </c>
      <c r="G4425">
        <v>1.5</v>
      </c>
      <c r="H4425">
        <v>0.33333333333333331</v>
      </c>
      <c r="I4425">
        <v>0</v>
      </c>
      <c r="J4425">
        <v>3</v>
      </c>
      <c r="K4425">
        <v>0</v>
      </c>
      <c r="L4425">
        <v>9</v>
      </c>
      <c r="M4425">
        <v>0.33333333333333331</v>
      </c>
      <c r="N4425">
        <v>0</v>
      </c>
      <c r="P4425">
        <v>0</v>
      </c>
      <c r="Q4425">
        <v>1</v>
      </c>
      <c r="R4425">
        <v>0</v>
      </c>
      <c r="S4425">
        <v>0</v>
      </c>
    </row>
    <row r="4426" spans="1:19" x14ac:dyDescent="0.25">
      <c r="A4426" s="177" t="s">
        <v>8821</v>
      </c>
      <c r="B4426" t="s">
        <v>8822</v>
      </c>
      <c r="C4426" t="s">
        <v>208</v>
      </c>
      <c r="D4426" s="20" t="s">
        <v>1026</v>
      </c>
      <c r="E4426" s="26">
        <v>43252</v>
      </c>
      <c r="F4426">
        <v>1.5</v>
      </c>
      <c r="G4426">
        <v>1.5</v>
      </c>
      <c r="H4426">
        <v>1</v>
      </c>
      <c r="I4426">
        <v>8</v>
      </c>
      <c r="J4426">
        <v>9</v>
      </c>
      <c r="K4426">
        <v>0.88888888888888884</v>
      </c>
      <c r="L4426">
        <v>9</v>
      </c>
      <c r="M4426">
        <v>1</v>
      </c>
      <c r="N4426">
        <v>7</v>
      </c>
      <c r="P4426">
        <v>0</v>
      </c>
      <c r="Q4426">
        <v>0</v>
      </c>
      <c r="R4426" t="e">
        <v>#DIV/0!</v>
      </c>
      <c r="S4426">
        <v>1</v>
      </c>
    </row>
    <row r="4427" spans="1:19" x14ac:dyDescent="0.25">
      <c r="A4427" s="177" t="s">
        <v>8156</v>
      </c>
      <c r="B4427" t="s">
        <v>8157</v>
      </c>
      <c r="C4427" t="s">
        <v>900</v>
      </c>
      <c r="D4427" s="20" t="s">
        <v>1026</v>
      </c>
      <c r="E4427" s="26">
        <v>43252</v>
      </c>
      <c r="F4427">
        <v>0</v>
      </c>
      <c r="G4427">
        <v>0</v>
      </c>
      <c r="H4427" t="e">
        <v>#DIV/0!</v>
      </c>
      <c r="I4427">
        <v>0</v>
      </c>
      <c r="J4427">
        <v>0</v>
      </c>
      <c r="K4427" t="e">
        <v>#DIV/0!</v>
      </c>
      <c r="L4427">
        <v>0</v>
      </c>
      <c r="M4427" t="e">
        <v>#DIV/0!</v>
      </c>
      <c r="N4427">
        <v>0</v>
      </c>
      <c r="P4427">
        <v>0</v>
      </c>
      <c r="Q4427">
        <v>0</v>
      </c>
      <c r="R4427" t="e">
        <v>#DIV/0!</v>
      </c>
      <c r="S4427">
        <v>0</v>
      </c>
    </row>
    <row r="4428" spans="1:19" x14ac:dyDescent="0.25">
      <c r="A4428" s="177" t="s">
        <v>6615</v>
      </c>
      <c r="B4428" t="s">
        <v>6616</v>
      </c>
      <c r="C4428" t="s">
        <v>316</v>
      </c>
      <c r="D4428" s="20" t="s">
        <v>1026</v>
      </c>
      <c r="E4428" s="26">
        <v>43252</v>
      </c>
      <c r="F4428">
        <v>5.5</v>
      </c>
      <c r="G4428">
        <v>5.5</v>
      </c>
      <c r="H4428">
        <v>1</v>
      </c>
      <c r="I4428">
        <v>24</v>
      </c>
      <c r="J4428">
        <v>33</v>
      </c>
      <c r="K4428">
        <v>0.72727272727272729</v>
      </c>
      <c r="L4428">
        <v>33</v>
      </c>
      <c r="M4428">
        <v>1</v>
      </c>
      <c r="N4428">
        <v>21</v>
      </c>
      <c r="P4428">
        <v>0</v>
      </c>
      <c r="Q4428">
        <v>0</v>
      </c>
      <c r="R4428" t="e">
        <v>#DIV/0!</v>
      </c>
      <c r="S4428">
        <v>3</v>
      </c>
    </row>
    <row r="4429" spans="1:19" x14ac:dyDescent="0.25">
      <c r="A4429" s="177" t="s">
        <v>4208</v>
      </c>
      <c r="B4429" t="s">
        <v>4209</v>
      </c>
      <c r="C4429" t="s">
        <v>218</v>
      </c>
      <c r="D4429" s="20" t="s">
        <v>1026</v>
      </c>
      <c r="E4429" s="26">
        <v>43252</v>
      </c>
      <c r="F4429">
        <v>0</v>
      </c>
      <c r="G4429">
        <v>0</v>
      </c>
      <c r="H4429" t="e">
        <v>#DIV/0!</v>
      </c>
      <c r="I4429">
        <v>0</v>
      </c>
      <c r="J4429">
        <v>0</v>
      </c>
      <c r="K4429" t="e">
        <v>#DIV/0!</v>
      </c>
      <c r="L4429">
        <v>0</v>
      </c>
      <c r="M4429" t="e">
        <v>#DIV/0!</v>
      </c>
      <c r="N4429">
        <v>0</v>
      </c>
      <c r="P4429">
        <v>0</v>
      </c>
      <c r="Q4429">
        <v>0</v>
      </c>
      <c r="R4429" t="e">
        <v>#DIV/0!</v>
      </c>
      <c r="S4429">
        <v>0</v>
      </c>
    </row>
    <row r="4430" spans="1:19" x14ac:dyDescent="0.25">
      <c r="A4430" s="177" t="s">
        <v>12637</v>
      </c>
      <c r="B4430" t="s">
        <v>12638</v>
      </c>
      <c r="C4430" t="s">
        <v>202</v>
      </c>
      <c r="D4430" s="20" t="s">
        <v>1026</v>
      </c>
      <c r="E4430" s="26">
        <v>43252</v>
      </c>
      <c r="F4430">
        <v>5.5</v>
      </c>
      <c r="G4430">
        <v>5.5</v>
      </c>
      <c r="H4430">
        <v>1</v>
      </c>
      <c r="I4430">
        <v>74</v>
      </c>
      <c r="J4430">
        <v>77</v>
      </c>
      <c r="K4430">
        <v>0.96103896103896103</v>
      </c>
      <c r="L4430">
        <v>77</v>
      </c>
      <c r="M4430">
        <v>1</v>
      </c>
      <c r="N4430">
        <v>73</v>
      </c>
      <c r="P4430">
        <v>6</v>
      </c>
      <c r="Q4430">
        <v>6</v>
      </c>
      <c r="R4430">
        <v>1</v>
      </c>
      <c r="S4430">
        <v>1</v>
      </c>
    </row>
    <row r="4431" spans="1:19" x14ac:dyDescent="0.25">
      <c r="A4431" s="177" t="s">
        <v>12462</v>
      </c>
      <c r="B4431" t="s">
        <v>12463</v>
      </c>
      <c r="C4431" t="s">
        <v>347</v>
      </c>
      <c r="D4431" s="20" t="s">
        <v>1026</v>
      </c>
      <c r="E4431" s="26">
        <v>43252</v>
      </c>
      <c r="F4431">
        <v>0</v>
      </c>
      <c r="G4431">
        <v>0</v>
      </c>
      <c r="H4431" t="e">
        <v>#DIV/0!</v>
      </c>
      <c r="I4431">
        <v>0</v>
      </c>
      <c r="J4431">
        <v>0</v>
      </c>
      <c r="K4431" t="e">
        <v>#DIV/0!</v>
      </c>
      <c r="L4431">
        <v>0</v>
      </c>
      <c r="M4431" t="e">
        <v>#DIV/0!</v>
      </c>
      <c r="N4431">
        <v>0</v>
      </c>
      <c r="P4431">
        <v>0</v>
      </c>
      <c r="Q4431">
        <v>0</v>
      </c>
      <c r="R4431" t="e">
        <v>#DIV/0!</v>
      </c>
      <c r="S4431">
        <v>0</v>
      </c>
    </row>
    <row r="4432" spans="1:19" x14ac:dyDescent="0.25">
      <c r="A4432" s="177" t="s">
        <v>9802</v>
      </c>
      <c r="B4432" t="s">
        <v>9803</v>
      </c>
      <c r="C4432" t="s">
        <v>224</v>
      </c>
      <c r="D4432" s="20" t="s">
        <v>1026</v>
      </c>
      <c r="E4432" s="26">
        <v>43252</v>
      </c>
      <c r="F4432">
        <v>5.5</v>
      </c>
      <c r="G4432">
        <v>6</v>
      </c>
      <c r="H4432">
        <v>0.91666666666666663</v>
      </c>
      <c r="I4432">
        <v>46</v>
      </c>
      <c r="J4432">
        <v>66</v>
      </c>
      <c r="K4432">
        <v>0.69696969696969702</v>
      </c>
      <c r="L4432">
        <v>66</v>
      </c>
      <c r="M4432">
        <v>1</v>
      </c>
      <c r="N4432">
        <v>46</v>
      </c>
      <c r="P4432">
        <v>0</v>
      </c>
      <c r="Q4432">
        <v>0</v>
      </c>
      <c r="R4432" t="e">
        <v>#DIV/0!</v>
      </c>
      <c r="S4432">
        <v>0</v>
      </c>
    </row>
    <row r="4433" spans="1:19" x14ac:dyDescent="0.25">
      <c r="A4433" s="177" t="s">
        <v>9503</v>
      </c>
      <c r="B4433" t="s">
        <v>9504</v>
      </c>
      <c r="C4433" t="s">
        <v>345</v>
      </c>
      <c r="D4433" s="20" t="s">
        <v>1026</v>
      </c>
      <c r="E4433" s="26">
        <v>43252</v>
      </c>
      <c r="F4433">
        <v>0</v>
      </c>
      <c r="G4433">
        <v>0</v>
      </c>
      <c r="H4433" t="e">
        <v>#DIV/0!</v>
      </c>
      <c r="I4433">
        <v>0</v>
      </c>
      <c r="J4433">
        <v>0</v>
      </c>
      <c r="K4433" t="e">
        <v>#DIV/0!</v>
      </c>
      <c r="L4433">
        <v>0</v>
      </c>
      <c r="M4433" t="e">
        <v>#DIV/0!</v>
      </c>
      <c r="N4433">
        <v>0</v>
      </c>
      <c r="P4433">
        <v>0</v>
      </c>
      <c r="Q4433">
        <v>0</v>
      </c>
      <c r="R4433" t="e">
        <v>#DIV/0!</v>
      </c>
      <c r="S4433">
        <v>0</v>
      </c>
    </row>
    <row r="4434" spans="1:19" x14ac:dyDescent="0.25">
      <c r="A4434" s="177" t="s">
        <v>7895</v>
      </c>
      <c r="B4434" t="s">
        <v>7896</v>
      </c>
      <c r="C4434" t="s">
        <v>226</v>
      </c>
      <c r="D4434" s="20" t="s">
        <v>1026</v>
      </c>
      <c r="E4434" s="26">
        <v>43252</v>
      </c>
      <c r="F4434">
        <v>5.5</v>
      </c>
      <c r="G4434">
        <v>5.5</v>
      </c>
      <c r="H4434">
        <v>1</v>
      </c>
      <c r="I4434">
        <v>60</v>
      </c>
      <c r="J4434">
        <v>62</v>
      </c>
      <c r="K4434">
        <v>0.967741935483871</v>
      </c>
      <c r="L4434">
        <v>62</v>
      </c>
      <c r="M4434">
        <v>1</v>
      </c>
      <c r="N4434">
        <v>51</v>
      </c>
      <c r="P4434">
        <v>1</v>
      </c>
      <c r="Q4434">
        <v>2</v>
      </c>
      <c r="R4434">
        <v>0.5</v>
      </c>
      <c r="S4434">
        <v>9</v>
      </c>
    </row>
    <row r="4435" spans="1:19" x14ac:dyDescent="0.25">
      <c r="A4435" s="177" t="s">
        <v>6965</v>
      </c>
      <c r="B4435" t="s">
        <v>6966</v>
      </c>
      <c r="C4435" t="s">
        <v>231</v>
      </c>
      <c r="D4435" s="20" t="s">
        <v>1026</v>
      </c>
      <c r="E4435" s="26">
        <v>43252</v>
      </c>
      <c r="F4435">
        <v>8</v>
      </c>
      <c r="G4435">
        <v>7.5</v>
      </c>
      <c r="H4435">
        <v>1.0666666666666667</v>
      </c>
      <c r="I4435">
        <v>95</v>
      </c>
      <c r="J4435">
        <v>88</v>
      </c>
      <c r="K4435">
        <v>1.0795454545454546</v>
      </c>
      <c r="L4435">
        <v>84</v>
      </c>
      <c r="M4435">
        <v>1.0476190476190477</v>
      </c>
      <c r="N4435">
        <v>89</v>
      </c>
      <c r="P4435">
        <v>0</v>
      </c>
      <c r="Q4435">
        <v>3</v>
      </c>
      <c r="R4435">
        <v>0</v>
      </c>
      <c r="S4435">
        <v>6</v>
      </c>
    </row>
    <row r="4436" spans="1:19" x14ac:dyDescent="0.25">
      <c r="A4436" s="177" t="s">
        <v>6016</v>
      </c>
      <c r="B4436" t="s">
        <v>6017</v>
      </c>
      <c r="C4436" t="s">
        <v>216</v>
      </c>
      <c r="D4436" s="20" t="s">
        <v>1026</v>
      </c>
      <c r="E4436" s="26">
        <v>43252</v>
      </c>
      <c r="F4436">
        <v>7.5</v>
      </c>
      <c r="G4436">
        <v>7.5</v>
      </c>
      <c r="H4436">
        <v>1</v>
      </c>
      <c r="I4436">
        <v>31</v>
      </c>
      <c r="J4436">
        <v>102</v>
      </c>
      <c r="K4436">
        <v>0.30392156862745096</v>
      </c>
      <c r="L4436">
        <v>102</v>
      </c>
      <c r="M4436">
        <v>1</v>
      </c>
      <c r="N4436">
        <v>31</v>
      </c>
      <c r="P4436">
        <v>22</v>
      </c>
      <c r="Q4436">
        <v>27</v>
      </c>
      <c r="R4436">
        <v>0.81481481481481477</v>
      </c>
      <c r="S4436">
        <v>0</v>
      </c>
    </row>
    <row r="4437" spans="1:19" x14ac:dyDescent="0.25">
      <c r="A4437" s="177" t="s">
        <v>4623</v>
      </c>
      <c r="B4437" t="s">
        <v>4624</v>
      </c>
      <c r="C4437" t="s">
        <v>233</v>
      </c>
      <c r="D4437" s="20" t="s">
        <v>1026</v>
      </c>
      <c r="E4437" s="26">
        <v>43252</v>
      </c>
      <c r="F4437">
        <v>2</v>
      </c>
      <c r="G4437">
        <v>4.5</v>
      </c>
      <c r="H4437">
        <v>0.44444444444444442</v>
      </c>
      <c r="I4437">
        <v>14</v>
      </c>
      <c r="J4437">
        <v>28</v>
      </c>
      <c r="K4437">
        <v>0.5</v>
      </c>
      <c r="L4437">
        <v>63</v>
      </c>
      <c r="M4437">
        <v>0.44444444444444442</v>
      </c>
      <c r="N4437">
        <v>13</v>
      </c>
      <c r="P4437">
        <v>4</v>
      </c>
      <c r="Q4437">
        <v>6</v>
      </c>
      <c r="R4437">
        <v>0.66666666666666663</v>
      </c>
      <c r="S4437">
        <v>1</v>
      </c>
    </row>
    <row r="4438" spans="1:19" x14ac:dyDescent="0.25">
      <c r="A4438" s="177" t="s">
        <v>4033</v>
      </c>
      <c r="B4438" t="s">
        <v>4034</v>
      </c>
      <c r="C4438" t="s">
        <v>219</v>
      </c>
      <c r="D4438" s="20" t="s">
        <v>1026</v>
      </c>
      <c r="E4438" s="26">
        <v>43252</v>
      </c>
      <c r="F4438">
        <v>0</v>
      </c>
      <c r="G4438">
        <v>0</v>
      </c>
      <c r="H4438" t="e">
        <v>#DIV/0!</v>
      </c>
      <c r="I4438">
        <v>0</v>
      </c>
      <c r="J4438">
        <v>0</v>
      </c>
      <c r="K4438" t="e">
        <v>#DIV/0!</v>
      </c>
      <c r="L4438">
        <v>0</v>
      </c>
      <c r="M4438" t="e">
        <v>#DIV/0!</v>
      </c>
      <c r="N4438">
        <v>0</v>
      </c>
      <c r="P4438">
        <v>0</v>
      </c>
      <c r="Q4438">
        <v>0</v>
      </c>
      <c r="R4438" t="e">
        <v>#DIV/0!</v>
      </c>
      <c r="S4438">
        <v>0</v>
      </c>
    </row>
    <row r="4439" spans="1:19" x14ac:dyDescent="0.25">
      <c r="A4439" s="177" t="s">
        <v>3762</v>
      </c>
      <c r="B4439" t="s">
        <v>3763</v>
      </c>
      <c r="C4439" t="s">
        <v>340</v>
      </c>
      <c r="D4439" s="20" t="s">
        <v>1026</v>
      </c>
      <c r="E4439" s="26">
        <v>43252</v>
      </c>
      <c r="F4439">
        <v>0</v>
      </c>
      <c r="G4439">
        <v>0</v>
      </c>
      <c r="H4439" t="e">
        <v>#DIV/0!</v>
      </c>
      <c r="I4439">
        <v>0</v>
      </c>
      <c r="J4439">
        <v>0</v>
      </c>
      <c r="K4439" t="e">
        <v>#DIV/0!</v>
      </c>
      <c r="L4439">
        <v>0</v>
      </c>
      <c r="M4439" t="e">
        <v>#DIV/0!</v>
      </c>
      <c r="N4439">
        <v>0</v>
      </c>
      <c r="P4439">
        <v>0</v>
      </c>
      <c r="Q4439">
        <v>0</v>
      </c>
      <c r="R4439" t="e">
        <v>#DIV/0!</v>
      </c>
      <c r="S4439">
        <v>0</v>
      </c>
    </row>
    <row r="4440" spans="1:19" x14ac:dyDescent="0.25">
      <c r="A4440" s="177" t="s">
        <v>11352</v>
      </c>
      <c r="B4440" t="s">
        <v>11353</v>
      </c>
      <c r="C4440" t="s">
        <v>350</v>
      </c>
      <c r="D4440" s="20" t="s">
        <v>1026</v>
      </c>
      <c r="E4440" s="26">
        <v>43252</v>
      </c>
      <c r="F4440">
        <v>1</v>
      </c>
      <c r="G4440">
        <v>1</v>
      </c>
      <c r="H4440">
        <v>1</v>
      </c>
      <c r="I4440">
        <v>5</v>
      </c>
      <c r="J4440">
        <v>6</v>
      </c>
      <c r="K4440">
        <v>0.83333333333333337</v>
      </c>
      <c r="L4440">
        <v>6</v>
      </c>
      <c r="M4440">
        <v>1</v>
      </c>
      <c r="N4440">
        <v>5</v>
      </c>
      <c r="P4440">
        <v>0</v>
      </c>
      <c r="Q4440">
        <v>0</v>
      </c>
      <c r="R4440" t="e">
        <v>#DIV/0!</v>
      </c>
      <c r="S4440">
        <v>0</v>
      </c>
    </row>
    <row r="4441" spans="1:19" x14ac:dyDescent="0.25">
      <c r="A4441" s="177" t="s">
        <v>11354</v>
      </c>
      <c r="B4441" t="s">
        <v>11355</v>
      </c>
      <c r="C4441" t="s">
        <v>351</v>
      </c>
      <c r="D4441" s="20" t="s">
        <v>1026</v>
      </c>
      <c r="E4441" s="26">
        <v>43252</v>
      </c>
      <c r="F4441">
        <v>0</v>
      </c>
      <c r="G4441">
        <v>0</v>
      </c>
      <c r="H4441" t="e">
        <v>#DIV/0!</v>
      </c>
      <c r="I4441">
        <v>0</v>
      </c>
      <c r="J4441">
        <v>0</v>
      </c>
      <c r="K4441" t="e">
        <v>#DIV/0!</v>
      </c>
      <c r="L4441">
        <v>0</v>
      </c>
      <c r="M4441" t="e">
        <v>#DIV/0!</v>
      </c>
      <c r="N4441">
        <v>0</v>
      </c>
      <c r="P4441">
        <v>0</v>
      </c>
      <c r="Q4441">
        <v>0</v>
      </c>
      <c r="R4441" t="e">
        <v>#DIV/0!</v>
      </c>
      <c r="S4441">
        <v>0</v>
      </c>
    </row>
    <row r="4442" spans="1:19" x14ac:dyDescent="0.25">
      <c r="A4442" s="177" t="s">
        <v>11232</v>
      </c>
      <c r="B4442" t="s">
        <v>11233</v>
      </c>
      <c r="C4442" t="s">
        <v>352</v>
      </c>
      <c r="D4442" s="20" t="s">
        <v>1026</v>
      </c>
      <c r="E4442" s="26">
        <v>43252</v>
      </c>
      <c r="F4442">
        <v>0</v>
      </c>
      <c r="G4442">
        <v>0</v>
      </c>
      <c r="H4442" t="e">
        <v>#DIV/0!</v>
      </c>
      <c r="I4442">
        <v>0</v>
      </c>
      <c r="J4442">
        <v>0</v>
      </c>
      <c r="K4442" t="e">
        <v>#DIV/0!</v>
      </c>
      <c r="L4442">
        <v>0</v>
      </c>
      <c r="M4442" t="e">
        <v>#DIV/0!</v>
      </c>
      <c r="N4442">
        <v>0</v>
      </c>
      <c r="P4442">
        <v>0</v>
      </c>
      <c r="Q4442">
        <v>0</v>
      </c>
      <c r="R4442" t="e">
        <v>#DIV/0!</v>
      </c>
      <c r="S4442">
        <v>0</v>
      </c>
    </row>
    <row r="4443" spans="1:19" x14ac:dyDescent="0.25">
      <c r="A4443" s="177" t="s">
        <v>10233</v>
      </c>
      <c r="B4443" t="s">
        <v>10234</v>
      </c>
      <c r="C4443" t="s">
        <v>353</v>
      </c>
      <c r="D4443" s="20" t="s">
        <v>1026</v>
      </c>
      <c r="E4443" s="26">
        <v>43252</v>
      </c>
      <c r="F4443">
        <v>0</v>
      </c>
      <c r="G4443">
        <v>0</v>
      </c>
      <c r="H4443" t="e">
        <v>#DIV/0!</v>
      </c>
      <c r="I4443">
        <v>0</v>
      </c>
      <c r="J4443">
        <v>0</v>
      </c>
      <c r="K4443" t="e">
        <v>#DIV/0!</v>
      </c>
      <c r="L4443">
        <v>0</v>
      </c>
      <c r="M4443" t="e">
        <v>#DIV/0!</v>
      </c>
      <c r="N4443">
        <v>0</v>
      </c>
      <c r="P4443">
        <v>0</v>
      </c>
      <c r="Q4443">
        <v>0</v>
      </c>
      <c r="R4443" t="e">
        <v>#DIV/0!</v>
      </c>
      <c r="S4443">
        <v>0</v>
      </c>
    </row>
    <row r="4444" spans="1:19" x14ac:dyDescent="0.25">
      <c r="A4444" s="177" t="s">
        <v>10093</v>
      </c>
      <c r="B4444" t="s">
        <v>10094</v>
      </c>
      <c r="C4444" t="s">
        <v>386</v>
      </c>
      <c r="D4444" s="20" t="s">
        <v>1026</v>
      </c>
      <c r="E4444" s="26">
        <v>43252</v>
      </c>
      <c r="F4444">
        <v>1</v>
      </c>
      <c r="G4444">
        <v>2</v>
      </c>
      <c r="H4444">
        <v>0.5</v>
      </c>
      <c r="I4444">
        <v>0</v>
      </c>
      <c r="J4444">
        <v>10</v>
      </c>
      <c r="K4444">
        <v>0</v>
      </c>
      <c r="L4444">
        <v>20</v>
      </c>
      <c r="M4444">
        <v>0.5</v>
      </c>
      <c r="N4444">
        <v>0</v>
      </c>
      <c r="P4444">
        <v>0</v>
      </c>
      <c r="Q4444">
        <v>3</v>
      </c>
      <c r="R4444">
        <v>0</v>
      </c>
      <c r="S4444">
        <v>0</v>
      </c>
    </row>
    <row r="4445" spans="1:19" x14ac:dyDescent="0.25">
      <c r="A4445" s="177" t="s">
        <v>8646</v>
      </c>
      <c r="B4445" t="s">
        <v>8647</v>
      </c>
      <c r="C4445" t="s">
        <v>354</v>
      </c>
      <c r="D4445" s="20" t="s">
        <v>1026</v>
      </c>
      <c r="E4445" s="26">
        <v>43252</v>
      </c>
      <c r="F4445">
        <v>1.5</v>
      </c>
      <c r="G4445">
        <v>1.5</v>
      </c>
      <c r="H4445">
        <v>1</v>
      </c>
      <c r="I4445">
        <v>8</v>
      </c>
      <c r="J4445">
        <v>9</v>
      </c>
      <c r="K4445">
        <v>0.88888888888888884</v>
      </c>
      <c r="L4445">
        <v>9</v>
      </c>
      <c r="M4445">
        <v>1</v>
      </c>
      <c r="N4445">
        <v>7</v>
      </c>
      <c r="P4445">
        <v>0</v>
      </c>
      <c r="Q4445">
        <v>2</v>
      </c>
      <c r="R4445">
        <v>0</v>
      </c>
      <c r="S4445">
        <v>1</v>
      </c>
    </row>
    <row r="4446" spans="1:19" x14ac:dyDescent="0.25">
      <c r="A4446" s="177" t="s">
        <v>6440</v>
      </c>
      <c r="B4446" t="s">
        <v>6441</v>
      </c>
      <c r="C4446" t="s">
        <v>355</v>
      </c>
      <c r="D4446" s="20" t="s">
        <v>1026</v>
      </c>
      <c r="E4446" s="26">
        <v>43252</v>
      </c>
      <c r="F4446">
        <v>3</v>
      </c>
      <c r="G4446">
        <v>3.5</v>
      </c>
      <c r="H4446">
        <v>0.8571428571428571</v>
      </c>
      <c r="I4446">
        <v>16</v>
      </c>
      <c r="J4446">
        <v>18</v>
      </c>
      <c r="K4446">
        <v>0.88888888888888884</v>
      </c>
      <c r="L4446">
        <v>21</v>
      </c>
      <c r="M4446">
        <v>0.8571428571428571</v>
      </c>
      <c r="N4446">
        <v>15</v>
      </c>
      <c r="P4446">
        <v>0</v>
      </c>
      <c r="Q4446">
        <v>0</v>
      </c>
      <c r="R4446" t="e">
        <v>#DIV/0!</v>
      </c>
      <c r="S4446">
        <v>1</v>
      </c>
    </row>
    <row r="4447" spans="1:19" s="20" customFormat="1" x14ac:dyDescent="0.25">
      <c r="A4447" s="177" t="s">
        <v>12178</v>
      </c>
      <c r="B4447" s="20" t="s">
        <v>12179</v>
      </c>
      <c r="C4447" s="20" t="s">
        <v>1076</v>
      </c>
      <c r="D4447" s="20" t="s">
        <v>1028</v>
      </c>
      <c r="E4447" s="26">
        <v>43252</v>
      </c>
      <c r="F4447" s="20">
        <v>2.5</v>
      </c>
      <c r="G4447" s="20">
        <v>2.5</v>
      </c>
      <c r="H4447" s="20">
        <v>1</v>
      </c>
      <c r="I4447" s="20">
        <v>8</v>
      </c>
      <c r="J4447" s="20">
        <v>15</v>
      </c>
      <c r="K4447" s="20">
        <v>0.53333333333333333</v>
      </c>
      <c r="L4447" s="20">
        <v>15</v>
      </c>
      <c r="M4447" s="20">
        <v>1</v>
      </c>
      <c r="N4447" s="20">
        <v>7</v>
      </c>
      <c r="P4447" s="20">
        <v>0</v>
      </c>
      <c r="Q4447" s="20">
        <v>0</v>
      </c>
      <c r="R4447" s="20" t="e">
        <v>#DIV/0!</v>
      </c>
      <c r="S4447" s="20">
        <v>1</v>
      </c>
    </row>
    <row r="4448" spans="1:19" x14ac:dyDescent="0.25">
      <c r="A4448" s="177" t="s">
        <v>7513</v>
      </c>
      <c r="B4448" t="s">
        <v>7514</v>
      </c>
      <c r="C4448" s="20" t="s">
        <v>1074</v>
      </c>
      <c r="D4448" s="20" t="s">
        <v>1028</v>
      </c>
      <c r="E4448" s="26">
        <v>43252</v>
      </c>
      <c r="F4448">
        <v>1.5</v>
      </c>
      <c r="G4448">
        <v>2.5</v>
      </c>
      <c r="H4448">
        <v>0.6</v>
      </c>
      <c r="I4448">
        <v>9</v>
      </c>
      <c r="J4448">
        <v>9</v>
      </c>
      <c r="K4448">
        <v>1</v>
      </c>
      <c r="L4448">
        <v>15</v>
      </c>
      <c r="M4448">
        <v>0.6</v>
      </c>
      <c r="N4448">
        <v>9</v>
      </c>
      <c r="P4448">
        <v>0</v>
      </c>
      <c r="Q4448">
        <v>0</v>
      </c>
      <c r="R4448" t="e">
        <v>#DIV/0!</v>
      </c>
      <c r="S4448">
        <v>0</v>
      </c>
    </row>
    <row r="4449" spans="1:19" x14ac:dyDescent="0.25">
      <c r="A4449" s="177" t="s">
        <v>5802</v>
      </c>
      <c r="B4449" t="s">
        <v>5803</v>
      </c>
      <c r="C4449" s="20" t="s">
        <v>1073</v>
      </c>
      <c r="D4449" s="20" t="s">
        <v>1028</v>
      </c>
      <c r="E4449" s="26">
        <v>43252</v>
      </c>
      <c r="F4449">
        <v>3.5</v>
      </c>
      <c r="G4449">
        <v>3.5</v>
      </c>
      <c r="H4449">
        <v>1</v>
      </c>
      <c r="I4449">
        <v>13</v>
      </c>
      <c r="J4449">
        <v>21</v>
      </c>
      <c r="K4449">
        <v>0.61904761904761907</v>
      </c>
      <c r="L4449">
        <v>21</v>
      </c>
      <c r="M4449">
        <v>1</v>
      </c>
      <c r="N4449">
        <v>12</v>
      </c>
      <c r="P4449">
        <v>7</v>
      </c>
      <c r="Q4449">
        <v>7</v>
      </c>
      <c r="R4449">
        <v>1</v>
      </c>
      <c r="S4449">
        <v>1</v>
      </c>
    </row>
    <row r="4450" spans="1:19" x14ac:dyDescent="0.25">
      <c r="A4450" s="177" t="s">
        <v>7391</v>
      </c>
      <c r="B4450" t="s">
        <v>7392</v>
      </c>
      <c r="C4450" s="20" t="s">
        <v>1078</v>
      </c>
      <c r="D4450" s="20" t="s">
        <v>1028</v>
      </c>
      <c r="E4450" s="26">
        <v>43252</v>
      </c>
      <c r="F4450">
        <v>4</v>
      </c>
      <c r="G4450">
        <v>4</v>
      </c>
      <c r="H4450">
        <v>1</v>
      </c>
      <c r="I4450">
        <v>30</v>
      </c>
      <c r="J4450">
        <v>24</v>
      </c>
      <c r="K4450">
        <v>1.25</v>
      </c>
      <c r="L4450">
        <v>24</v>
      </c>
      <c r="M4450">
        <v>1</v>
      </c>
      <c r="N4450">
        <v>25</v>
      </c>
      <c r="P4450">
        <v>0</v>
      </c>
      <c r="Q4450">
        <v>3</v>
      </c>
      <c r="R4450">
        <v>0</v>
      </c>
      <c r="S4450">
        <v>5</v>
      </c>
    </row>
    <row r="4451" spans="1:19" x14ac:dyDescent="0.25">
      <c r="A4451" s="177" t="s">
        <v>5383</v>
      </c>
      <c r="B4451" t="s">
        <v>5384</v>
      </c>
      <c r="C4451" s="20" t="s">
        <v>1079</v>
      </c>
      <c r="D4451" s="20" t="s">
        <v>1028</v>
      </c>
      <c r="E4451" s="26">
        <v>43252</v>
      </c>
      <c r="F4451">
        <v>1.5</v>
      </c>
      <c r="G4451">
        <v>3</v>
      </c>
      <c r="H4451">
        <v>0.5</v>
      </c>
      <c r="I4451">
        <v>6</v>
      </c>
      <c r="J4451">
        <v>9</v>
      </c>
      <c r="K4451">
        <v>0.66666666666666663</v>
      </c>
      <c r="L4451">
        <v>18</v>
      </c>
      <c r="M4451">
        <v>0.5</v>
      </c>
      <c r="N4451">
        <v>5</v>
      </c>
      <c r="P4451">
        <v>0</v>
      </c>
      <c r="Q4451">
        <v>0</v>
      </c>
      <c r="R4451" t="e">
        <v>#DIV/0!</v>
      </c>
      <c r="S4451">
        <v>1</v>
      </c>
    </row>
    <row r="4452" spans="1:19" x14ac:dyDescent="0.25">
      <c r="A4452" s="177" t="s">
        <v>7553</v>
      </c>
      <c r="B4452" t="s">
        <v>7554</v>
      </c>
      <c r="C4452" s="20" t="s">
        <v>901</v>
      </c>
      <c r="D4452" s="20" t="s">
        <v>1026</v>
      </c>
      <c r="E4452" s="26">
        <v>43252</v>
      </c>
      <c r="F4452">
        <v>4</v>
      </c>
      <c r="G4452">
        <v>3</v>
      </c>
      <c r="H4452">
        <v>1.3333333333333333</v>
      </c>
      <c r="I4452">
        <v>6</v>
      </c>
      <c r="J4452">
        <v>9</v>
      </c>
      <c r="K4452">
        <v>0.66666666666666663</v>
      </c>
      <c r="L4452">
        <v>18</v>
      </c>
      <c r="M4452">
        <v>0.5</v>
      </c>
      <c r="N4452">
        <v>5</v>
      </c>
      <c r="P4452">
        <v>0</v>
      </c>
      <c r="Q4452">
        <v>0</v>
      </c>
      <c r="R4452" t="e">
        <v>#DIV/0!</v>
      </c>
      <c r="S4452">
        <v>1</v>
      </c>
    </row>
    <row r="4453" spans="1:19" x14ac:dyDescent="0.25">
      <c r="A4453" s="177" t="s">
        <v>7421</v>
      </c>
      <c r="B4453" t="s">
        <v>7430</v>
      </c>
      <c r="C4453" s="20" t="s">
        <v>901</v>
      </c>
      <c r="D4453" s="20" t="s">
        <v>1027</v>
      </c>
      <c r="E4453" s="26">
        <v>43252</v>
      </c>
      <c r="F4453">
        <v>1.5</v>
      </c>
      <c r="G4453">
        <v>3</v>
      </c>
      <c r="H4453">
        <v>0.5</v>
      </c>
      <c r="I4453">
        <v>6</v>
      </c>
      <c r="J4453">
        <v>9</v>
      </c>
      <c r="K4453">
        <v>0.66666666666666663</v>
      </c>
      <c r="L4453">
        <v>18</v>
      </c>
      <c r="M4453">
        <v>0.5</v>
      </c>
      <c r="N4453">
        <v>5</v>
      </c>
      <c r="P4453">
        <v>0</v>
      </c>
      <c r="Q4453">
        <v>0</v>
      </c>
      <c r="R4453" t="e">
        <v>#DIV/0!</v>
      </c>
      <c r="S4453">
        <v>1</v>
      </c>
    </row>
    <row r="4454" spans="1:19" x14ac:dyDescent="0.25">
      <c r="A4454" s="177" t="s">
        <v>5848</v>
      </c>
      <c r="B4454" t="s">
        <v>5859</v>
      </c>
      <c r="C4454" s="20" t="s">
        <v>903</v>
      </c>
      <c r="D4454" s="20" t="s">
        <v>1026</v>
      </c>
      <c r="E4454" s="26">
        <v>43252</v>
      </c>
      <c r="F4454">
        <v>5</v>
      </c>
      <c r="G4454">
        <v>3</v>
      </c>
      <c r="H4454">
        <v>1.6666666666666667</v>
      </c>
      <c r="I4454">
        <v>6</v>
      </c>
      <c r="J4454">
        <v>9</v>
      </c>
      <c r="K4454">
        <v>0.66666666666666663</v>
      </c>
      <c r="L4454">
        <v>18</v>
      </c>
      <c r="M4454">
        <v>0.5</v>
      </c>
      <c r="N4454">
        <v>5</v>
      </c>
      <c r="P4454">
        <v>0</v>
      </c>
      <c r="Q4454">
        <v>0</v>
      </c>
      <c r="R4454" t="e">
        <v>#DIV/0!</v>
      </c>
      <c r="S4454">
        <v>1</v>
      </c>
    </row>
    <row r="4455" spans="1:19" x14ac:dyDescent="0.25">
      <c r="A4455" s="177" t="s">
        <v>5411</v>
      </c>
      <c r="B4455" t="s">
        <v>5412</v>
      </c>
      <c r="C4455" t="s">
        <v>903</v>
      </c>
      <c r="D4455" s="20" t="s">
        <v>1027</v>
      </c>
      <c r="E4455" s="26">
        <v>43252</v>
      </c>
      <c r="F4455">
        <v>0</v>
      </c>
      <c r="G4455">
        <v>3</v>
      </c>
      <c r="H4455">
        <v>0</v>
      </c>
      <c r="I4455">
        <v>6</v>
      </c>
      <c r="J4455">
        <v>9</v>
      </c>
      <c r="K4455">
        <v>0.66666666666666663</v>
      </c>
      <c r="L4455">
        <v>18</v>
      </c>
      <c r="M4455">
        <v>0.5</v>
      </c>
      <c r="N4455">
        <v>5</v>
      </c>
      <c r="P4455">
        <v>0</v>
      </c>
      <c r="Q4455">
        <v>0</v>
      </c>
      <c r="R4455" t="e">
        <v>#DIV/0!</v>
      </c>
      <c r="S4455">
        <v>1</v>
      </c>
    </row>
    <row r="4456" spans="1:19" x14ac:dyDescent="0.25">
      <c r="A4456" s="177" t="s">
        <v>11875</v>
      </c>
      <c r="B4456" t="s">
        <v>11876</v>
      </c>
      <c r="C4456" t="s">
        <v>198</v>
      </c>
      <c r="D4456" s="20" t="s">
        <v>1028</v>
      </c>
      <c r="E4456" s="26">
        <v>43252</v>
      </c>
      <c r="F4456">
        <v>1</v>
      </c>
      <c r="G4456">
        <v>1</v>
      </c>
      <c r="H4456">
        <v>1</v>
      </c>
      <c r="I4456">
        <v>5</v>
      </c>
      <c r="J4456">
        <v>6</v>
      </c>
      <c r="K4456">
        <v>0.83333333333333337</v>
      </c>
      <c r="L4456">
        <v>6</v>
      </c>
      <c r="M4456">
        <v>1</v>
      </c>
      <c r="N4456">
        <v>5</v>
      </c>
      <c r="P4456">
        <v>0</v>
      </c>
      <c r="Q4456">
        <v>0</v>
      </c>
      <c r="R4456" t="e">
        <v>#DIV/0!</v>
      </c>
      <c r="S4456">
        <v>0</v>
      </c>
    </row>
    <row r="4457" spans="1:19" x14ac:dyDescent="0.25">
      <c r="A4457" s="177" t="s">
        <v>11877</v>
      </c>
      <c r="B4457" t="s">
        <v>11878</v>
      </c>
      <c r="C4457" t="s">
        <v>199</v>
      </c>
      <c r="D4457" s="20" t="s">
        <v>1028</v>
      </c>
      <c r="E4457" s="26">
        <v>43252</v>
      </c>
      <c r="F4457">
        <v>12.5</v>
      </c>
      <c r="G4457">
        <v>12.5</v>
      </c>
      <c r="H4457">
        <v>1</v>
      </c>
      <c r="I4457">
        <v>99</v>
      </c>
      <c r="J4457">
        <v>119</v>
      </c>
      <c r="K4457">
        <v>0.83193277310924374</v>
      </c>
      <c r="L4457">
        <v>119</v>
      </c>
      <c r="M4457">
        <v>1</v>
      </c>
      <c r="N4457">
        <v>93</v>
      </c>
      <c r="P4457">
        <v>7</v>
      </c>
      <c r="Q4457">
        <v>8</v>
      </c>
      <c r="R4457">
        <v>0.875</v>
      </c>
      <c r="S4457">
        <v>6</v>
      </c>
    </row>
    <row r="4458" spans="1:19" x14ac:dyDescent="0.25">
      <c r="A4458" s="177" t="s">
        <v>11879</v>
      </c>
      <c r="B4458" t="s">
        <v>11880</v>
      </c>
      <c r="C4458" t="s">
        <v>348</v>
      </c>
      <c r="D4458" s="20" t="s">
        <v>1028</v>
      </c>
      <c r="E4458" s="26">
        <v>43252</v>
      </c>
      <c r="F4458">
        <v>0</v>
      </c>
      <c r="G4458">
        <v>0</v>
      </c>
      <c r="H4458" t="e">
        <v>#DIV/0!</v>
      </c>
      <c r="I4458">
        <v>0</v>
      </c>
      <c r="J4458">
        <v>0</v>
      </c>
      <c r="K4458" t="e">
        <v>#DIV/0!</v>
      </c>
      <c r="L4458">
        <v>0</v>
      </c>
      <c r="M4458" t="e">
        <v>#DIV/0!</v>
      </c>
      <c r="N4458">
        <v>0</v>
      </c>
      <c r="P4458">
        <v>0</v>
      </c>
      <c r="Q4458">
        <v>0</v>
      </c>
      <c r="R4458" t="e">
        <v>#DIV/0!</v>
      </c>
      <c r="S4458">
        <v>0</v>
      </c>
    </row>
    <row r="4459" spans="1:19" x14ac:dyDescent="0.25">
      <c r="A4459" s="177" t="s">
        <v>11881</v>
      </c>
      <c r="B4459" t="s">
        <v>11882</v>
      </c>
      <c r="C4459" t="s">
        <v>357</v>
      </c>
      <c r="D4459" s="20" t="s">
        <v>1028</v>
      </c>
      <c r="E4459" s="26">
        <v>43252</v>
      </c>
      <c r="F4459">
        <v>0</v>
      </c>
      <c r="G4459">
        <v>0</v>
      </c>
      <c r="H4459" t="e">
        <v>#DIV/0!</v>
      </c>
      <c r="I4459">
        <v>0</v>
      </c>
      <c r="J4459">
        <v>0</v>
      </c>
      <c r="K4459" t="e">
        <v>#DIV/0!</v>
      </c>
      <c r="L4459">
        <v>0</v>
      </c>
      <c r="M4459" t="e">
        <v>#DIV/0!</v>
      </c>
      <c r="N4459">
        <v>0</v>
      </c>
      <c r="P4459">
        <v>0</v>
      </c>
      <c r="Q4459">
        <v>0</v>
      </c>
      <c r="R4459" t="e">
        <v>#DIV/0!</v>
      </c>
      <c r="S4459">
        <v>0</v>
      </c>
    </row>
    <row r="4460" spans="1:19" x14ac:dyDescent="0.25">
      <c r="A4460" s="177" t="s">
        <v>10999</v>
      </c>
      <c r="B4460" t="s">
        <v>11000</v>
      </c>
      <c r="C4460" t="s">
        <v>227</v>
      </c>
      <c r="D4460" s="20" t="s">
        <v>1028</v>
      </c>
      <c r="E4460" s="26">
        <v>43252</v>
      </c>
      <c r="F4460">
        <v>0</v>
      </c>
      <c r="G4460">
        <v>0</v>
      </c>
      <c r="H4460" t="e">
        <v>#DIV/0!</v>
      </c>
      <c r="I4460">
        <v>0</v>
      </c>
      <c r="J4460">
        <v>0</v>
      </c>
      <c r="K4460" t="e">
        <v>#DIV/0!</v>
      </c>
      <c r="L4460">
        <v>0</v>
      </c>
      <c r="M4460" t="e">
        <v>#DIV/0!</v>
      </c>
      <c r="N4460">
        <v>0</v>
      </c>
      <c r="P4460">
        <v>0</v>
      </c>
      <c r="Q4460">
        <v>0</v>
      </c>
      <c r="R4460" t="e">
        <v>#DIV/0!</v>
      </c>
      <c r="S4460">
        <v>0</v>
      </c>
    </row>
    <row r="4461" spans="1:19" x14ac:dyDescent="0.25">
      <c r="A4461" s="177" t="s">
        <v>10824</v>
      </c>
      <c r="B4461" t="s">
        <v>10825</v>
      </c>
      <c r="C4461" t="s">
        <v>203</v>
      </c>
      <c r="D4461" s="20" t="s">
        <v>1028</v>
      </c>
      <c r="E4461" s="26">
        <v>43252</v>
      </c>
      <c r="F4461">
        <v>0</v>
      </c>
      <c r="G4461">
        <v>0</v>
      </c>
      <c r="H4461" t="e">
        <v>#DIV/0!</v>
      </c>
      <c r="I4461">
        <v>0</v>
      </c>
      <c r="J4461">
        <v>0</v>
      </c>
      <c r="K4461" t="e">
        <v>#DIV/0!</v>
      </c>
      <c r="L4461">
        <v>0</v>
      </c>
      <c r="M4461" t="e">
        <v>#DIV/0!</v>
      </c>
      <c r="N4461">
        <v>0</v>
      </c>
      <c r="O4461" t="e">
        <v>#DIV/0!</v>
      </c>
      <c r="P4461">
        <v>0</v>
      </c>
      <c r="Q4461">
        <v>0</v>
      </c>
      <c r="R4461" t="e">
        <v>#DIV/0!</v>
      </c>
      <c r="S4461">
        <v>0</v>
      </c>
    </row>
    <row r="4462" spans="1:19" x14ac:dyDescent="0.25">
      <c r="A4462" s="177" t="s">
        <v>10159</v>
      </c>
      <c r="B4462" t="s">
        <v>10160</v>
      </c>
      <c r="C4462" t="s">
        <v>387</v>
      </c>
      <c r="D4462" s="20" t="s">
        <v>1028</v>
      </c>
      <c r="E4462" s="26">
        <v>43252</v>
      </c>
      <c r="F4462">
        <v>4.5</v>
      </c>
      <c r="G4462">
        <v>6.5</v>
      </c>
      <c r="H4462">
        <v>0.69230769230769229</v>
      </c>
      <c r="I4462">
        <v>6</v>
      </c>
      <c r="J4462">
        <v>29</v>
      </c>
      <c r="K4462">
        <v>0.20689655172413793</v>
      </c>
      <c r="L4462">
        <v>45</v>
      </c>
      <c r="M4462">
        <v>0.64444444444444449</v>
      </c>
      <c r="N4462">
        <v>6</v>
      </c>
      <c r="P4462">
        <v>0</v>
      </c>
      <c r="Q4462">
        <v>4</v>
      </c>
      <c r="R4462">
        <v>0</v>
      </c>
      <c r="S4462">
        <v>0</v>
      </c>
    </row>
    <row r="4463" spans="1:19" x14ac:dyDescent="0.25">
      <c r="A4463" s="177" t="s">
        <v>9977</v>
      </c>
      <c r="B4463" t="s">
        <v>9978</v>
      </c>
      <c r="C4463" t="s">
        <v>223</v>
      </c>
      <c r="D4463" s="20" t="s">
        <v>1028</v>
      </c>
      <c r="E4463" s="26">
        <v>43252</v>
      </c>
      <c r="F4463">
        <v>5.5</v>
      </c>
      <c r="G4463">
        <v>6</v>
      </c>
      <c r="H4463">
        <v>0.91666666666666663</v>
      </c>
      <c r="I4463">
        <v>46</v>
      </c>
      <c r="J4463">
        <v>66</v>
      </c>
      <c r="K4463">
        <v>0.69696969696969702</v>
      </c>
      <c r="L4463">
        <v>66</v>
      </c>
      <c r="M4463">
        <v>1</v>
      </c>
      <c r="N4463">
        <v>46</v>
      </c>
      <c r="P4463">
        <v>0</v>
      </c>
      <c r="Q4463">
        <v>0</v>
      </c>
      <c r="R4463" t="e">
        <v>#DIV/0!</v>
      </c>
      <c r="S4463">
        <v>0</v>
      </c>
    </row>
    <row r="4464" spans="1:19" x14ac:dyDescent="0.25">
      <c r="A4464" s="177" t="s">
        <v>9595</v>
      </c>
      <c r="B4464" t="s">
        <v>9596</v>
      </c>
      <c r="C4464" t="s">
        <v>346</v>
      </c>
      <c r="D4464" s="20" t="s">
        <v>1028</v>
      </c>
      <c r="E4464" s="26">
        <v>43252</v>
      </c>
      <c r="F4464">
        <v>0</v>
      </c>
      <c r="G4464">
        <v>0</v>
      </c>
      <c r="H4464" t="e">
        <v>#DIV/0!</v>
      </c>
      <c r="I4464">
        <v>0</v>
      </c>
      <c r="J4464">
        <v>0</v>
      </c>
      <c r="K4464" t="e">
        <v>#DIV/0!</v>
      </c>
      <c r="L4464">
        <v>0</v>
      </c>
      <c r="M4464" t="e">
        <v>#DIV/0!</v>
      </c>
      <c r="N4464">
        <v>0</v>
      </c>
      <c r="P4464">
        <v>0</v>
      </c>
      <c r="Q4464">
        <v>0</v>
      </c>
      <c r="R4464" t="e">
        <v>#DIV/0!</v>
      </c>
      <c r="S4464">
        <v>0</v>
      </c>
    </row>
    <row r="4465" spans="1:19" x14ac:dyDescent="0.25">
      <c r="A4465" s="177" t="s">
        <v>9236</v>
      </c>
      <c r="B4465" t="s">
        <v>9237</v>
      </c>
      <c r="C4465" t="s">
        <v>207</v>
      </c>
      <c r="D4465" s="20" t="s">
        <v>1028</v>
      </c>
      <c r="E4465" s="26">
        <v>43252</v>
      </c>
      <c r="F4465">
        <v>6</v>
      </c>
      <c r="G4465">
        <v>6</v>
      </c>
      <c r="H4465">
        <v>1</v>
      </c>
      <c r="I4465">
        <v>21</v>
      </c>
      <c r="J4465">
        <v>48</v>
      </c>
      <c r="K4465">
        <v>0.4375</v>
      </c>
      <c r="L4465">
        <v>48</v>
      </c>
      <c r="M4465">
        <v>1</v>
      </c>
      <c r="N4465">
        <v>19</v>
      </c>
      <c r="O4465">
        <v>0.8</v>
      </c>
      <c r="P4465">
        <v>2</v>
      </c>
      <c r="Q4465">
        <v>7</v>
      </c>
      <c r="R4465">
        <v>0.2857142857142857</v>
      </c>
      <c r="S4465">
        <v>2</v>
      </c>
    </row>
    <row r="4466" spans="1:19" x14ac:dyDescent="0.25">
      <c r="A4466" s="177" t="s">
        <v>8397</v>
      </c>
      <c r="B4466" t="s">
        <v>8398</v>
      </c>
      <c r="C4466" t="s">
        <v>212</v>
      </c>
      <c r="D4466" s="20" t="s">
        <v>1028</v>
      </c>
      <c r="E4466" s="26">
        <v>43252</v>
      </c>
      <c r="F4466">
        <v>0</v>
      </c>
      <c r="G4466">
        <v>0</v>
      </c>
      <c r="H4466" t="e">
        <v>#DIV/0!</v>
      </c>
      <c r="I4466">
        <v>0</v>
      </c>
      <c r="J4466">
        <v>0</v>
      </c>
      <c r="K4466" t="e">
        <v>#DIV/0!</v>
      </c>
      <c r="L4466">
        <v>0</v>
      </c>
      <c r="M4466" t="e">
        <v>#DIV/0!</v>
      </c>
      <c r="N4466">
        <v>0</v>
      </c>
      <c r="P4466">
        <v>0</v>
      </c>
      <c r="Q4466">
        <v>0</v>
      </c>
      <c r="R4466" t="e">
        <v>#DIV/0!</v>
      </c>
      <c r="S4466">
        <v>0</v>
      </c>
    </row>
    <row r="4467" spans="1:19" x14ac:dyDescent="0.25">
      <c r="A4467" s="177" t="s">
        <v>8096</v>
      </c>
      <c r="B4467" t="s">
        <v>8097</v>
      </c>
      <c r="C4467" t="s">
        <v>225</v>
      </c>
      <c r="D4467" s="20" t="s">
        <v>1028</v>
      </c>
      <c r="E4467" s="26">
        <v>43252</v>
      </c>
      <c r="F4467">
        <v>5.5</v>
      </c>
      <c r="G4467">
        <v>5.5</v>
      </c>
      <c r="H4467">
        <v>1</v>
      </c>
      <c r="I4467">
        <v>60</v>
      </c>
      <c r="J4467">
        <v>62</v>
      </c>
      <c r="K4467">
        <v>0.967741935483871</v>
      </c>
      <c r="L4467">
        <v>62</v>
      </c>
      <c r="M4467">
        <v>1</v>
      </c>
      <c r="N4467">
        <v>51</v>
      </c>
      <c r="P4467">
        <v>1</v>
      </c>
      <c r="Q4467">
        <v>2</v>
      </c>
      <c r="R4467">
        <v>0.5</v>
      </c>
      <c r="S4467">
        <v>9</v>
      </c>
    </row>
    <row r="4468" spans="1:19" x14ac:dyDescent="0.25">
      <c r="A4468" s="177" t="s">
        <v>7708</v>
      </c>
      <c r="B4468" t="s">
        <v>7709</v>
      </c>
      <c r="C4468" t="s">
        <v>901</v>
      </c>
      <c r="D4468" s="20" t="s">
        <v>1028</v>
      </c>
      <c r="E4468" s="26">
        <v>43252</v>
      </c>
      <c r="F4468">
        <v>5.5</v>
      </c>
      <c r="G4468">
        <v>6.5</v>
      </c>
      <c r="H4468">
        <v>0.84615384615384615</v>
      </c>
      <c r="I4468">
        <v>39</v>
      </c>
      <c r="J4468">
        <v>33</v>
      </c>
      <c r="K4468">
        <v>1.1818181818181819</v>
      </c>
      <c r="L4468">
        <v>39</v>
      </c>
      <c r="M4468">
        <v>0.84615384615384615</v>
      </c>
      <c r="N4468">
        <v>34</v>
      </c>
      <c r="P4468">
        <v>0</v>
      </c>
      <c r="Q4468">
        <v>3</v>
      </c>
      <c r="R4468">
        <v>0</v>
      </c>
      <c r="S4468">
        <v>5</v>
      </c>
    </row>
    <row r="4469" spans="1:19" x14ac:dyDescent="0.25">
      <c r="A4469" s="177" t="s">
        <v>7156</v>
      </c>
      <c r="B4469" t="s">
        <v>7157</v>
      </c>
      <c r="C4469" t="s">
        <v>232</v>
      </c>
      <c r="D4469" s="20" t="s">
        <v>1028</v>
      </c>
      <c r="E4469" s="26">
        <v>43252</v>
      </c>
      <c r="F4469">
        <v>8</v>
      </c>
      <c r="G4469">
        <v>7.5</v>
      </c>
      <c r="H4469">
        <v>1.0666666666666667</v>
      </c>
      <c r="I4469">
        <v>95</v>
      </c>
      <c r="J4469">
        <v>88</v>
      </c>
      <c r="K4469">
        <v>1.0795454545454546</v>
      </c>
      <c r="L4469">
        <v>84</v>
      </c>
      <c r="M4469">
        <v>1.0476190476190477</v>
      </c>
      <c r="N4469">
        <v>89</v>
      </c>
      <c r="P4469">
        <v>0</v>
      </c>
      <c r="Q4469">
        <v>3</v>
      </c>
      <c r="R4469">
        <v>0</v>
      </c>
      <c r="S4469">
        <v>6</v>
      </c>
    </row>
    <row r="4470" spans="1:19" x14ac:dyDescent="0.25">
      <c r="A4470" s="177" t="s">
        <v>6790</v>
      </c>
      <c r="B4470" t="s">
        <v>6791</v>
      </c>
      <c r="C4470" t="s">
        <v>317</v>
      </c>
      <c r="D4470" s="20" t="s">
        <v>1028</v>
      </c>
      <c r="E4470" s="26">
        <v>43252</v>
      </c>
      <c r="F4470">
        <v>8.5</v>
      </c>
      <c r="G4470">
        <v>9</v>
      </c>
      <c r="H4470">
        <v>0.94444444444444442</v>
      </c>
      <c r="I4470">
        <v>40</v>
      </c>
      <c r="J4470">
        <v>51</v>
      </c>
      <c r="K4470">
        <v>0.78431372549019607</v>
      </c>
      <c r="L4470">
        <v>54</v>
      </c>
      <c r="M4470">
        <v>0.94444444444444442</v>
      </c>
      <c r="N4470">
        <v>36</v>
      </c>
      <c r="P4470">
        <v>0</v>
      </c>
      <c r="Q4470">
        <v>0</v>
      </c>
      <c r="R4470" t="e">
        <v>#DIV/0!</v>
      </c>
      <c r="S4470">
        <v>4</v>
      </c>
    </row>
    <row r="4471" spans="1:19" x14ac:dyDescent="0.25">
      <c r="A4471" s="177" t="s">
        <v>6366</v>
      </c>
      <c r="B4471" t="s">
        <v>6367</v>
      </c>
      <c r="C4471" t="s">
        <v>214</v>
      </c>
      <c r="D4471" s="20" t="s">
        <v>1028</v>
      </c>
      <c r="E4471" s="26">
        <v>43252</v>
      </c>
      <c r="F4471">
        <v>12</v>
      </c>
      <c r="G4471">
        <v>13.5</v>
      </c>
      <c r="H4471">
        <v>0.88888888888888884</v>
      </c>
      <c r="I4471">
        <v>56</v>
      </c>
      <c r="J4471">
        <v>138</v>
      </c>
      <c r="K4471">
        <v>0.40579710144927539</v>
      </c>
      <c r="L4471">
        <v>150</v>
      </c>
      <c r="M4471">
        <v>0.92</v>
      </c>
      <c r="N4471">
        <v>49</v>
      </c>
      <c r="O4471">
        <v>0.98</v>
      </c>
      <c r="P4471">
        <v>25</v>
      </c>
      <c r="Q4471">
        <v>34</v>
      </c>
      <c r="R4471">
        <v>0.73529411764705888</v>
      </c>
      <c r="S4471">
        <v>7</v>
      </c>
    </row>
    <row r="4472" spans="1:19" x14ac:dyDescent="0.25">
      <c r="A4472" s="177" t="s">
        <v>908</v>
      </c>
      <c r="B4472" t="s">
        <v>902</v>
      </c>
      <c r="C4472" t="s">
        <v>903</v>
      </c>
      <c r="D4472" s="20" t="s">
        <v>1028</v>
      </c>
      <c r="E4472" s="26">
        <v>43252</v>
      </c>
      <c r="F4472">
        <v>5</v>
      </c>
      <c r="G4472">
        <v>6.5</v>
      </c>
      <c r="H4472">
        <v>0.76923076923076927</v>
      </c>
      <c r="I4472">
        <v>19</v>
      </c>
      <c r="J4472">
        <v>30</v>
      </c>
      <c r="K4472">
        <v>0.6333333333333333</v>
      </c>
      <c r="L4472">
        <v>39</v>
      </c>
      <c r="M4472">
        <v>0.76923076923076927</v>
      </c>
      <c r="N4472">
        <v>17</v>
      </c>
      <c r="P4472">
        <v>7</v>
      </c>
      <c r="Q4472">
        <v>7</v>
      </c>
      <c r="R4472">
        <v>1</v>
      </c>
      <c r="S4472">
        <v>2</v>
      </c>
    </row>
    <row r="4473" spans="1:19" x14ac:dyDescent="0.25">
      <c r="A4473" s="177" t="s">
        <v>4973</v>
      </c>
      <c r="B4473" t="s">
        <v>4974</v>
      </c>
      <c r="C4473" t="s">
        <v>230</v>
      </c>
      <c r="D4473" s="20" t="s">
        <v>1028</v>
      </c>
      <c r="E4473" s="26">
        <v>43252</v>
      </c>
      <c r="F4473">
        <v>0</v>
      </c>
      <c r="G4473">
        <v>0</v>
      </c>
      <c r="H4473" t="e">
        <v>#DIV/0!</v>
      </c>
      <c r="I4473">
        <v>0</v>
      </c>
      <c r="J4473">
        <v>0</v>
      </c>
      <c r="K4473" t="e">
        <v>#DIV/0!</v>
      </c>
      <c r="L4473">
        <v>0</v>
      </c>
      <c r="M4473" t="e">
        <v>#DIV/0!</v>
      </c>
      <c r="N4473">
        <v>0</v>
      </c>
      <c r="P4473">
        <v>0</v>
      </c>
      <c r="Q4473">
        <v>0</v>
      </c>
      <c r="R4473" t="e">
        <v>#DIV/0!</v>
      </c>
      <c r="S4473">
        <v>0</v>
      </c>
    </row>
    <row r="4474" spans="1:19" x14ac:dyDescent="0.25">
      <c r="A4474" s="177" t="s">
        <v>4798</v>
      </c>
      <c r="B4474" t="s">
        <v>4799</v>
      </c>
      <c r="C4474" t="s">
        <v>234</v>
      </c>
      <c r="D4474" s="20" t="s">
        <v>1028</v>
      </c>
      <c r="E4474" s="26">
        <v>43252</v>
      </c>
      <c r="F4474">
        <v>2</v>
      </c>
      <c r="G4474">
        <v>4.5</v>
      </c>
      <c r="H4474">
        <v>0.44444444444444442</v>
      </c>
      <c r="I4474">
        <v>14</v>
      </c>
      <c r="J4474">
        <v>28</v>
      </c>
      <c r="K4474">
        <v>0.5</v>
      </c>
      <c r="L4474">
        <v>63</v>
      </c>
      <c r="M4474">
        <v>0.44444444444444442</v>
      </c>
      <c r="N4474">
        <v>13</v>
      </c>
      <c r="P4474">
        <v>4</v>
      </c>
      <c r="Q4474">
        <v>6</v>
      </c>
      <c r="R4474">
        <v>0.66666666666666663</v>
      </c>
      <c r="S4474">
        <v>1</v>
      </c>
    </row>
    <row r="4475" spans="1:19" x14ac:dyDescent="0.25">
      <c r="A4475" s="177" t="s">
        <v>4448</v>
      </c>
      <c r="B4475" t="s">
        <v>4449</v>
      </c>
      <c r="C4475" t="s">
        <v>217</v>
      </c>
      <c r="D4475" s="20" t="s">
        <v>1028</v>
      </c>
      <c r="E4475" s="26">
        <v>43252</v>
      </c>
      <c r="F4475">
        <v>0</v>
      </c>
      <c r="G4475">
        <v>0</v>
      </c>
      <c r="H4475" t="e">
        <v>#DIV/0!</v>
      </c>
      <c r="I4475">
        <v>0</v>
      </c>
      <c r="J4475">
        <v>0</v>
      </c>
      <c r="K4475" t="e">
        <v>#DIV/0!</v>
      </c>
      <c r="L4475">
        <v>0</v>
      </c>
      <c r="M4475" t="e">
        <v>#DIV/0!</v>
      </c>
      <c r="N4475">
        <v>0</v>
      </c>
      <c r="P4475">
        <v>0</v>
      </c>
      <c r="Q4475">
        <v>0</v>
      </c>
      <c r="R4475" t="e">
        <v>#DIV/0!</v>
      </c>
      <c r="S4475">
        <v>0</v>
      </c>
    </row>
    <row r="4476" spans="1:19" x14ac:dyDescent="0.25">
      <c r="A4476" s="177" t="s">
        <v>3858</v>
      </c>
      <c r="B4476" t="s">
        <v>3859</v>
      </c>
      <c r="C4476" t="s">
        <v>342</v>
      </c>
      <c r="D4476" s="20" t="s">
        <v>1028</v>
      </c>
      <c r="E4476" s="26">
        <v>43252</v>
      </c>
      <c r="F4476">
        <v>0</v>
      </c>
      <c r="G4476">
        <v>0</v>
      </c>
      <c r="H4476" t="e">
        <v>#DIV/0!</v>
      </c>
      <c r="I4476">
        <v>0</v>
      </c>
      <c r="J4476">
        <v>0</v>
      </c>
      <c r="K4476" t="e">
        <v>#DIV/0!</v>
      </c>
      <c r="L4476">
        <v>0</v>
      </c>
      <c r="M4476" t="e">
        <v>#DIV/0!</v>
      </c>
      <c r="N4476">
        <v>0</v>
      </c>
      <c r="P4476">
        <v>0</v>
      </c>
      <c r="Q4476">
        <v>0</v>
      </c>
      <c r="R4476" t="e">
        <v>#DIV/0!</v>
      </c>
      <c r="S4476">
        <v>0</v>
      </c>
    </row>
    <row r="4477" spans="1:19" x14ac:dyDescent="0.25">
      <c r="A4477" s="177" t="s">
        <v>3666</v>
      </c>
      <c r="B4477" t="s">
        <v>3667</v>
      </c>
      <c r="C4477" t="s">
        <v>220</v>
      </c>
      <c r="D4477" s="20" t="s">
        <v>1028</v>
      </c>
      <c r="E4477" s="26">
        <v>43252</v>
      </c>
      <c r="F4477">
        <v>0</v>
      </c>
      <c r="G4477">
        <v>0</v>
      </c>
      <c r="H4477" t="e">
        <v>#DIV/0!</v>
      </c>
      <c r="I4477">
        <v>0</v>
      </c>
      <c r="J4477">
        <v>0</v>
      </c>
      <c r="K4477" t="e">
        <v>#DIV/0!</v>
      </c>
      <c r="L4477">
        <v>0</v>
      </c>
      <c r="M4477" t="e">
        <v>#DIV/0!</v>
      </c>
      <c r="N4477">
        <v>0</v>
      </c>
      <c r="P4477">
        <v>0</v>
      </c>
      <c r="Q4477">
        <v>0</v>
      </c>
      <c r="R4477" t="e">
        <v>#DIV/0!</v>
      </c>
      <c r="S4477">
        <v>0</v>
      </c>
    </row>
    <row r="4478" spans="1:19" x14ac:dyDescent="0.25">
      <c r="A4478" s="177" t="s">
        <v>3141</v>
      </c>
      <c r="B4478" t="s">
        <v>3142</v>
      </c>
      <c r="C4478" t="s">
        <v>242</v>
      </c>
      <c r="D4478" s="20" t="s">
        <v>1026</v>
      </c>
      <c r="E4478" s="26">
        <v>43252</v>
      </c>
      <c r="F4478">
        <v>0</v>
      </c>
      <c r="G4478">
        <v>0</v>
      </c>
      <c r="H4478" t="e">
        <v>#DIV/0!</v>
      </c>
      <c r="I4478">
        <v>0</v>
      </c>
      <c r="J4478">
        <v>0</v>
      </c>
      <c r="K4478" t="e">
        <v>#DIV/0!</v>
      </c>
      <c r="L4478">
        <v>0</v>
      </c>
      <c r="M4478" t="e">
        <v>#DIV/0!</v>
      </c>
      <c r="N4478">
        <v>0</v>
      </c>
      <c r="P4478">
        <v>0</v>
      </c>
      <c r="Q4478">
        <v>0</v>
      </c>
      <c r="R4478" t="e">
        <v>#DIV/0!</v>
      </c>
      <c r="S4478">
        <v>0</v>
      </c>
    </row>
    <row r="4479" spans="1:19" x14ac:dyDescent="0.25">
      <c r="A4479" s="177" t="s">
        <v>2966</v>
      </c>
      <c r="B4479" t="s">
        <v>2967</v>
      </c>
      <c r="C4479" s="20" t="s">
        <v>2754</v>
      </c>
      <c r="D4479" s="20" t="s">
        <v>1026</v>
      </c>
      <c r="E4479" s="26">
        <v>43252</v>
      </c>
      <c r="F4479">
        <v>3.5</v>
      </c>
      <c r="G4479">
        <v>3.5</v>
      </c>
      <c r="H4479">
        <v>1</v>
      </c>
      <c r="I4479">
        <v>13</v>
      </c>
      <c r="J4479">
        <v>21</v>
      </c>
      <c r="K4479">
        <v>0.61904761904761907</v>
      </c>
      <c r="L4479">
        <v>21</v>
      </c>
      <c r="M4479">
        <v>1</v>
      </c>
      <c r="N4479">
        <v>12</v>
      </c>
      <c r="P4479">
        <v>7</v>
      </c>
      <c r="Q4479">
        <v>7</v>
      </c>
      <c r="R4479">
        <v>1</v>
      </c>
      <c r="S4479">
        <v>1</v>
      </c>
    </row>
    <row r="4480" spans="1:19" x14ac:dyDescent="0.25">
      <c r="A4480" s="177" t="s">
        <v>2793</v>
      </c>
      <c r="B4480" t="s">
        <v>2794</v>
      </c>
      <c r="C4480" s="20" t="s">
        <v>2754</v>
      </c>
      <c r="D4480" s="20" t="s">
        <v>1027</v>
      </c>
      <c r="E4480" s="26">
        <v>43252</v>
      </c>
      <c r="F4480">
        <v>7</v>
      </c>
      <c r="G4480">
        <v>8</v>
      </c>
      <c r="H4480">
        <v>0.875</v>
      </c>
      <c r="I4480">
        <v>23</v>
      </c>
      <c r="J4480">
        <v>40</v>
      </c>
      <c r="K4480">
        <v>0.57499999999999996</v>
      </c>
      <c r="L4480">
        <v>46</v>
      </c>
      <c r="M4480">
        <v>0.86956521739130432</v>
      </c>
      <c r="N4480">
        <v>22</v>
      </c>
      <c r="P4480">
        <v>0</v>
      </c>
      <c r="Q4480">
        <v>0</v>
      </c>
      <c r="R4480" t="e">
        <v>#DIV/0!</v>
      </c>
      <c r="S4480">
        <v>1</v>
      </c>
    </row>
    <row r="4481" spans="1:19" x14ac:dyDescent="0.25">
      <c r="A4481" s="177" t="s">
        <v>2759</v>
      </c>
      <c r="B4481" t="s">
        <v>2760</v>
      </c>
      <c r="C4481" s="20" t="s">
        <v>2754</v>
      </c>
      <c r="D4481" s="20" t="s">
        <v>1028</v>
      </c>
      <c r="E4481" s="26">
        <v>43252</v>
      </c>
      <c r="F4481">
        <v>10.5</v>
      </c>
      <c r="G4481">
        <v>11.5</v>
      </c>
      <c r="H4481">
        <v>0.91304347826086951</v>
      </c>
      <c r="I4481">
        <v>36</v>
      </c>
      <c r="J4481">
        <v>61</v>
      </c>
      <c r="K4481">
        <v>0.5901639344262295</v>
      </c>
      <c r="L4481">
        <v>67</v>
      </c>
      <c r="M4481">
        <v>0.91044776119402981</v>
      </c>
      <c r="N4481">
        <v>34</v>
      </c>
      <c r="P4481">
        <v>7</v>
      </c>
      <c r="Q4481">
        <v>7</v>
      </c>
      <c r="R4481">
        <v>1</v>
      </c>
      <c r="S4481">
        <v>2</v>
      </c>
    </row>
    <row r="4482" spans="1:19" x14ac:dyDescent="0.25">
      <c r="A4482" s="177" t="s">
        <v>2721</v>
      </c>
      <c r="B4482" t="s">
        <v>2722</v>
      </c>
      <c r="C4482" t="s">
        <v>237</v>
      </c>
      <c r="D4482" s="20" t="s">
        <v>1026</v>
      </c>
      <c r="E4482" s="26">
        <v>43252</v>
      </c>
      <c r="F4482">
        <v>7.5</v>
      </c>
      <c r="G4482">
        <v>9</v>
      </c>
      <c r="H4482">
        <v>0.83333333333333337</v>
      </c>
      <c r="I4482">
        <v>30</v>
      </c>
      <c r="J4482">
        <v>66</v>
      </c>
      <c r="K4482">
        <v>0.45454545454545453</v>
      </c>
      <c r="L4482">
        <v>78</v>
      </c>
      <c r="M4482">
        <v>0.84615384615384615</v>
      </c>
      <c r="N4482">
        <v>23</v>
      </c>
      <c r="O4482">
        <v>0.89</v>
      </c>
      <c r="P4482">
        <v>5</v>
      </c>
      <c r="Q4482">
        <v>12</v>
      </c>
      <c r="R4482">
        <v>0.41666666666666669</v>
      </c>
      <c r="S4482">
        <v>7</v>
      </c>
    </row>
    <row r="4483" spans="1:19" x14ac:dyDescent="0.25">
      <c r="A4483" s="177" t="s">
        <v>2546</v>
      </c>
      <c r="B4483" t="s">
        <v>2547</v>
      </c>
      <c r="C4483" t="s">
        <v>238</v>
      </c>
      <c r="D4483" s="20" t="s">
        <v>1026</v>
      </c>
      <c r="E4483" s="26">
        <v>43252</v>
      </c>
      <c r="F4483">
        <v>0</v>
      </c>
      <c r="G4483">
        <v>0</v>
      </c>
      <c r="H4483" t="e">
        <v>#DIV/0!</v>
      </c>
      <c r="I4483">
        <v>0</v>
      </c>
      <c r="J4483">
        <v>0</v>
      </c>
      <c r="K4483" t="e">
        <v>#DIV/0!</v>
      </c>
      <c r="L4483">
        <v>0</v>
      </c>
      <c r="M4483" t="e">
        <v>#DIV/0!</v>
      </c>
      <c r="N4483">
        <v>0</v>
      </c>
      <c r="P4483">
        <v>0</v>
      </c>
      <c r="Q4483">
        <v>0</v>
      </c>
      <c r="R4483" t="e">
        <v>#DIV/0!</v>
      </c>
      <c r="S4483">
        <v>0</v>
      </c>
    </row>
    <row r="4484" spans="1:19" x14ac:dyDescent="0.25">
      <c r="A4484" s="177" t="s">
        <v>2373</v>
      </c>
      <c r="B4484" t="s">
        <v>2374</v>
      </c>
      <c r="C4484" t="s">
        <v>239</v>
      </c>
      <c r="D4484" s="20" t="s">
        <v>1026</v>
      </c>
      <c r="E4484" s="26">
        <v>43252</v>
      </c>
      <c r="F4484">
        <v>0</v>
      </c>
      <c r="G4484">
        <v>0</v>
      </c>
      <c r="H4484" t="e">
        <v>#DIV/0!</v>
      </c>
      <c r="I4484">
        <v>0</v>
      </c>
      <c r="J4484">
        <v>0</v>
      </c>
      <c r="K4484" t="e">
        <v>#DIV/0!</v>
      </c>
      <c r="L4484">
        <v>0</v>
      </c>
      <c r="M4484" t="e">
        <v>#DIV/0!</v>
      </c>
      <c r="N4484">
        <v>0</v>
      </c>
      <c r="P4484">
        <v>0</v>
      </c>
      <c r="Q4484">
        <v>0</v>
      </c>
      <c r="R4484" t="e">
        <v>#DIV/0!</v>
      </c>
      <c r="S4484">
        <v>0</v>
      </c>
    </row>
    <row r="4485" spans="1:19" x14ac:dyDescent="0.25">
      <c r="A4485" s="177" t="s">
        <v>2198</v>
      </c>
      <c r="B4485" t="s">
        <v>2199</v>
      </c>
      <c r="C4485" s="20" t="s">
        <v>2018</v>
      </c>
      <c r="D4485" s="20" t="s">
        <v>1026</v>
      </c>
      <c r="E4485" s="26">
        <v>43252</v>
      </c>
      <c r="F4485">
        <v>5.5</v>
      </c>
      <c r="G4485">
        <v>7</v>
      </c>
      <c r="H4485">
        <v>0.7857142857142857</v>
      </c>
      <c r="I4485">
        <v>36</v>
      </c>
      <c r="J4485">
        <v>33</v>
      </c>
      <c r="K4485">
        <v>1.0909090909090908</v>
      </c>
      <c r="L4485">
        <v>42</v>
      </c>
      <c r="M4485">
        <v>0.7857142857142857</v>
      </c>
      <c r="N4485">
        <v>30</v>
      </c>
      <c r="P4485">
        <v>0</v>
      </c>
      <c r="Q4485">
        <v>3</v>
      </c>
      <c r="R4485">
        <v>0</v>
      </c>
      <c r="S4485">
        <v>6</v>
      </c>
    </row>
    <row r="4486" spans="1:19" x14ac:dyDescent="0.25">
      <c r="A4486" s="177" t="s">
        <v>2023</v>
      </c>
      <c r="B4486" t="s">
        <v>2024</v>
      </c>
      <c r="C4486" s="20" t="s">
        <v>2018</v>
      </c>
      <c r="D4486" s="20" t="s">
        <v>1027</v>
      </c>
      <c r="E4486" s="26">
        <v>43252</v>
      </c>
      <c r="F4486">
        <v>0</v>
      </c>
      <c r="G4486">
        <v>0</v>
      </c>
      <c r="H4486" t="e">
        <v>#DIV/0!</v>
      </c>
      <c r="I4486">
        <v>0</v>
      </c>
      <c r="J4486">
        <v>0</v>
      </c>
      <c r="K4486" t="e">
        <v>#DIV/0!</v>
      </c>
      <c r="L4486">
        <v>0</v>
      </c>
      <c r="M4486" t="e">
        <v>#DIV/0!</v>
      </c>
      <c r="N4486">
        <v>0</v>
      </c>
      <c r="P4486">
        <v>0</v>
      </c>
      <c r="Q4486">
        <v>0</v>
      </c>
      <c r="R4486" t="e">
        <v>#DIV/0!</v>
      </c>
      <c r="S4486">
        <v>0</v>
      </c>
    </row>
    <row r="4487" spans="1:19" x14ac:dyDescent="0.25">
      <c r="A4487" s="177" t="s">
        <v>1990</v>
      </c>
      <c r="B4487" t="s">
        <v>1991</v>
      </c>
      <c r="C4487" s="20" t="s">
        <v>2018</v>
      </c>
      <c r="D4487" s="20" t="s">
        <v>1028</v>
      </c>
      <c r="E4487" s="26">
        <v>43252</v>
      </c>
      <c r="F4487">
        <v>5.5</v>
      </c>
      <c r="G4487">
        <v>7</v>
      </c>
      <c r="H4487">
        <v>0.7857142857142857</v>
      </c>
      <c r="I4487">
        <v>36</v>
      </c>
      <c r="J4487">
        <v>33</v>
      </c>
      <c r="K4487">
        <v>1.0909090909090908</v>
      </c>
      <c r="L4487">
        <v>42</v>
      </c>
      <c r="M4487">
        <v>0.7857142857142857</v>
      </c>
      <c r="N4487">
        <v>30</v>
      </c>
      <c r="P4487">
        <v>0</v>
      </c>
      <c r="Q4487">
        <v>3</v>
      </c>
      <c r="R4487">
        <v>0</v>
      </c>
      <c r="S4487">
        <v>6</v>
      </c>
    </row>
    <row r="4488" spans="1:19" x14ac:dyDescent="0.25">
      <c r="A4488" s="177" t="s">
        <v>1950</v>
      </c>
      <c r="B4488" t="s">
        <v>1951</v>
      </c>
      <c r="C4488" t="s">
        <v>240</v>
      </c>
      <c r="D4488" s="20" t="s">
        <v>1026</v>
      </c>
      <c r="E4488" s="26">
        <v>43252</v>
      </c>
      <c r="F4488">
        <v>12</v>
      </c>
      <c r="G4488">
        <v>13</v>
      </c>
      <c r="H4488">
        <v>0.92307692307692313</v>
      </c>
      <c r="I4488">
        <v>49</v>
      </c>
      <c r="J4488">
        <v>72</v>
      </c>
      <c r="K4488">
        <v>0.68055555555555558</v>
      </c>
      <c r="L4488">
        <v>78</v>
      </c>
      <c r="M4488">
        <v>0.92307692307692313</v>
      </c>
      <c r="N4488">
        <v>41</v>
      </c>
      <c r="P4488">
        <v>1</v>
      </c>
      <c r="Q4488">
        <v>3</v>
      </c>
      <c r="R4488">
        <v>0.33333333333333331</v>
      </c>
      <c r="S4488">
        <v>8</v>
      </c>
    </row>
    <row r="4489" spans="1:19" x14ac:dyDescent="0.25">
      <c r="A4489" s="177" t="s">
        <v>1775</v>
      </c>
      <c r="B4489" t="s">
        <v>1776</v>
      </c>
      <c r="C4489" t="s">
        <v>241</v>
      </c>
      <c r="D4489" s="20" t="s">
        <v>1026</v>
      </c>
      <c r="E4489" s="26">
        <v>43252</v>
      </c>
      <c r="F4489">
        <v>34</v>
      </c>
      <c r="G4489">
        <v>36.5</v>
      </c>
      <c r="H4489">
        <v>0.93150684931506844</v>
      </c>
      <c r="I4489">
        <v>320</v>
      </c>
      <c r="J4489">
        <v>423</v>
      </c>
      <c r="K4489">
        <v>0.75650118203309691</v>
      </c>
      <c r="L4489">
        <v>454</v>
      </c>
      <c r="M4489">
        <v>0.93171806167400884</v>
      </c>
      <c r="N4489">
        <v>303</v>
      </c>
      <c r="P4489">
        <v>33</v>
      </c>
      <c r="Q4489">
        <v>44</v>
      </c>
      <c r="R4489">
        <v>0.75</v>
      </c>
      <c r="S4489">
        <v>17</v>
      </c>
    </row>
    <row r="4490" spans="1:19" x14ac:dyDescent="0.25">
      <c r="A4490" s="177" t="s">
        <v>1600</v>
      </c>
      <c r="B4490" t="s">
        <v>1601</v>
      </c>
      <c r="C4490" t="s">
        <v>318</v>
      </c>
      <c r="D4490" s="20" t="s">
        <v>1026</v>
      </c>
      <c r="E4490" s="26">
        <v>43252</v>
      </c>
      <c r="F4490">
        <v>6.5</v>
      </c>
      <c r="G4490">
        <v>8</v>
      </c>
      <c r="H4490">
        <v>0.8125</v>
      </c>
      <c r="I4490">
        <v>29</v>
      </c>
      <c r="J4490">
        <v>43</v>
      </c>
      <c r="K4490">
        <v>0.67441860465116277</v>
      </c>
      <c r="L4490">
        <v>56</v>
      </c>
      <c r="M4490">
        <v>0.7678571428571429</v>
      </c>
      <c r="N4490">
        <v>27</v>
      </c>
      <c r="P4490">
        <v>0</v>
      </c>
      <c r="Q4490">
        <v>5</v>
      </c>
      <c r="R4490">
        <v>0</v>
      </c>
      <c r="S4490">
        <v>2</v>
      </c>
    </row>
    <row r="4491" spans="1:19" x14ac:dyDescent="0.25">
      <c r="A4491" s="177" t="s">
        <v>1490</v>
      </c>
      <c r="B4491" t="s">
        <v>1491</v>
      </c>
      <c r="C4491" t="s">
        <v>896</v>
      </c>
      <c r="D4491" s="20" t="s">
        <v>1026</v>
      </c>
      <c r="E4491" s="26">
        <v>43252</v>
      </c>
      <c r="F4491">
        <v>69</v>
      </c>
      <c r="G4491">
        <v>77</v>
      </c>
      <c r="H4491">
        <v>0.89610389610389607</v>
      </c>
      <c r="I4491">
        <v>477</v>
      </c>
      <c r="J4491">
        <v>658</v>
      </c>
      <c r="K4491">
        <v>0.72492401215805469</v>
      </c>
      <c r="L4491">
        <v>729</v>
      </c>
      <c r="M4491">
        <v>0.90260631001371738</v>
      </c>
      <c r="N4491">
        <v>436</v>
      </c>
      <c r="P4491">
        <v>46</v>
      </c>
      <c r="Q4491">
        <v>74</v>
      </c>
      <c r="R4491">
        <v>0.6216216216216216</v>
      </c>
      <c r="S4491">
        <v>41</v>
      </c>
    </row>
    <row r="4492" spans="1:19" x14ac:dyDescent="0.25">
      <c r="A4492" s="177" t="s">
        <v>1449</v>
      </c>
      <c r="B4492" t="s">
        <v>1450</v>
      </c>
      <c r="C4492" t="s">
        <v>899</v>
      </c>
      <c r="D4492" s="20" t="s">
        <v>1027</v>
      </c>
      <c r="E4492" s="26">
        <v>43252</v>
      </c>
      <c r="F4492">
        <v>7</v>
      </c>
      <c r="G4492">
        <v>8</v>
      </c>
      <c r="H4492">
        <v>0.875</v>
      </c>
      <c r="I4492">
        <v>23</v>
      </c>
      <c r="J4492">
        <v>40</v>
      </c>
      <c r="K4492">
        <v>0.57499999999999996</v>
      </c>
      <c r="L4492">
        <v>46</v>
      </c>
      <c r="M4492">
        <v>0.86956521739130432</v>
      </c>
      <c r="N4492">
        <v>22</v>
      </c>
      <c r="O4492" t="s">
        <v>904</v>
      </c>
      <c r="P4492">
        <v>0</v>
      </c>
      <c r="Q4492">
        <v>0</v>
      </c>
      <c r="R4492" t="e">
        <v>#DIV/0!</v>
      </c>
      <c r="S4492">
        <v>1</v>
      </c>
    </row>
    <row r="4493" spans="1:19" x14ac:dyDescent="0.25">
      <c r="A4493" s="177" t="s">
        <v>1388</v>
      </c>
      <c r="B4493" t="s">
        <v>1389</v>
      </c>
      <c r="C4493" t="s">
        <v>1264</v>
      </c>
      <c r="D4493" s="20" t="s">
        <v>1026</v>
      </c>
      <c r="E4493" s="26">
        <v>43252</v>
      </c>
      <c r="F4493">
        <v>21</v>
      </c>
      <c r="G4493">
        <v>23.5</v>
      </c>
      <c r="H4493">
        <v>0.8936170212765957</v>
      </c>
      <c r="I4493">
        <v>98</v>
      </c>
      <c r="J4493">
        <v>126</v>
      </c>
      <c r="K4493">
        <v>0.77777777777777779</v>
      </c>
      <c r="L4493">
        <v>141</v>
      </c>
      <c r="M4493">
        <v>0.8936170212765957</v>
      </c>
      <c r="N4493">
        <v>83</v>
      </c>
      <c r="P4493">
        <v>8</v>
      </c>
      <c r="Q4493">
        <v>13</v>
      </c>
      <c r="R4493">
        <v>0.61538461538461542</v>
      </c>
      <c r="S4493">
        <v>15</v>
      </c>
    </row>
    <row r="4494" spans="1:19" x14ac:dyDescent="0.25">
      <c r="A4494" s="177" t="s">
        <v>1441</v>
      </c>
      <c r="B4494" t="s">
        <v>1440</v>
      </c>
      <c r="C4494" t="s">
        <v>1264</v>
      </c>
      <c r="D4494" s="20" t="s">
        <v>1027</v>
      </c>
      <c r="E4494" s="26">
        <v>43252</v>
      </c>
      <c r="F4494">
        <v>7</v>
      </c>
      <c r="G4494">
        <v>8</v>
      </c>
      <c r="H4494">
        <v>0.875</v>
      </c>
      <c r="I4494">
        <v>23</v>
      </c>
      <c r="J4494">
        <v>40</v>
      </c>
      <c r="K4494">
        <v>0.57499999999999996</v>
      </c>
      <c r="L4494">
        <v>46</v>
      </c>
      <c r="M4494">
        <v>0.86956521739130432</v>
      </c>
      <c r="N4494">
        <v>22</v>
      </c>
      <c r="P4494">
        <v>0</v>
      </c>
      <c r="Q4494">
        <v>0</v>
      </c>
      <c r="R4494" t="e">
        <v>#DIV/0!</v>
      </c>
      <c r="S4494">
        <v>1</v>
      </c>
    </row>
    <row r="4495" spans="1:19" x14ac:dyDescent="0.25">
      <c r="A4495" s="177" t="s">
        <v>1352</v>
      </c>
      <c r="B4495" t="s">
        <v>1353</v>
      </c>
      <c r="C4495" s="20" t="s">
        <v>1264</v>
      </c>
      <c r="D4495" s="20" t="s">
        <v>1028</v>
      </c>
      <c r="E4495" s="26">
        <v>43252</v>
      </c>
      <c r="F4495">
        <v>28</v>
      </c>
      <c r="G4495">
        <v>31.5</v>
      </c>
      <c r="H4495">
        <v>0.88888888888888884</v>
      </c>
      <c r="I4495">
        <v>121</v>
      </c>
      <c r="J4495">
        <v>166</v>
      </c>
      <c r="K4495">
        <v>0.72891566265060237</v>
      </c>
      <c r="L4495">
        <v>187</v>
      </c>
      <c r="M4495">
        <v>0.88770053475935828</v>
      </c>
      <c r="N4495">
        <v>105</v>
      </c>
      <c r="P4495">
        <v>8</v>
      </c>
      <c r="Q4495">
        <v>13</v>
      </c>
      <c r="R4495">
        <v>0.61538461538461542</v>
      </c>
      <c r="S4495">
        <v>16</v>
      </c>
    </row>
    <row r="4496" spans="1:19" x14ac:dyDescent="0.25">
      <c r="A4496" s="177" t="s">
        <v>1161</v>
      </c>
      <c r="B4496" t="s">
        <v>1249</v>
      </c>
      <c r="C4496" t="s">
        <v>235</v>
      </c>
      <c r="D4496" s="20" t="s">
        <v>1028</v>
      </c>
      <c r="E4496" s="26">
        <v>43252</v>
      </c>
      <c r="F4496">
        <v>76</v>
      </c>
      <c r="G4496">
        <v>85</v>
      </c>
      <c r="H4496">
        <v>0.89411764705882357</v>
      </c>
      <c r="I4496">
        <v>500</v>
      </c>
      <c r="J4496">
        <v>698</v>
      </c>
      <c r="K4496">
        <v>0.71633237822349571</v>
      </c>
      <c r="L4496">
        <v>775</v>
      </c>
      <c r="M4496">
        <v>0.90064516129032257</v>
      </c>
      <c r="N4496">
        <v>458</v>
      </c>
      <c r="P4496">
        <v>46</v>
      </c>
      <c r="Q4496">
        <v>74</v>
      </c>
      <c r="R4496">
        <v>0.6216216216216216</v>
      </c>
      <c r="S4496">
        <v>42</v>
      </c>
    </row>
    <row r="4497" spans="1:19" x14ac:dyDescent="0.25">
      <c r="A4497" s="177" t="s">
        <v>11160</v>
      </c>
      <c r="B4497" t="s">
        <v>11161</v>
      </c>
      <c r="C4497" t="s">
        <v>228</v>
      </c>
      <c r="D4497" s="20" t="s">
        <v>1026</v>
      </c>
      <c r="E4497" s="26">
        <v>43282</v>
      </c>
      <c r="F4497">
        <v>0</v>
      </c>
      <c r="G4497">
        <v>0</v>
      </c>
      <c r="H4497" t="e">
        <v>#DIV/0!</v>
      </c>
      <c r="I4497">
        <v>0</v>
      </c>
      <c r="J4497">
        <v>0</v>
      </c>
      <c r="K4497" t="e">
        <v>#DIV/0!</v>
      </c>
      <c r="L4497">
        <v>0</v>
      </c>
      <c r="M4497" t="e">
        <v>#DIV/0!</v>
      </c>
      <c r="N4497">
        <v>0</v>
      </c>
      <c r="P4497">
        <v>0</v>
      </c>
      <c r="Q4497">
        <v>0</v>
      </c>
      <c r="R4497" t="e">
        <v>#DIV/0!</v>
      </c>
      <c r="S4497">
        <v>0</v>
      </c>
    </row>
    <row r="4498" spans="1:19" x14ac:dyDescent="0.25">
      <c r="A4498" s="177" t="s">
        <v>9413</v>
      </c>
      <c r="B4498" t="s">
        <v>9414</v>
      </c>
      <c r="C4498" t="s">
        <v>211</v>
      </c>
      <c r="D4498" s="20" t="s">
        <v>1026</v>
      </c>
      <c r="E4498" s="26">
        <v>43282</v>
      </c>
      <c r="F4498">
        <v>0</v>
      </c>
      <c r="G4498">
        <v>0</v>
      </c>
      <c r="H4498" t="e">
        <v>#DIV/0!</v>
      </c>
      <c r="I4498">
        <v>0</v>
      </c>
      <c r="J4498">
        <v>0</v>
      </c>
      <c r="K4498" t="e">
        <v>#DIV/0!</v>
      </c>
      <c r="L4498">
        <v>0</v>
      </c>
      <c r="M4498" t="e">
        <v>#DIV/0!</v>
      </c>
      <c r="N4498">
        <v>0</v>
      </c>
      <c r="P4498">
        <v>0</v>
      </c>
      <c r="Q4498">
        <v>0</v>
      </c>
      <c r="R4498" t="e">
        <v>#DIV/0!</v>
      </c>
      <c r="S4498">
        <v>0</v>
      </c>
    </row>
    <row r="4499" spans="1:19" x14ac:dyDescent="0.25">
      <c r="A4499" s="177" t="s">
        <v>8574</v>
      </c>
      <c r="B4499" t="s">
        <v>8575</v>
      </c>
      <c r="C4499" t="s">
        <v>213</v>
      </c>
      <c r="D4499" s="20" t="s">
        <v>1026</v>
      </c>
      <c r="E4499" s="26">
        <v>43282</v>
      </c>
      <c r="F4499">
        <v>0</v>
      </c>
      <c r="G4499">
        <v>0</v>
      </c>
      <c r="H4499" t="e">
        <v>#DIV/0!</v>
      </c>
      <c r="I4499">
        <v>0</v>
      </c>
      <c r="J4499">
        <v>0</v>
      </c>
      <c r="K4499" t="e">
        <v>#DIV/0!</v>
      </c>
      <c r="L4499">
        <v>0</v>
      </c>
      <c r="M4499" t="e">
        <v>#DIV/0!</v>
      </c>
      <c r="N4499">
        <v>0</v>
      </c>
      <c r="P4499">
        <v>0</v>
      </c>
      <c r="Q4499">
        <v>0</v>
      </c>
      <c r="R4499" t="e">
        <v>#DIV/0!</v>
      </c>
      <c r="S4499">
        <v>0</v>
      </c>
    </row>
    <row r="4500" spans="1:19" x14ac:dyDescent="0.25">
      <c r="A4500" s="177" t="s">
        <v>5150</v>
      </c>
      <c r="B4500" t="s">
        <v>5151</v>
      </c>
      <c r="C4500" t="s">
        <v>229</v>
      </c>
      <c r="D4500" s="20" t="s">
        <v>1026</v>
      </c>
      <c r="E4500" s="26">
        <v>43282</v>
      </c>
      <c r="F4500">
        <v>0</v>
      </c>
      <c r="G4500">
        <v>0</v>
      </c>
      <c r="H4500" t="e">
        <v>#DIV/0!</v>
      </c>
      <c r="I4500">
        <v>0</v>
      </c>
      <c r="J4500">
        <v>0</v>
      </c>
      <c r="K4500" t="e">
        <v>#DIV/0!</v>
      </c>
      <c r="L4500">
        <v>0</v>
      </c>
      <c r="M4500" t="e">
        <v>#DIV/0!</v>
      </c>
      <c r="N4500">
        <v>0</v>
      </c>
      <c r="P4500">
        <v>0</v>
      </c>
      <c r="Q4500">
        <v>0</v>
      </c>
      <c r="R4500" t="e">
        <v>#DIV/0!</v>
      </c>
      <c r="S4500">
        <v>0</v>
      </c>
    </row>
    <row r="4501" spans="1:19" x14ac:dyDescent="0.25">
      <c r="A4501" s="177" t="s">
        <v>12152</v>
      </c>
      <c r="B4501" t="s">
        <v>12153</v>
      </c>
      <c r="C4501" s="20" t="s">
        <v>1077</v>
      </c>
      <c r="D4501" s="20" t="s">
        <v>1028</v>
      </c>
      <c r="E4501" s="26">
        <v>43282</v>
      </c>
      <c r="F4501">
        <v>0</v>
      </c>
      <c r="G4501">
        <v>0</v>
      </c>
      <c r="H4501" t="e">
        <v>#DIV/0!</v>
      </c>
      <c r="I4501">
        <v>0</v>
      </c>
      <c r="J4501">
        <v>0</v>
      </c>
      <c r="K4501" t="e">
        <v>#DIV/0!</v>
      </c>
      <c r="L4501">
        <v>0</v>
      </c>
      <c r="M4501" t="e">
        <v>#DIV/0!</v>
      </c>
      <c r="N4501">
        <v>0</v>
      </c>
      <c r="P4501">
        <v>0</v>
      </c>
      <c r="Q4501">
        <v>0</v>
      </c>
      <c r="R4501" t="e">
        <v>#DIV/0!</v>
      </c>
      <c r="S4501">
        <v>0</v>
      </c>
    </row>
    <row r="4502" spans="1:19" x14ac:dyDescent="0.25">
      <c r="A4502" s="177" t="s">
        <v>7485</v>
      </c>
      <c r="B4502" t="s">
        <v>7486</v>
      </c>
      <c r="C4502" s="20" t="s">
        <v>1074</v>
      </c>
      <c r="D4502" s="20" t="s">
        <v>1026</v>
      </c>
      <c r="E4502" s="26">
        <v>43282</v>
      </c>
      <c r="F4502">
        <v>0</v>
      </c>
      <c r="G4502">
        <v>0</v>
      </c>
      <c r="H4502" t="e">
        <v>#DIV/0!</v>
      </c>
      <c r="I4502">
        <v>0</v>
      </c>
      <c r="J4502">
        <v>0</v>
      </c>
      <c r="K4502" t="e">
        <v>#DIV/0!</v>
      </c>
      <c r="L4502">
        <v>0</v>
      </c>
      <c r="M4502" t="e">
        <v>#DIV/0!</v>
      </c>
      <c r="N4502">
        <v>0</v>
      </c>
      <c r="P4502">
        <v>0</v>
      </c>
      <c r="Q4502">
        <v>0</v>
      </c>
      <c r="R4502" t="e">
        <v>#DIV/0!</v>
      </c>
      <c r="S4502">
        <v>0</v>
      </c>
    </row>
    <row r="4503" spans="1:19" x14ac:dyDescent="0.25">
      <c r="A4503" s="177" t="s">
        <v>5774</v>
      </c>
      <c r="B4503" t="s">
        <v>5775</v>
      </c>
      <c r="C4503" s="20" t="s">
        <v>1073</v>
      </c>
      <c r="D4503" s="20" t="s">
        <v>1026</v>
      </c>
      <c r="E4503" s="26">
        <v>43282</v>
      </c>
      <c r="F4503">
        <v>3.5</v>
      </c>
      <c r="G4503">
        <v>3.5</v>
      </c>
      <c r="H4503">
        <v>1</v>
      </c>
      <c r="I4503">
        <v>13</v>
      </c>
      <c r="J4503">
        <v>21</v>
      </c>
      <c r="K4503">
        <v>0.61904761904761907</v>
      </c>
      <c r="L4503">
        <v>21</v>
      </c>
      <c r="M4503">
        <v>1</v>
      </c>
      <c r="N4503">
        <v>12</v>
      </c>
      <c r="P4503">
        <v>1</v>
      </c>
      <c r="Q4503">
        <v>1</v>
      </c>
      <c r="R4503">
        <v>1</v>
      </c>
      <c r="S4503">
        <v>1</v>
      </c>
    </row>
    <row r="4504" spans="1:19" x14ac:dyDescent="0.25">
      <c r="A4504" s="177" t="s">
        <v>12384</v>
      </c>
      <c r="B4504" t="s">
        <v>12385</v>
      </c>
      <c r="C4504" s="20" t="s">
        <v>1076</v>
      </c>
      <c r="D4504" s="20" t="s">
        <v>1027</v>
      </c>
      <c r="E4504" s="26">
        <v>43282</v>
      </c>
      <c r="F4504">
        <v>2.5</v>
      </c>
      <c r="G4504">
        <v>2.5</v>
      </c>
      <c r="H4504">
        <v>1</v>
      </c>
      <c r="I4504">
        <v>6</v>
      </c>
      <c r="J4504">
        <v>15</v>
      </c>
      <c r="K4504">
        <v>0.4</v>
      </c>
      <c r="L4504">
        <v>15</v>
      </c>
      <c r="M4504">
        <v>1</v>
      </c>
      <c r="N4504">
        <v>6</v>
      </c>
      <c r="P4504">
        <v>0</v>
      </c>
      <c r="Q4504">
        <v>2</v>
      </c>
      <c r="R4504">
        <v>0</v>
      </c>
      <c r="S4504">
        <v>0</v>
      </c>
    </row>
    <row r="4505" spans="1:19" x14ac:dyDescent="0.25">
      <c r="A4505" s="177" t="s">
        <v>10123</v>
      </c>
      <c r="B4505" t="s">
        <v>10124</v>
      </c>
      <c r="C4505" s="20" t="s">
        <v>1075</v>
      </c>
      <c r="D4505" s="20" t="s">
        <v>1027</v>
      </c>
      <c r="E4505" s="26">
        <v>43282</v>
      </c>
      <c r="F4505">
        <v>0</v>
      </c>
      <c r="G4505">
        <v>0</v>
      </c>
      <c r="H4505" t="e">
        <v>#DIV/0!</v>
      </c>
      <c r="I4505">
        <v>0</v>
      </c>
      <c r="J4505">
        <v>0</v>
      </c>
      <c r="K4505" t="e">
        <v>#DIV/0!</v>
      </c>
      <c r="L4505">
        <v>0</v>
      </c>
      <c r="M4505" t="e">
        <v>#DIV/0!</v>
      </c>
      <c r="N4505">
        <v>0</v>
      </c>
      <c r="P4505">
        <v>0</v>
      </c>
      <c r="Q4505">
        <v>0</v>
      </c>
      <c r="R4505" t="e">
        <v>#DIV/0!</v>
      </c>
      <c r="S4505">
        <v>0</v>
      </c>
    </row>
    <row r="4506" spans="1:19" x14ac:dyDescent="0.25">
      <c r="A4506" s="177" t="s">
        <v>7455</v>
      </c>
      <c r="B4506" t="s">
        <v>7456</v>
      </c>
      <c r="C4506" s="20" t="s">
        <v>1074</v>
      </c>
      <c r="D4506" s="20" t="s">
        <v>1027</v>
      </c>
      <c r="E4506" s="26">
        <v>43282</v>
      </c>
      <c r="F4506">
        <v>1.5</v>
      </c>
      <c r="G4506">
        <v>2.5</v>
      </c>
      <c r="H4506">
        <v>0.6</v>
      </c>
      <c r="I4506">
        <v>6</v>
      </c>
      <c r="J4506">
        <v>9</v>
      </c>
      <c r="K4506">
        <v>0.66666666666666663</v>
      </c>
      <c r="L4506">
        <v>15</v>
      </c>
      <c r="M4506">
        <v>0.6</v>
      </c>
      <c r="N4506">
        <v>6</v>
      </c>
      <c r="P4506">
        <v>2</v>
      </c>
      <c r="Q4506">
        <v>2</v>
      </c>
      <c r="R4506">
        <v>1</v>
      </c>
      <c r="S4506">
        <v>0</v>
      </c>
    </row>
    <row r="4507" spans="1:19" x14ac:dyDescent="0.25">
      <c r="A4507" s="177" t="s">
        <v>5599</v>
      </c>
      <c r="B4507" t="s">
        <v>5600</v>
      </c>
      <c r="C4507" s="20" t="s">
        <v>1073</v>
      </c>
      <c r="D4507" s="20" t="s">
        <v>1027</v>
      </c>
      <c r="E4507" s="26">
        <v>43282</v>
      </c>
      <c r="F4507">
        <v>0</v>
      </c>
      <c r="G4507">
        <v>0</v>
      </c>
      <c r="H4507" t="e">
        <v>#DIV/0!</v>
      </c>
      <c r="I4507">
        <v>0</v>
      </c>
      <c r="J4507">
        <v>0</v>
      </c>
      <c r="K4507" t="e">
        <v>#DIV/0!</v>
      </c>
      <c r="L4507">
        <v>0</v>
      </c>
      <c r="M4507" t="e">
        <v>#DIV/0!</v>
      </c>
      <c r="N4507">
        <v>0</v>
      </c>
      <c r="P4507">
        <v>0</v>
      </c>
      <c r="Q4507">
        <v>0</v>
      </c>
      <c r="R4507" t="e">
        <v>#DIV/0!</v>
      </c>
      <c r="S4507">
        <v>0</v>
      </c>
    </row>
    <row r="4508" spans="1:19" x14ac:dyDescent="0.25">
      <c r="A4508" s="177" t="s">
        <v>10651</v>
      </c>
      <c r="B4508" t="s">
        <v>10652</v>
      </c>
      <c r="C4508" t="s">
        <v>205</v>
      </c>
      <c r="D4508" s="20" t="s">
        <v>1026</v>
      </c>
      <c r="E4508" s="26">
        <v>43282</v>
      </c>
      <c r="F4508">
        <v>0</v>
      </c>
      <c r="G4508">
        <v>0</v>
      </c>
      <c r="H4508" t="e">
        <v>#DIV/0!</v>
      </c>
      <c r="I4508">
        <v>0</v>
      </c>
      <c r="J4508">
        <v>0</v>
      </c>
      <c r="K4508" t="e">
        <v>#DIV/0!</v>
      </c>
      <c r="L4508">
        <v>0</v>
      </c>
      <c r="M4508" t="e">
        <v>#DIV/0!</v>
      </c>
      <c r="N4508">
        <v>0</v>
      </c>
      <c r="P4508">
        <v>0</v>
      </c>
      <c r="Q4508">
        <v>0</v>
      </c>
      <c r="R4508" t="e">
        <v>#DIV/0!</v>
      </c>
      <c r="S4508">
        <v>0</v>
      </c>
    </row>
    <row r="4509" spans="1:19" x14ac:dyDescent="0.25">
      <c r="A4509" s="177" t="s">
        <v>10057</v>
      </c>
      <c r="B4509" t="s">
        <v>10058</v>
      </c>
      <c r="C4509" t="s">
        <v>384</v>
      </c>
      <c r="D4509" s="20" t="s">
        <v>1026</v>
      </c>
      <c r="E4509" s="26">
        <v>43282</v>
      </c>
      <c r="F4509">
        <v>0</v>
      </c>
      <c r="G4509">
        <v>0</v>
      </c>
      <c r="H4509" t="e">
        <v>#DIV/0!</v>
      </c>
      <c r="I4509">
        <v>0</v>
      </c>
      <c r="J4509">
        <v>0</v>
      </c>
      <c r="K4509" t="e">
        <v>#DIV/0!</v>
      </c>
      <c r="L4509">
        <v>0</v>
      </c>
      <c r="M4509" t="e">
        <v>#DIV/0!</v>
      </c>
      <c r="N4509">
        <v>0</v>
      </c>
      <c r="P4509">
        <v>0</v>
      </c>
      <c r="Q4509">
        <v>0</v>
      </c>
      <c r="R4509" t="e">
        <v>#DIV/0!</v>
      </c>
      <c r="S4509">
        <v>0</v>
      </c>
    </row>
    <row r="4510" spans="1:19" x14ac:dyDescent="0.25">
      <c r="A4510" s="177" t="s">
        <v>8998</v>
      </c>
      <c r="B4510" t="s">
        <v>8999</v>
      </c>
      <c r="C4510" t="s">
        <v>210</v>
      </c>
      <c r="D4510" s="20" t="s">
        <v>1026</v>
      </c>
      <c r="E4510" s="26">
        <v>43282</v>
      </c>
      <c r="F4510">
        <v>1</v>
      </c>
      <c r="G4510">
        <v>3</v>
      </c>
      <c r="H4510">
        <v>0.33333333333333331</v>
      </c>
      <c r="I4510">
        <v>3</v>
      </c>
      <c r="J4510">
        <v>10</v>
      </c>
      <c r="K4510">
        <v>0.3</v>
      </c>
      <c r="L4510">
        <v>30</v>
      </c>
      <c r="M4510">
        <v>0.33333333333333331</v>
      </c>
      <c r="N4510">
        <v>3</v>
      </c>
      <c r="O4510">
        <v>0.93</v>
      </c>
      <c r="P4510">
        <v>1</v>
      </c>
      <c r="Q4510">
        <v>2</v>
      </c>
      <c r="R4510">
        <v>0.5</v>
      </c>
      <c r="S4510">
        <v>0</v>
      </c>
    </row>
    <row r="4511" spans="1:19" x14ac:dyDescent="0.25">
      <c r="A4511" s="177" t="s">
        <v>6193</v>
      </c>
      <c r="B4511" t="s">
        <v>6194</v>
      </c>
      <c r="C4511" t="s">
        <v>215</v>
      </c>
      <c r="D4511" s="20" t="s">
        <v>1026</v>
      </c>
      <c r="E4511" s="26">
        <v>43282</v>
      </c>
      <c r="F4511">
        <v>5</v>
      </c>
      <c r="G4511">
        <v>6</v>
      </c>
      <c r="H4511">
        <v>0.83333333333333337</v>
      </c>
      <c r="I4511">
        <v>25</v>
      </c>
      <c r="J4511">
        <v>40</v>
      </c>
      <c r="K4511">
        <v>0.625</v>
      </c>
      <c r="L4511">
        <v>48</v>
      </c>
      <c r="M4511">
        <v>0.83333333333333337</v>
      </c>
      <c r="N4511">
        <v>17</v>
      </c>
      <c r="O4511">
        <v>0.95</v>
      </c>
      <c r="P4511">
        <v>6</v>
      </c>
      <c r="Q4511">
        <v>6</v>
      </c>
      <c r="R4511">
        <v>1</v>
      </c>
      <c r="S4511">
        <v>8</v>
      </c>
    </row>
    <row r="4512" spans="1:19" x14ac:dyDescent="0.25">
      <c r="A4512" s="177" t="s">
        <v>3493</v>
      </c>
      <c r="B4512" t="s">
        <v>3494</v>
      </c>
      <c r="C4512" t="s">
        <v>221</v>
      </c>
      <c r="D4512" s="20" t="s">
        <v>1026</v>
      </c>
      <c r="E4512" s="26">
        <v>43282</v>
      </c>
      <c r="F4512">
        <v>0</v>
      </c>
      <c r="G4512">
        <v>0</v>
      </c>
      <c r="H4512" t="e">
        <v>#DIV/0!</v>
      </c>
      <c r="I4512">
        <v>0</v>
      </c>
      <c r="J4512">
        <v>0</v>
      </c>
      <c r="K4512" t="e">
        <v>#DIV/0!</v>
      </c>
      <c r="L4512">
        <v>0</v>
      </c>
      <c r="M4512" t="e">
        <v>#DIV/0!</v>
      </c>
      <c r="N4512">
        <v>0</v>
      </c>
      <c r="P4512">
        <v>0</v>
      </c>
      <c r="Q4512">
        <v>0</v>
      </c>
      <c r="R4512" t="e">
        <v>#DIV/0!</v>
      </c>
      <c r="S4512">
        <v>0</v>
      </c>
    </row>
    <row r="4513" spans="1:19" x14ac:dyDescent="0.25">
      <c r="A4513" s="177" t="s">
        <v>3318</v>
      </c>
      <c r="B4513" t="s">
        <v>3319</v>
      </c>
      <c r="C4513" t="s">
        <v>222</v>
      </c>
      <c r="D4513" s="20" t="s">
        <v>1026</v>
      </c>
      <c r="E4513" s="26">
        <v>43282</v>
      </c>
      <c r="F4513">
        <v>0</v>
      </c>
      <c r="G4513">
        <v>0</v>
      </c>
      <c r="H4513" t="e">
        <v>#DIV/0!</v>
      </c>
      <c r="I4513">
        <v>0</v>
      </c>
      <c r="J4513">
        <v>0</v>
      </c>
      <c r="K4513" t="e">
        <v>#DIV/0!</v>
      </c>
      <c r="L4513">
        <v>0</v>
      </c>
      <c r="M4513" t="e">
        <v>#DIV/0!</v>
      </c>
      <c r="N4513">
        <v>0</v>
      </c>
      <c r="P4513">
        <v>0</v>
      </c>
      <c r="Q4513">
        <v>0</v>
      </c>
      <c r="R4513" t="e">
        <v>#DIV/0!</v>
      </c>
      <c r="S4513">
        <v>0</v>
      </c>
    </row>
    <row r="4514" spans="1:19" x14ac:dyDescent="0.25">
      <c r="A4514" s="177" t="s">
        <v>7363</v>
      </c>
      <c r="B4514" t="s">
        <v>7364</v>
      </c>
      <c r="C4514" s="20" t="s">
        <v>1078</v>
      </c>
      <c r="D4514" s="20" t="s">
        <v>1026</v>
      </c>
      <c r="E4514" s="26">
        <v>43282</v>
      </c>
      <c r="F4514">
        <v>3.5</v>
      </c>
      <c r="G4514">
        <v>4</v>
      </c>
      <c r="H4514">
        <v>0.875</v>
      </c>
      <c r="I4514">
        <v>32</v>
      </c>
      <c r="J4514">
        <v>21</v>
      </c>
      <c r="K4514">
        <v>1.5238095238095237</v>
      </c>
      <c r="L4514">
        <v>24</v>
      </c>
      <c r="M4514">
        <v>0.875</v>
      </c>
      <c r="N4514">
        <v>25</v>
      </c>
      <c r="P4514">
        <v>1</v>
      </c>
      <c r="Q4514">
        <v>6</v>
      </c>
      <c r="R4514">
        <v>0.16666666666666666</v>
      </c>
      <c r="S4514">
        <v>7</v>
      </c>
    </row>
    <row r="4515" spans="1:19" x14ac:dyDescent="0.25">
      <c r="A4515" s="177" t="s">
        <v>5355</v>
      </c>
      <c r="B4515" t="s">
        <v>5356</v>
      </c>
      <c r="C4515" s="20" t="s">
        <v>1079</v>
      </c>
      <c r="D4515" s="20" t="s">
        <v>1026</v>
      </c>
      <c r="E4515" s="26">
        <v>43282</v>
      </c>
      <c r="F4515">
        <v>3</v>
      </c>
      <c r="G4515">
        <v>3</v>
      </c>
      <c r="H4515">
        <v>1</v>
      </c>
      <c r="I4515">
        <v>7</v>
      </c>
      <c r="J4515">
        <v>18</v>
      </c>
      <c r="K4515">
        <v>0.3888888888888889</v>
      </c>
      <c r="L4515">
        <v>18</v>
      </c>
      <c r="M4515">
        <v>1</v>
      </c>
      <c r="N4515">
        <v>6</v>
      </c>
      <c r="P4515">
        <v>0</v>
      </c>
      <c r="Q4515">
        <v>0</v>
      </c>
      <c r="R4515" t="e">
        <v>#DIV/0!</v>
      </c>
      <c r="S4515">
        <v>1</v>
      </c>
    </row>
    <row r="4516" spans="1:19" x14ac:dyDescent="0.25">
      <c r="A4516" s="177" t="s">
        <v>7188</v>
      </c>
      <c r="B4516" t="s">
        <v>7189</v>
      </c>
      <c r="C4516" s="20" t="s">
        <v>1078</v>
      </c>
      <c r="D4516" s="20" t="s">
        <v>1027</v>
      </c>
      <c r="E4516" s="26">
        <v>43282</v>
      </c>
      <c r="F4516">
        <v>0</v>
      </c>
      <c r="G4516">
        <v>0.5</v>
      </c>
      <c r="H4516">
        <v>0</v>
      </c>
      <c r="I4516">
        <v>0</v>
      </c>
      <c r="J4516">
        <v>0</v>
      </c>
      <c r="K4516" t="e">
        <v>#DIV/0!</v>
      </c>
      <c r="L4516">
        <v>3</v>
      </c>
      <c r="M4516">
        <v>0</v>
      </c>
      <c r="N4516">
        <v>0</v>
      </c>
      <c r="P4516">
        <v>0</v>
      </c>
      <c r="Q4516">
        <v>0</v>
      </c>
      <c r="R4516" t="e">
        <v>#DIV/0!</v>
      </c>
      <c r="S4516">
        <v>0</v>
      </c>
    </row>
    <row r="4517" spans="1:19" x14ac:dyDescent="0.25">
      <c r="A4517" s="177" t="s">
        <v>5180</v>
      </c>
      <c r="B4517" t="s">
        <v>5181</v>
      </c>
      <c r="C4517" s="20" t="s">
        <v>1079</v>
      </c>
      <c r="D4517" s="20" t="s">
        <v>1027</v>
      </c>
      <c r="E4517" s="26">
        <v>43282</v>
      </c>
      <c r="F4517">
        <v>0.5</v>
      </c>
      <c r="G4517">
        <v>0.5</v>
      </c>
      <c r="H4517">
        <v>1</v>
      </c>
      <c r="I4517">
        <v>1</v>
      </c>
      <c r="J4517">
        <v>3</v>
      </c>
      <c r="K4517">
        <v>0.33333333333333331</v>
      </c>
      <c r="L4517">
        <v>3</v>
      </c>
      <c r="M4517">
        <v>1</v>
      </c>
      <c r="N4517">
        <v>0</v>
      </c>
      <c r="P4517">
        <v>0</v>
      </c>
      <c r="Q4517">
        <v>0</v>
      </c>
      <c r="R4517" t="e">
        <v>#DIV/0!</v>
      </c>
      <c r="S4517">
        <v>1</v>
      </c>
    </row>
    <row r="4518" spans="1:19" x14ac:dyDescent="0.25">
      <c r="A4518" s="177" t="s">
        <v>12678</v>
      </c>
      <c r="B4518" t="s">
        <v>12679</v>
      </c>
      <c r="C4518" s="20" t="s">
        <v>1080</v>
      </c>
      <c r="D4518" s="20" t="s">
        <v>1027</v>
      </c>
      <c r="E4518" s="26">
        <v>43282</v>
      </c>
      <c r="F4518">
        <v>1.5</v>
      </c>
      <c r="G4518">
        <v>1.5</v>
      </c>
      <c r="H4518">
        <v>1</v>
      </c>
      <c r="I4518">
        <v>4</v>
      </c>
      <c r="J4518">
        <v>9</v>
      </c>
      <c r="K4518">
        <v>0.44444444444444442</v>
      </c>
      <c r="L4518">
        <v>9</v>
      </c>
      <c r="M4518">
        <v>1</v>
      </c>
      <c r="N4518">
        <v>0</v>
      </c>
      <c r="P4518">
        <v>0</v>
      </c>
      <c r="Q4518">
        <v>0</v>
      </c>
      <c r="R4518" t="e">
        <v>#DIV/0!</v>
      </c>
      <c r="S4518">
        <v>4</v>
      </c>
    </row>
    <row r="4519" spans="1:19" x14ac:dyDescent="0.25">
      <c r="A4519" s="177" t="s">
        <v>12354</v>
      </c>
      <c r="B4519" t="s">
        <v>12355</v>
      </c>
      <c r="C4519" t="s">
        <v>200</v>
      </c>
      <c r="D4519" s="20" t="s">
        <v>1026</v>
      </c>
      <c r="E4519" s="26">
        <v>43282</v>
      </c>
      <c r="F4519">
        <v>4</v>
      </c>
      <c r="G4519">
        <v>4.5</v>
      </c>
      <c r="H4519">
        <v>0.88888888888888884</v>
      </c>
      <c r="I4519">
        <v>18</v>
      </c>
      <c r="J4519">
        <v>24</v>
      </c>
      <c r="K4519">
        <v>0.75</v>
      </c>
      <c r="L4519">
        <v>27</v>
      </c>
      <c r="M4519">
        <v>0.88888888888888884</v>
      </c>
      <c r="N4519">
        <v>17</v>
      </c>
      <c r="P4519">
        <v>0</v>
      </c>
      <c r="Q4519">
        <v>0</v>
      </c>
      <c r="R4519" t="e">
        <v>#DIV/0!</v>
      </c>
      <c r="S4519">
        <v>1</v>
      </c>
    </row>
    <row r="4520" spans="1:19" x14ac:dyDescent="0.25">
      <c r="A4520" s="177" t="s">
        <v>10475</v>
      </c>
      <c r="B4520" t="s">
        <v>10476</v>
      </c>
      <c r="C4520" t="s">
        <v>204</v>
      </c>
      <c r="D4520" s="20" t="s">
        <v>1026</v>
      </c>
      <c r="E4520" s="26">
        <v>43282</v>
      </c>
      <c r="F4520">
        <v>0</v>
      </c>
      <c r="G4520">
        <v>0</v>
      </c>
      <c r="H4520" t="e">
        <v>#DIV/0!</v>
      </c>
      <c r="I4520">
        <v>0</v>
      </c>
      <c r="J4520">
        <v>0</v>
      </c>
      <c r="K4520" t="e">
        <v>#DIV/0!</v>
      </c>
      <c r="L4520">
        <v>0</v>
      </c>
      <c r="M4520" t="e">
        <v>#DIV/0!</v>
      </c>
      <c r="N4520">
        <v>0</v>
      </c>
      <c r="P4520">
        <v>0</v>
      </c>
      <c r="Q4520">
        <v>0</v>
      </c>
      <c r="R4520" t="e">
        <v>#DIV/0!</v>
      </c>
      <c r="S4520">
        <v>0</v>
      </c>
    </row>
    <row r="4521" spans="1:19" x14ac:dyDescent="0.25">
      <c r="A4521" s="177" t="s">
        <v>10019</v>
      </c>
      <c r="B4521" t="s">
        <v>10020</v>
      </c>
      <c r="C4521" t="s">
        <v>385</v>
      </c>
      <c r="D4521" s="20" t="s">
        <v>1026</v>
      </c>
      <c r="E4521" s="26">
        <v>43282</v>
      </c>
      <c r="F4521">
        <v>0</v>
      </c>
      <c r="G4521">
        <v>0</v>
      </c>
      <c r="H4521" t="e">
        <v>#DIV/0!</v>
      </c>
      <c r="I4521">
        <v>0</v>
      </c>
      <c r="J4521">
        <v>0</v>
      </c>
      <c r="K4521" t="e">
        <v>#DIV/0!</v>
      </c>
      <c r="L4521">
        <v>0</v>
      </c>
      <c r="M4521" t="e">
        <v>#DIV/0!</v>
      </c>
      <c r="N4521">
        <v>0</v>
      </c>
      <c r="P4521">
        <v>0</v>
      </c>
      <c r="Q4521">
        <v>0</v>
      </c>
      <c r="R4521" t="e">
        <v>#DIV/0!</v>
      </c>
      <c r="S4521">
        <v>0</v>
      </c>
    </row>
    <row r="4522" spans="1:19" x14ac:dyDescent="0.25">
      <c r="A4522" s="177" t="s">
        <v>8823</v>
      </c>
      <c r="B4522" t="s">
        <v>8824</v>
      </c>
      <c r="C4522" t="s">
        <v>208</v>
      </c>
      <c r="D4522" s="20" t="s">
        <v>1026</v>
      </c>
      <c r="E4522" s="26">
        <v>43282</v>
      </c>
      <c r="F4522">
        <v>2</v>
      </c>
      <c r="G4522">
        <v>1.5</v>
      </c>
      <c r="H4522">
        <v>1.3333333333333333</v>
      </c>
      <c r="I4522">
        <v>9</v>
      </c>
      <c r="J4522">
        <v>12</v>
      </c>
      <c r="K4522">
        <v>0.75</v>
      </c>
      <c r="L4522">
        <v>9</v>
      </c>
      <c r="M4522">
        <v>1.3333333333333333</v>
      </c>
      <c r="N4522">
        <v>8</v>
      </c>
      <c r="P4522">
        <v>0</v>
      </c>
      <c r="Q4522">
        <v>0</v>
      </c>
      <c r="R4522" t="e">
        <v>#DIV/0!</v>
      </c>
      <c r="S4522">
        <v>1</v>
      </c>
    </row>
    <row r="4523" spans="1:19" x14ac:dyDescent="0.25">
      <c r="A4523" s="177" t="s">
        <v>8158</v>
      </c>
      <c r="B4523" t="s">
        <v>8159</v>
      </c>
      <c r="C4523" t="s">
        <v>900</v>
      </c>
      <c r="D4523" s="20" t="s">
        <v>1026</v>
      </c>
      <c r="E4523" s="26">
        <v>43282</v>
      </c>
      <c r="F4523">
        <v>1</v>
      </c>
      <c r="G4523">
        <v>1.5</v>
      </c>
      <c r="H4523">
        <v>0.66666666666666663</v>
      </c>
      <c r="I4523">
        <v>6</v>
      </c>
      <c r="J4523">
        <v>6</v>
      </c>
      <c r="K4523">
        <v>1</v>
      </c>
      <c r="L4523">
        <v>9</v>
      </c>
      <c r="M4523">
        <v>0.66666666666666663</v>
      </c>
      <c r="N4523">
        <v>0</v>
      </c>
      <c r="P4523">
        <v>0</v>
      </c>
      <c r="Q4523">
        <v>0</v>
      </c>
      <c r="R4523" t="e">
        <v>#DIV/0!</v>
      </c>
      <c r="S4523">
        <v>6</v>
      </c>
    </row>
    <row r="4524" spans="1:19" x14ac:dyDescent="0.25">
      <c r="A4524" s="177" t="s">
        <v>7923</v>
      </c>
      <c r="B4524" t="s">
        <v>7924</v>
      </c>
      <c r="C4524" t="s">
        <v>905</v>
      </c>
      <c r="D4524" s="20" t="s">
        <v>1026</v>
      </c>
      <c r="E4524" s="26">
        <v>43282</v>
      </c>
      <c r="F4524">
        <v>0</v>
      </c>
      <c r="G4524">
        <v>0</v>
      </c>
      <c r="H4524" t="e">
        <v>#DIV/0!</v>
      </c>
      <c r="I4524">
        <v>0</v>
      </c>
      <c r="J4524">
        <v>0</v>
      </c>
      <c r="K4524" t="e">
        <v>#DIV/0!</v>
      </c>
      <c r="L4524">
        <v>0</v>
      </c>
      <c r="M4524" t="e">
        <v>#DIV/0!</v>
      </c>
      <c r="N4524">
        <v>0</v>
      </c>
      <c r="P4524">
        <v>0</v>
      </c>
      <c r="Q4524">
        <v>0</v>
      </c>
      <c r="R4524" t="e">
        <v>#DIV/0!</v>
      </c>
      <c r="S4524">
        <v>0</v>
      </c>
    </row>
    <row r="4525" spans="1:19" x14ac:dyDescent="0.25">
      <c r="A4525" s="177" t="s">
        <v>6617</v>
      </c>
      <c r="B4525" t="s">
        <v>6618</v>
      </c>
      <c r="C4525" t="s">
        <v>316</v>
      </c>
      <c r="D4525" s="20" t="s">
        <v>1026</v>
      </c>
      <c r="E4525" s="26">
        <v>43282</v>
      </c>
      <c r="F4525">
        <v>5.5</v>
      </c>
      <c r="G4525">
        <v>5.5</v>
      </c>
      <c r="H4525">
        <v>1</v>
      </c>
      <c r="I4525">
        <v>18</v>
      </c>
      <c r="J4525">
        <v>33</v>
      </c>
      <c r="K4525">
        <v>0.54545454545454541</v>
      </c>
      <c r="L4525">
        <v>33</v>
      </c>
      <c r="M4525">
        <v>1</v>
      </c>
      <c r="N4525">
        <v>17</v>
      </c>
      <c r="P4525">
        <v>4</v>
      </c>
      <c r="Q4525">
        <v>4</v>
      </c>
      <c r="R4525">
        <v>1</v>
      </c>
      <c r="S4525">
        <v>1</v>
      </c>
    </row>
    <row r="4526" spans="1:19" x14ac:dyDescent="0.25">
      <c r="A4526" s="177" t="s">
        <v>4210</v>
      </c>
      <c r="B4526" t="s">
        <v>4211</v>
      </c>
      <c r="C4526" t="s">
        <v>218</v>
      </c>
      <c r="D4526" s="20" t="s">
        <v>1026</v>
      </c>
      <c r="E4526" s="26">
        <v>43282</v>
      </c>
      <c r="F4526">
        <v>0</v>
      </c>
      <c r="G4526">
        <v>0</v>
      </c>
      <c r="H4526" t="e">
        <v>#DIV/0!</v>
      </c>
      <c r="I4526">
        <v>0</v>
      </c>
      <c r="J4526">
        <v>0</v>
      </c>
      <c r="K4526" t="e">
        <v>#DIV/0!</v>
      </c>
      <c r="L4526">
        <v>0</v>
      </c>
      <c r="M4526" t="e">
        <v>#DIV/0!</v>
      </c>
      <c r="N4526">
        <v>0</v>
      </c>
      <c r="P4526">
        <v>0</v>
      </c>
      <c r="Q4526">
        <v>0</v>
      </c>
      <c r="R4526" t="e">
        <v>#DIV/0!</v>
      </c>
      <c r="S4526">
        <v>0</v>
      </c>
    </row>
    <row r="4527" spans="1:19" x14ac:dyDescent="0.25">
      <c r="A4527" s="177" t="s">
        <v>12639</v>
      </c>
      <c r="B4527" t="s">
        <v>12640</v>
      </c>
      <c r="C4527" t="s">
        <v>202</v>
      </c>
      <c r="D4527" s="20" t="s">
        <v>1026</v>
      </c>
      <c r="E4527" s="26">
        <v>43282</v>
      </c>
      <c r="F4527">
        <v>2.5</v>
      </c>
      <c r="G4527">
        <v>5.5</v>
      </c>
      <c r="H4527">
        <v>0.45454545454545453</v>
      </c>
      <c r="I4527">
        <v>21</v>
      </c>
      <c r="J4527">
        <v>32</v>
      </c>
      <c r="K4527">
        <v>0.65625</v>
      </c>
      <c r="L4527">
        <v>77</v>
      </c>
      <c r="M4527">
        <v>0.41558441558441561</v>
      </c>
      <c r="N4527">
        <v>21</v>
      </c>
      <c r="P4527">
        <v>1</v>
      </c>
      <c r="Q4527">
        <v>1</v>
      </c>
      <c r="R4527">
        <v>1</v>
      </c>
      <c r="S4527">
        <v>0</v>
      </c>
    </row>
    <row r="4528" spans="1:19" x14ac:dyDescent="0.25">
      <c r="A4528" s="177" t="s">
        <v>12464</v>
      </c>
      <c r="B4528" t="s">
        <v>12465</v>
      </c>
      <c r="C4528" t="s">
        <v>347</v>
      </c>
      <c r="D4528" s="20" t="s">
        <v>1026</v>
      </c>
      <c r="E4528" s="26">
        <v>43282</v>
      </c>
      <c r="F4528">
        <v>0</v>
      </c>
      <c r="G4528">
        <v>0</v>
      </c>
      <c r="H4528" t="e">
        <v>#DIV/0!</v>
      </c>
      <c r="I4528">
        <v>0</v>
      </c>
      <c r="J4528">
        <v>0</v>
      </c>
      <c r="K4528" t="e">
        <v>#DIV/0!</v>
      </c>
      <c r="L4528">
        <v>0</v>
      </c>
      <c r="M4528" t="e">
        <v>#DIV/0!</v>
      </c>
      <c r="N4528">
        <v>0</v>
      </c>
      <c r="P4528">
        <v>0</v>
      </c>
      <c r="Q4528">
        <v>0</v>
      </c>
      <c r="R4528" t="e">
        <v>#DIV/0!</v>
      </c>
      <c r="S4528">
        <v>0</v>
      </c>
    </row>
    <row r="4529" spans="1:19" x14ac:dyDescent="0.25">
      <c r="A4529" s="177" t="s">
        <v>9804</v>
      </c>
      <c r="B4529" t="s">
        <v>9805</v>
      </c>
      <c r="C4529" t="s">
        <v>224</v>
      </c>
      <c r="D4529" s="20" t="s">
        <v>1026</v>
      </c>
      <c r="E4529" s="26">
        <v>43282</v>
      </c>
      <c r="F4529">
        <v>8</v>
      </c>
      <c r="G4529">
        <v>6</v>
      </c>
      <c r="H4529">
        <v>1.3333333333333333</v>
      </c>
      <c r="I4529">
        <v>45</v>
      </c>
      <c r="J4529">
        <v>88</v>
      </c>
      <c r="K4529">
        <v>0.51136363636363635</v>
      </c>
      <c r="L4529">
        <v>66</v>
      </c>
      <c r="M4529">
        <v>1.3333333333333333</v>
      </c>
      <c r="N4529">
        <v>45</v>
      </c>
      <c r="P4529">
        <v>0</v>
      </c>
      <c r="Q4529">
        <v>0</v>
      </c>
      <c r="R4529" t="e">
        <v>#DIV/0!</v>
      </c>
      <c r="S4529">
        <v>0</v>
      </c>
    </row>
    <row r="4530" spans="1:19" x14ac:dyDescent="0.25">
      <c r="A4530" s="177" t="s">
        <v>9505</v>
      </c>
      <c r="B4530" t="s">
        <v>9506</v>
      </c>
      <c r="C4530" t="s">
        <v>345</v>
      </c>
      <c r="D4530" s="20" t="s">
        <v>1026</v>
      </c>
      <c r="E4530" s="26">
        <v>43282</v>
      </c>
      <c r="F4530">
        <v>0</v>
      </c>
      <c r="G4530">
        <v>0</v>
      </c>
      <c r="H4530" t="e">
        <v>#DIV/0!</v>
      </c>
      <c r="I4530">
        <v>0</v>
      </c>
      <c r="J4530">
        <v>0</v>
      </c>
      <c r="K4530" t="e">
        <v>#DIV/0!</v>
      </c>
      <c r="L4530">
        <v>0</v>
      </c>
      <c r="M4530" t="e">
        <v>#DIV/0!</v>
      </c>
      <c r="N4530">
        <v>0</v>
      </c>
      <c r="P4530">
        <v>0</v>
      </c>
      <c r="Q4530">
        <v>0</v>
      </c>
      <c r="R4530" t="e">
        <v>#DIV/0!</v>
      </c>
      <c r="S4530">
        <v>0</v>
      </c>
    </row>
    <row r="4531" spans="1:19" x14ac:dyDescent="0.25">
      <c r="A4531" s="177" t="s">
        <v>7897</v>
      </c>
      <c r="B4531" t="s">
        <v>7898</v>
      </c>
      <c r="C4531" t="s">
        <v>226</v>
      </c>
      <c r="D4531" s="20" t="s">
        <v>1026</v>
      </c>
      <c r="E4531" s="26">
        <v>43282</v>
      </c>
      <c r="F4531">
        <v>6</v>
      </c>
      <c r="G4531">
        <v>5.5</v>
      </c>
      <c r="H4531">
        <v>1.0909090909090908</v>
      </c>
      <c r="I4531">
        <v>59</v>
      </c>
      <c r="J4531">
        <v>66</v>
      </c>
      <c r="K4531">
        <v>0.89393939393939392</v>
      </c>
      <c r="L4531">
        <v>62</v>
      </c>
      <c r="M4531">
        <v>1.064516129032258</v>
      </c>
      <c r="N4531">
        <v>59</v>
      </c>
      <c r="P4531">
        <v>1</v>
      </c>
      <c r="Q4531">
        <v>1</v>
      </c>
      <c r="R4531">
        <v>1</v>
      </c>
      <c r="S4531">
        <v>0</v>
      </c>
    </row>
    <row r="4532" spans="1:19" x14ac:dyDescent="0.25">
      <c r="A4532" s="177" t="s">
        <v>6967</v>
      </c>
      <c r="B4532" t="s">
        <v>6968</v>
      </c>
      <c r="C4532" t="s">
        <v>231</v>
      </c>
      <c r="D4532" s="20" t="s">
        <v>1026</v>
      </c>
      <c r="E4532" s="26">
        <v>43282</v>
      </c>
      <c r="F4532">
        <v>9</v>
      </c>
      <c r="G4532">
        <v>7.5</v>
      </c>
      <c r="H4532">
        <v>1.2</v>
      </c>
      <c r="I4532">
        <v>100</v>
      </c>
      <c r="J4532">
        <v>102</v>
      </c>
      <c r="K4532">
        <v>0.98039215686274506</v>
      </c>
      <c r="L4532">
        <v>84</v>
      </c>
      <c r="M4532">
        <v>1.2142857142857142</v>
      </c>
      <c r="N4532">
        <v>89</v>
      </c>
      <c r="P4532">
        <v>1</v>
      </c>
      <c r="Q4532">
        <v>6</v>
      </c>
      <c r="R4532">
        <v>0.16666666666666666</v>
      </c>
      <c r="S4532">
        <v>11</v>
      </c>
    </row>
    <row r="4533" spans="1:19" x14ac:dyDescent="0.25">
      <c r="A4533" s="177" t="s">
        <v>6018</v>
      </c>
      <c r="B4533" t="s">
        <v>6019</v>
      </c>
      <c r="C4533" t="s">
        <v>216</v>
      </c>
      <c r="D4533" s="20" t="s">
        <v>1026</v>
      </c>
      <c r="E4533" s="26">
        <v>43282</v>
      </c>
      <c r="F4533">
        <v>7.5</v>
      </c>
      <c r="G4533">
        <v>7.5</v>
      </c>
      <c r="H4533">
        <v>1</v>
      </c>
      <c r="I4533">
        <v>79</v>
      </c>
      <c r="J4533">
        <v>102</v>
      </c>
      <c r="K4533">
        <v>0.77450980392156865</v>
      </c>
      <c r="L4533">
        <v>102</v>
      </c>
      <c r="M4533">
        <v>1</v>
      </c>
      <c r="N4533">
        <v>50</v>
      </c>
      <c r="P4533">
        <v>4</v>
      </c>
      <c r="Q4533">
        <v>6</v>
      </c>
      <c r="R4533">
        <v>0.66666666666666663</v>
      </c>
      <c r="S4533">
        <v>29</v>
      </c>
    </row>
    <row r="4534" spans="1:19" x14ac:dyDescent="0.25">
      <c r="A4534" s="177" t="s">
        <v>4625</v>
      </c>
      <c r="B4534" t="s">
        <v>4626</v>
      </c>
      <c r="C4534" t="s">
        <v>233</v>
      </c>
      <c r="D4534" s="20" t="s">
        <v>1026</v>
      </c>
      <c r="E4534" s="26">
        <v>43282</v>
      </c>
      <c r="F4534">
        <v>3</v>
      </c>
      <c r="G4534">
        <v>4.5</v>
      </c>
      <c r="H4534">
        <v>0.66666666666666663</v>
      </c>
      <c r="I4534">
        <v>11</v>
      </c>
      <c r="J4534">
        <v>36</v>
      </c>
      <c r="K4534">
        <v>0.30555555555555558</v>
      </c>
      <c r="L4534">
        <v>63</v>
      </c>
      <c r="M4534">
        <v>0.5714285714285714</v>
      </c>
      <c r="N4534">
        <v>11</v>
      </c>
      <c r="P4534">
        <v>2</v>
      </c>
      <c r="Q4534">
        <v>3</v>
      </c>
      <c r="R4534">
        <v>0.66666666666666663</v>
      </c>
      <c r="S4534">
        <v>0</v>
      </c>
    </row>
    <row r="4535" spans="1:19" x14ac:dyDescent="0.25">
      <c r="A4535" s="177" t="s">
        <v>4035</v>
      </c>
      <c r="B4535" t="s">
        <v>4036</v>
      </c>
      <c r="C4535" t="s">
        <v>219</v>
      </c>
      <c r="D4535" s="20" t="s">
        <v>1026</v>
      </c>
      <c r="E4535" s="26">
        <v>43282</v>
      </c>
      <c r="F4535">
        <v>0</v>
      </c>
      <c r="G4535">
        <v>0</v>
      </c>
      <c r="H4535" t="e">
        <v>#DIV/0!</v>
      </c>
      <c r="I4535">
        <v>0</v>
      </c>
      <c r="J4535">
        <v>0</v>
      </c>
      <c r="K4535" t="e">
        <v>#DIV/0!</v>
      </c>
      <c r="L4535">
        <v>0</v>
      </c>
      <c r="M4535" t="e">
        <v>#DIV/0!</v>
      </c>
      <c r="N4535">
        <v>0</v>
      </c>
      <c r="P4535">
        <v>0</v>
      </c>
      <c r="Q4535">
        <v>0</v>
      </c>
      <c r="R4535" t="e">
        <v>#DIV/0!</v>
      </c>
      <c r="S4535">
        <v>0</v>
      </c>
    </row>
    <row r="4536" spans="1:19" x14ac:dyDescent="0.25">
      <c r="A4536" s="177" t="s">
        <v>3764</v>
      </c>
      <c r="B4536" t="s">
        <v>3765</v>
      </c>
      <c r="C4536" t="s">
        <v>340</v>
      </c>
      <c r="D4536" s="20" t="s">
        <v>1026</v>
      </c>
      <c r="E4536" s="26">
        <v>43282</v>
      </c>
      <c r="F4536">
        <v>0</v>
      </c>
      <c r="G4536">
        <v>0</v>
      </c>
      <c r="H4536" t="e">
        <v>#DIV/0!</v>
      </c>
      <c r="I4536">
        <v>0</v>
      </c>
      <c r="J4536">
        <v>0</v>
      </c>
      <c r="K4536" t="e">
        <v>#DIV/0!</v>
      </c>
      <c r="L4536">
        <v>0</v>
      </c>
      <c r="M4536" t="e">
        <v>#DIV/0!</v>
      </c>
      <c r="N4536">
        <v>0</v>
      </c>
      <c r="P4536">
        <v>0</v>
      </c>
      <c r="Q4536">
        <v>0</v>
      </c>
      <c r="R4536" t="e">
        <v>#DIV/0!</v>
      </c>
      <c r="S4536">
        <v>0</v>
      </c>
    </row>
    <row r="4537" spans="1:19" x14ac:dyDescent="0.25">
      <c r="A4537" s="177" t="s">
        <v>11356</v>
      </c>
      <c r="B4537" t="s">
        <v>11357</v>
      </c>
      <c r="C4537" t="s">
        <v>350</v>
      </c>
      <c r="D4537" s="20" t="s">
        <v>1026</v>
      </c>
      <c r="E4537" s="26">
        <v>43282</v>
      </c>
      <c r="F4537">
        <v>1</v>
      </c>
      <c r="G4537">
        <v>1</v>
      </c>
      <c r="H4537">
        <v>1</v>
      </c>
      <c r="I4537">
        <v>5</v>
      </c>
      <c r="J4537">
        <v>6</v>
      </c>
      <c r="K4537">
        <v>0.83333333333333337</v>
      </c>
      <c r="L4537">
        <v>6</v>
      </c>
      <c r="M4537">
        <v>1</v>
      </c>
      <c r="N4537">
        <v>5</v>
      </c>
      <c r="P4537">
        <v>0</v>
      </c>
      <c r="Q4537">
        <v>0</v>
      </c>
      <c r="R4537" t="e">
        <v>#DIV/0!</v>
      </c>
      <c r="S4537">
        <v>0</v>
      </c>
    </row>
    <row r="4538" spans="1:19" x14ac:dyDescent="0.25">
      <c r="A4538" s="177" t="s">
        <v>11358</v>
      </c>
      <c r="B4538" t="s">
        <v>11359</v>
      </c>
      <c r="C4538" t="s">
        <v>351</v>
      </c>
      <c r="D4538" s="20" t="s">
        <v>1026</v>
      </c>
      <c r="E4538" s="26">
        <v>43282</v>
      </c>
      <c r="F4538">
        <v>0</v>
      </c>
      <c r="G4538">
        <v>0</v>
      </c>
      <c r="H4538" t="e">
        <v>#DIV/0!</v>
      </c>
      <c r="I4538">
        <v>0</v>
      </c>
      <c r="J4538">
        <v>0</v>
      </c>
      <c r="K4538" t="e">
        <v>#DIV/0!</v>
      </c>
      <c r="L4538">
        <v>0</v>
      </c>
      <c r="M4538" t="e">
        <v>#DIV/0!</v>
      </c>
      <c r="N4538">
        <v>0</v>
      </c>
      <c r="P4538">
        <v>0</v>
      </c>
      <c r="Q4538">
        <v>0</v>
      </c>
      <c r="R4538" t="e">
        <v>#DIV/0!</v>
      </c>
      <c r="S4538">
        <v>0</v>
      </c>
    </row>
    <row r="4539" spans="1:19" x14ac:dyDescent="0.25">
      <c r="A4539" s="177" t="s">
        <v>11234</v>
      </c>
      <c r="B4539" t="s">
        <v>11235</v>
      </c>
      <c r="C4539" t="s">
        <v>352</v>
      </c>
      <c r="D4539" s="20" t="s">
        <v>1026</v>
      </c>
      <c r="E4539" s="26">
        <v>43282</v>
      </c>
      <c r="F4539">
        <v>0</v>
      </c>
      <c r="G4539">
        <v>0</v>
      </c>
      <c r="H4539" t="e">
        <v>#DIV/0!</v>
      </c>
      <c r="I4539">
        <v>0</v>
      </c>
      <c r="J4539">
        <v>0</v>
      </c>
      <c r="K4539" t="e">
        <v>#DIV/0!</v>
      </c>
      <c r="L4539">
        <v>0</v>
      </c>
      <c r="M4539" t="e">
        <v>#DIV/0!</v>
      </c>
      <c r="N4539">
        <v>0</v>
      </c>
      <c r="P4539">
        <v>0</v>
      </c>
      <c r="Q4539">
        <v>0</v>
      </c>
      <c r="R4539" t="e">
        <v>#DIV/0!</v>
      </c>
      <c r="S4539">
        <v>0</v>
      </c>
    </row>
    <row r="4540" spans="1:19" x14ac:dyDescent="0.25">
      <c r="A4540" s="177" t="s">
        <v>10235</v>
      </c>
      <c r="B4540" t="s">
        <v>10236</v>
      </c>
      <c r="C4540" t="s">
        <v>353</v>
      </c>
      <c r="D4540" s="20" t="s">
        <v>1026</v>
      </c>
      <c r="E4540" s="26">
        <v>43282</v>
      </c>
      <c r="F4540">
        <v>0</v>
      </c>
      <c r="G4540">
        <v>0</v>
      </c>
      <c r="H4540" t="e">
        <v>#DIV/0!</v>
      </c>
      <c r="I4540">
        <v>0</v>
      </c>
      <c r="J4540">
        <v>0</v>
      </c>
      <c r="K4540" t="e">
        <v>#DIV/0!</v>
      </c>
      <c r="L4540">
        <v>0</v>
      </c>
      <c r="M4540" t="e">
        <v>#DIV/0!</v>
      </c>
      <c r="N4540">
        <v>0</v>
      </c>
      <c r="P4540">
        <v>0</v>
      </c>
      <c r="Q4540">
        <v>0</v>
      </c>
      <c r="R4540" t="e">
        <v>#DIV/0!</v>
      </c>
      <c r="S4540">
        <v>0</v>
      </c>
    </row>
    <row r="4541" spans="1:19" x14ac:dyDescent="0.25">
      <c r="A4541" s="177" t="s">
        <v>10095</v>
      </c>
      <c r="B4541" t="s">
        <v>10096</v>
      </c>
      <c r="C4541" t="s">
        <v>386</v>
      </c>
      <c r="D4541" s="20" t="s">
        <v>1026</v>
      </c>
      <c r="E4541" s="26">
        <v>43282</v>
      </c>
      <c r="F4541">
        <v>0</v>
      </c>
      <c r="G4541">
        <v>0</v>
      </c>
      <c r="H4541" t="e">
        <v>#DIV/0!</v>
      </c>
      <c r="I4541">
        <v>0</v>
      </c>
      <c r="J4541">
        <v>0</v>
      </c>
      <c r="K4541" t="e">
        <v>#DIV/0!</v>
      </c>
      <c r="L4541">
        <v>0</v>
      </c>
      <c r="M4541" t="e">
        <v>#DIV/0!</v>
      </c>
      <c r="N4541">
        <v>0</v>
      </c>
      <c r="P4541">
        <v>0</v>
      </c>
      <c r="Q4541">
        <v>0</v>
      </c>
      <c r="R4541" t="e">
        <v>#DIV/0!</v>
      </c>
      <c r="S4541">
        <v>0</v>
      </c>
    </row>
    <row r="4542" spans="1:19" x14ac:dyDescent="0.25">
      <c r="A4542" s="177" t="s">
        <v>8648</v>
      </c>
      <c r="B4542" t="s">
        <v>8649</v>
      </c>
      <c r="C4542" t="s">
        <v>354</v>
      </c>
      <c r="D4542" s="20" t="s">
        <v>1026</v>
      </c>
      <c r="E4542" s="26">
        <v>43282</v>
      </c>
      <c r="F4542">
        <v>1</v>
      </c>
      <c r="G4542">
        <v>1.5</v>
      </c>
      <c r="H4542">
        <v>0.66666666666666663</v>
      </c>
      <c r="I4542">
        <v>6</v>
      </c>
      <c r="J4542">
        <v>6</v>
      </c>
      <c r="K4542">
        <v>1</v>
      </c>
      <c r="L4542">
        <v>9</v>
      </c>
      <c r="M4542">
        <v>0.66666666666666663</v>
      </c>
      <c r="N4542">
        <v>6</v>
      </c>
      <c r="P4542">
        <v>0</v>
      </c>
      <c r="Q4542">
        <v>0</v>
      </c>
      <c r="R4542" t="e">
        <v>#DIV/0!</v>
      </c>
      <c r="S4542">
        <v>0</v>
      </c>
    </row>
    <row r="4543" spans="1:19" x14ac:dyDescent="0.25">
      <c r="A4543" s="177" t="s">
        <v>6442</v>
      </c>
      <c r="B4543" t="s">
        <v>6443</v>
      </c>
      <c r="C4543" t="s">
        <v>355</v>
      </c>
      <c r="D4543" s="20" t="s">
        <v>1026</v>
      </c>
      <c r="E4543" s="26">
        <v>43282</v>
      </c>
      <c r="F4543">
        <v>3.5</v>
      </c>
      <c r="G4543">
        <v>3.5</v>
      </c>
      <c r="H4543">
        <v>1</v>
      </c>
      <c r="I4543">
        <v>16</v>
      </c>
      <c r="J4543">
        <v>21</v>
      </c>
      <c r="K4543">
        <v>0.76190476190476186</v>
      </c>
      <c r="L4543">
        <v>21</v>
      </c>
      <c r="M4543">
        <v>1</v>
      </c>
      <c r="N4543">
        <v>15</v>
      </c>
      <c r="P4543">
        <v>0</v>
      </c>
      <c r="Q4543">
        <v>0</v>
      </c>
      <c r="R4543" t="e">
        <v>#DIV/0!</v>
      </c>
      <c r="S4543">
        <v>1</v>
      </c>
    </row>
    <row r="4544" spans="1:19" s="20" customFormat="1" x14ac:dyDescent="0.25">
      <c r="A4544" s="177" t="s">
        <v>12180</v>
      </c>
      <c r="B4544" s="20" t="s">
        <v>12181</v>
      </c>
      <c r="C4544" s="20" t="s">
        <v>1076</v>
      </c>
      <c r="D4544" s="20" t="s">
        <v>1028</v>
      </c>
      <c r="E4544" s="26">
        <v>43282</v>
      </c>
      <c r="F4544" s="20">
        <v>2.5</v>
      </c>
      <c r="G4544" s="20">
        <v>2.5</v>
      </c>
      <c r="H4544" s="20">
        <v>1</v>
      </c>
      <c r="I4544" s="20">
        <v>6</v>
      </c>
      <c r="J4544" s="20">
        <v>15</v>
      </c>
      <c r="K4544" s="20">
        <v>0.4</v>
      </c>
      <c r="L4544" s="20">
        <v>15</v>
      </c>
      <c r="M4544" s="20">
        <v>1</v>
      </c>
      <c r="N4544" s="20">
        <v>6</v>
      </c>
      <c r="P4544" s="20">
        <v>0</v>
      </c>
      <c r="Q4544" s="20">
        <v>2</v>
      </c>
      <c r="R4544" s="20">
        <v>0</v>
      </c>
      <c r="S4544" s="20">
        <v>0</v>
      </c>
    </row>
    <row r="4545" spans="1:19" x14ac:dyDescent="0.25">
      <c r="A4545" s="177" t="s">
        <v>7515</v>
      </c>
      <c r="B4545" t="s">
        <v>7516</v>
      </c>
      <c r="C4545" s="20" t="s">
        <v>1074</v>
      </c>
      <c r="D4545" s="20" t="s">
        <v>1028</v>
      </c>
      <c r="E4545" s="26">
        <v>43282</v>
      </c>
      <c r="F4545">
        <v>1.5</v>
      </c>
      <c r="G4545">
        <v>2.5</v>
      </c>
      <c r="H4545">
        <v>0.6</v>
      </c>
      <c r="I4545">
        <v>6</v>
      </c>
      <c r="J4545">
        <v>9</v>
      </c>
      <c r="K4545">
        <v>0.66666666666666663</v>
      </c>
      <c r="L4545">
        <v>15</v>
      </c>
      <c r="M4545">
        <v>0.6</v>
      </c>
      <c r="N4545">
        <v>6</v>
      </c>
      <c r="P4545">
        <v>2</v>
      </c>
      <c r="Q4545">
        <v>2</v>
      </c>
      <c r="R4545">
        <v>1</v>
      </c>
      <c r="S4545">
        <v>0</v>
      </c>
    </row>
    <row r="4546" spans="1:19" x14ac:dyDescent="0.25">
      <c r="A4546" s="177" t="s">
        <v>5804</v>
      </c>
      <c r="B4546" t="s">
        <v>5805</v>
      </c>
      <c r="C4546" s="20" t="s">
        <v>1073</v>
      </c>
      <c r="D4546" s="20" t="s">
        <v>1028</v>
      </c>
      <c r="E4546" s="26">
        <v>43282</v>
      </c>
      <c r="F4546">
        <v>3.5</v>
      </c>
      <c r="G4546">
        <v>3.5</v>
      </c>
      <c r="H4546">
        <v>1</v>
      </c>
      <c r="I4546">
        <v>13</v>
      </c>
      <c r="J4546">
        <v>21</v>
      </c>
      <c r="K4546">
        <v>0.61904761904761907</v>
      </c>
      <c r="L4546">
        <v>21</v>
      </c>
      <c r="M4546">
        <v>1</v>
      </c>
      <c r="N4546">
        <v>12</v>
      </c>
      <c r="P4546">
        <v>1</v>
      </c>
      <c r="Q4546">
        <v>1</v>
      </c>
      <c r="R4546">
        <v>1</v>
      </c>
      <c r="S4546">
        <v>1</v>
      </c>
    </row>
    <row r="4547" spans="1:19" s="20" customFormat="1" x14ac:dyDescent="0.25">
      <c r="A4547" s="177" t="s">
        <v>1018</v>
      </c>
      <c r="B4547" s="177" t="s">
        <v>1019</v>
      </c>
      <c r="C4547" s="20" t="s">
        <v>1080</v>
      </c>
      <c r="D4547" s="177" t="s">
        <v>1028</v>
      </c>
      <c r="E4547" s="26">
        <v>43282</v>
      </c>
      <c r="F4547" s="20">
        <v>1.5</v>
      </c>
      <c r="G4547" s="20">
        <v>1.5</v>
      </c>
      <c r="H4547" s="20">
        <v>1</v>
      </c>
      <c r="I4547" s="20">
        <v>4</v>
      </c>
      <c r="J4547" s="20">
        <v>9</v>
      </c>
      <c r="K4547" s="20">
        <v>0.44444444444444442</v>
      </c>
      <c r="L4547" s="20">
        <v>9</v>
      </c>
      <c r="M4547" s="20">
        <v>1</v>
      </c>
      <c r="N4547" s="20">
        <v>0</v>
      </c>
      <c r="P4547" s="20">
        <v>0</v>
      </c>
      <c r="Q4547" s="20">
        <v>0</v>
      </c>
      <c r="R4547" s="20" t="e">
        <v>#DIV/0!</v>
      </c>
      <c r="S4547" s="20">
        <v>4</v>
      </c>
    </row>
    <row r="4548" spans="1:19" x14ac:dyDescent="0.25">
      <c r="A4548" s="177" t="s">
        <v>7393</v>
      </c>
      <c r="B4548" t="s">
        <v>7394</v>
      </c>
      <c r="C4548" s="20" t="s">
        <v>1078</v>
      </c>
      <c r="D4548" s="20" t="s">
        <v>1028</v>
      </c>
      <c r="E4548" s="26">
        <v>43282</v>
      </c>
      <c r="F4548">
        <v>3.5</v>
      </c>
      <c r="G4548">
        <v>4.5</v>
      </c>
      <c r="H4548">
        <v>0.77777777777777779</v>
      </c>
      <c r="I4548">
        <v>32</v>
      </c>
      <c r="J4548">
        <v>21</v>
      </c>
      <c r="K4548">
        <v>1.5238095238095237</v>
      </c>
      <c r="L4548">
        <v>27</v>
      </c>
      <c r="M4548">
        <v>0.77777777777777779</v>
      </c>
      <c r="N4548">
        <v>25</v>
      </c>
      <c r="P4548">
        <v>1</v>
      </c>
      <c r="Q4548">
        <v>6</v>
      </c>
      <c r="R4548">
        <v>0.16666666666666666</v>
      </c>
      <c r="S4548">
        <v>7</v>
      </c>
    </row>
    <row r="4549" spans="1:19" x14ac:dyDescent="0.25">
      <c r="A4549" s="177" t="s">
        <v>5385</v>
      </c>
      <c r="B4549" t="s">
        <v>5386</v>
      </c>
      <c r="C4549" s="20" t="s">
        <v>1079</v>
      </c>
      <c r="D4549" s="20" t="s">
        <v>1028</v>
      </c>
      <c r="E4549" s="26">
        <v>43282</v>
      </c>
      <c r="F4549">
        <v>3.5</v>
      </c>
      <c r="G4549">
        <v>3.5</v>
      </c>
      <c r="H4549">
        <v>1</v>
      </c>
      <c r="I4549">
        <v>8</v>
      </c>
      <c r="J4549">
        <v>21</v>
      </c>
      <c r="K4549">
        <v>0.38095238095238093</v>
      </c>
      <c r="L4549">
        <v>21</v>
      </c>
      <c r="M4549">
        <v>1</v>
      </c>
      <c r="N4549">
        <v>6</v>
      </c>
      <c r="P4549">
        <v>0</v>
      </c>
      <c r="Q4549">
        <v>0</v>
      </c>
      <c r="R4549" t="e">
        <v>#DIV/0!</v>
      </c>
      <c r="S4549">
        <v>2</v>
      </c>
    </row>
    <row r="4550" spans="1:19" x14ac:dyDescent="0.25">
      <c r="A4550" s="177" t="s">
        <v>7555</v>
      </c>
      <c r="B4550" t="s">
        <v>7556</v>
      </c>
      <c r="C4550" s="20" t="s">
        <v>901</v>
      </c>
      <c r="D4550" s="20" t="s">
        <v>1026</v>
      </c>
      <c r="E4550" s="26">
        <v>43282</v>
      </c>
      <c r="F4550">
        <v>3.5</v>
      </c>
      <c r="G4550">
        <v>3.5</v>
      </c>
      <c r="H4550">
        <v>1</v>
      </c>
      <c r="I4550">
        <v>8</v>
      </c>
      <c r="J4550">
        <v>21</v>
      </c>
      <c r="K4550">
        <v>0.38095238095238093</v>
      </c>
      <c r="L4550">
        <v>21</v>
      </c>
      <c r="M4550">
        <v>1</v>
      </c>
      <c r="N4550">
        <v>6</v>
      </c>
      <c r="P4550">
        <v>0</v>
      </c>
      <c r="Q4550">
        <v>0</v>
      </c>
      <c r="R4550" t="e">
        <v>#DIV/0!</v>
      </c>
      <c r="S4550">
        <v>2</v>
      </c>
    </row>
    <row r="4551" spans="1:19" x14ac:dyDescent="0.25">
      <c r="A4551" s="177" t="s">
        <v>7422</v>
      </c>
      <c r="B4551" t="s">
        <v>7431</v>
      </c>
      <c r="C4551" s="20" t="s">
        <v>901</v>
      </c>
      <c r="D4551" s="20" t="s">
        <v>1027</v>
      </c>
      <c r="E4551" s="26">
        <v>43282</v>
      </c>
      <c r="F4551">
        <v>1.5</v>
      </c>
      <c r="G4551">
        <v>3.5</v>
      </c>
      <c r="H4551">
        <v>0.42857142857142855</v>
      </c>
      <c r="I4551">
        <v>8</v>
      </c>
      <c r="J4551">
        <v>21</v>
      </c>
      <c r="K4551">
        <v>0.38095238095238093</v>
      </c>
      <c r="L4551">
        <v>21</v>
      </c>
      <c r="M4551">
        <v>1</v>
      </c>
      <c r="N4551">
        <v>6</v>
      </c>
      <c r="P4551">
        <v>0</v>
      </c>
      <c r="Q4551">
        <v>0</v>
      </c>
      <c r="R4551" t="e">
        <v>#DIV/0!</v>
      </c>
      <c r="S4551">
        <v>2</v>
      </c>
    </row>
    <row r="4552" spans="1:19" x14ac:dyDescent="0.25">
      <c r="A4552" s="177" t="s">
        <v>5849</v>
      </c>
      <c r="B4552" t="s">
        <v>5860</v>
      </c>
      <c r="C4552" s="20" t="s">
        <v>903</v>
      </c>
      <c r="D4552" s="20" t="s">
        <v>1026</v>
      </c>
      <c r="E4552" s="26">
        <v>43282</v>
      </c>
      <c r="F4552">
        <v>6.5</v>
      </c>
      <c r="G4552">
        <v>3.5</v>
      </c>
      <c r="H4552">
        <v>1.8571428571428572</v>
      </c>
      <c r="I4552">
        <v>8</v>
      </c>
      <c r="J4552">
        <v>21</v>
      </c>
      <c r="K4552">
        <v>0.38095238095238093</v>
      </c>
      <c r="L4552">
        <v>21</v>
      </c>
      <c r="M4552">
        <v>1</v>
      </c>
      <c r="N4552">
        <v>6</v>
      </c>
      <c r="P4552">
        <v>0</v>
      </c>
      <c r="Q4552">
        <v>0</v>
      </c>
      <c r="R4552" t="e">
        <v>#DIV/0!</v>
      </c>
      <c r="S4552">
        <v>2</v>
      </c>
    </row>
    <row r="4553" spans="1:19" x14ac:dyDescent="0.25">
      <c r="A4553" s="177" t="s">
        <v>5413</v>
      </c>
      <c r="B4553" t="s">
        <v>5414</v>
      </c>
      <c r="C4553" t="s">
        <v>903</v>
      </c>
      <c r="D4553" s="20" t="s">
        <v>1027</v>
      </c>
      <c r="E4553" s="26">
        <v>43282</v>
      </c>
      <c r="F4553">
        <v>0.5</v>
      </c>
      <c r="G4553">
        <v>3.5</v>
      </c>
      <c r="H4553">
        <v>0.14285714285714285</v>
      </c>
      <c r="I4553">
        <v>8</v>
      </c>
      <c r="J4553">
        <v>21</v>
      </c>
      <c r="K4553">
        <v>0.38095238095238093</v>
      </c>
      <c r="L4553">
        <v>21</v>
      </c>
      <c r="M4553">
        <v>1</v>
      </c>
      <c r="N4553">
        <v>6</v>
      </c>
      <c r="P4553">
        <v>0</v>
      </c>
      <c r="Q4553">
        <v>0</v>
      </c>
      <c r="R4553" t="e">
        <v>#DIV/0!</v>
      </c>
      <c r="S4553">
        <v>2</v>
      </c>
    </row>
    <row r="4554" spans="1:19" x14ac:dyDescent="0.25">
      <c r="A4554" s="177" t="s">
        <v>11883</v>
      </c>
      <c r="B4554" t="s">
        <v>11884</v>
      </c>
      <c r="C4554" t="s">
        <v>198</v>
      </c>
      <c r="D4554" s="20" t="s">
        <v>1028</v>
      </c>
      <c r="E4554" s="26">
        <v>43282</v>
      </c>
      <c r="F4554">
        <v>1</v>
      </c>
      <c r="G4554">
        <v>1</v>
      </c>
      <c r="H4554">
        <v>1</v>
      </c>
      <c r="I4554">
        <v>5</v>
      </c>
      <c r="J4554">
        <v>6</v>
      </c>
      <c r="K4554">
        <v>0.83333333333333337</v>
      </c>
      <c r="L4554">
        <v>6</v>
      </c>
      <c r="M4554">
        <v>1</v>
      </c>
      <c r="N4554">
        <v>5</v>
      </c>
      <c r="P4554">
        <v>0</v>
      </c>
      <c r="Q4554">
        <v>0</v>
      </c>
      <c r="R4554" t="e">
        <v>#DIV/0!</v>
      </c>
      <c r="S4554">
        <v>0</v>
      </c>
    </row>
    <row r="4555" spans="1:19" x14ac:dyDescent="0.25">
      <c r="A4555" s="177" t="s">
        <v>11885</v>
      </c>
      <c r="B4555" t="s">
        <v>11886</v>
      </c>
      <c r="C4555" t="s">
        <v>199</v>
      </c>
      <c r="D4555" s="20" t="s">
        <v>1028</v>
      </c>
      <c r="E4555" s="26">
        <v>43282</v>
      </c>
      <c r="F4555">
        <v>10.5</v>
      </c>
      <c r="G4555">
        <v>14</v>
      </c>
      <c r="H4555">
        <v>0.75</v>
      </c>
      <c r="I4555">
        <v>49</v>
      </c>
      <c r="J4555">
        <v>80</v>
      </c>
      <c r="K4555">
        <v>0.61250000000000004</v>
      </c>
      <c r="L4555">
        <v>128</v>
      </c>
      <c r="M4555">
        <v>0.625</v>
      </c>
      <c r="N4555">
        <v>44</v>
      </c>
      <c r="P4555">
        <v>1</v>
      </c>
      <c r="Q4555">
        <v>3</v>
      </c>
      <c r="R4555">
        <v>0.33333333333333331</v>
      </c>
      <c r="S4555">
        <v>5</v>
      </c>
    </row>
    <row r="4556" spans="1:19" x14ac:dyDescent="0.25">
      <c r="A4556" s="177" t="s">
        <v>11887</v>
      </c>
      <c r="B4556" t="s">
        <v>11888</v>
      </c>
      <c r="C4556" t="s">
        <v>348</v>
      </c>
      <c r="D4556" s="20" t="s">
        <v>1028</v>
      </c>
      <c r="E4556" s="26">
        <v>43282</v>
      </c>
      <c r="F4556">
        <v>0</v>
      </c>
      <c r="G4556">
        <v>0</v>
      </c>
      <c r="H4556" t="e">
        <v>#DIV/0!</v>
      </c>
      <c r="I4556">
        <v>0</v>
      </c>
      <c r="J4556">
        <v>0</v>
      </c>
      <c r="K4556" t="e">
        <v>#DIV/0!</v>
      </c>
      <c r="L4556">
        <v>0</v>
      </c>
      <c r="M4556" t="e">
        <v>#DIV/0!</v>
      </c>
      <c r="N4556">
        <v>0</v>
      </c>
      <c r="P4556">
        <v>0</v>
      </c>
      <c r="Q4556">
        <v>0</v>
      </c>
      <c r="R4556" t="e">
        <v>#DIV/0!</v>
      </c>
      <c r="S4556">
        <v>0</v>
      </c>
    </row>
    <row r="4557" spans="1:19" x14ac:dyDescent="0.25">
      <c r="A4557" s="177" t="s">
        <v>11889</v>
      </c>
      <c r="B4557" t="s">
        <v>11890</v>
      </c>
      <c r="C4557" t="s">
        <v>357</v>
      </c>
      <c r="D4557" s="20" t="s">
        <v>1028</v>
      </c>
      <c r="E4557" s="26">
        <v>43282</v>
      </c>
      <c r="F4557">
        <v>0</v>
      </c>
      <c r="G4557">
        <v>0</v>
      </c>
      <c r="H4557" t="e">
        <v>#DIV/0!</v>
      </c>
      <c r="I4557">
        <v>0</v>
      </c>
      <c r="J4557">
        <v>0</v>
      </c>
      <c r="K4557" t="e">
        <v>#DIV/0!</v>
      </c>
      <c r="L4557">
        <v>0</v>
      </c>
      <c r="M4557" t="e">
        <v>#DIV/0!</v>
      </c>
      <c r="N4557">
        <v>0</v>
      </c>
      <c r="P4557">
        <v>0</v>
      </c>
      <c r="Q4557">
        <v>0</v>
      </c>
      <c r="R4557" t="e">
        <v>#DIV/0!</v>
      </c>
      <c r="S4557">
        <v>0</v>
      </c>
    </row>
    <row r="4558" spans="1:19" x14ac:dyDescent="0.25">
      <c r="A4558" s="177" t="s">
        <v>11001</v>
      </c>
      <c r="B4558" t="s">
        <v>11002</v>
      </c>
      <c r="C4558" t="s">
        <v>227</v>
      </c>
      <c r="D4558" s="20" t="s">
        <v>1028</v>
      </c>
      <c r="E4558" s="26">
        <v>43282</v>
      </c>
      <c r="F4558">
        <v>0</v>
      </c>
      <c r="G4558">
        <v>0</v>
      </c>
      <c r="H4558" t="e">
        <v>#DIV/0!</v>
      </c>
      <c r="I4558">
        <v>0</v>
      </c>
      <c r="J4558">
        <v>0</v>
      </c>
      <c r="K4558" t="e">
        <v>#DIV/0!</v>
      </c>
      <c r="L4558">
        <v>0</v>
      </c>
      <c r="M4558" t="e">
        <v>#DIV/0!</v>
      </c>
      <c r="N4558">
        <v>0</v>
      </c>
      <c r="P4558">
        <v>0</v>
      </c>
      <c r="Q4558">
        <v>0</v>
      </c>
      <c r="R4558" t="e">
        <v>#DIV/0!</v>
      </c>
      <c r="S4558">
        <v>0</v>
      </c>
    </row>
    <row r="4559" spans="1:19" x14ac:dyDescent="0.25">
      <c r="A4559" s="177" t="s">
        <v>10826</v>
      </c>
      <c r="B4559" t="s">
        <v>10827</v>
      </c>
      <c r="C4559" t="s">
        <v>203</v>
      </c>
      <c r="D4559" s="20" t="s">
        <v>1028</v>
      </c>
      <c r="E4559" s="26">
        <v>43282</v>
      </c>
      <c r="F4559">
        <v>0</v>
      </c>
      <c r="G4559">
        <v>0</v>
      </c>
      <c r="H4559" t="e">
        <v>#DIV/0!</v>
      </c>
      <c r="I4559">
        <v>0</v>
      </c>
      <c r="J4559">
        <v>0</v>
      </c>
      <c r="K4559" t="e">
        <v>#DIV/0!</v>
      </c>
      <c r="L4559">
        <v>0</v>
      </c>
      <c r="M4559" t="e">
        <v>#DIV/0!</v>
      </c>
      <c r="N4559">
        <v>0</v>
      </c>
      <c r="O4559" t="e">
        <v>#DIV/0!</v>
      </c>
      <c r="P4559">
        <v>0</v>
      </c>
      <c r="Q4559">
        <v>0</v>
      </c>
      <c r="R4559" t="e">
        <v>#DIV/0!</v>
      </c>
      <c r="S4559">
        <v>0</v>
      </c>
    </row>
    <row r="4560" spans="1:19" x14ac:dyDescent="0.25">
      <c r="A4560" s="177" t="s">
        <v>10161</v>
      </c>
      <c r="B4560" t="s">
        <v>10162</v>
      </c>
      <c r="C4560" t="s">
        <v>387</v>
      </c>
      <c r="D4560" s="20" t="s">
        <v>1028</v>
      </c>
      <c r="E4560" s="26">
        <v>43282</v>
      </c>
      <c r="F4560">
        <v>0</v>
      </c>
      <c r="G4560">
        <v>0</v>
      </c>
      <c r="H4560" t="e">
        <v>#DIV/0!</v>
      </c>
      <c r="I4560">
        <v>0</v>
      </c>
      <c r="J4560">
        <v>0</v>
      </c>
      <c r="K4560" t="e">
        <v>#DIV/0!</v>
      </c>
      <c r="L4560">
        <v>0</v>
      </c>
      <c r="M4560" t="e">
        <v>#DIV/0!</v>
      </c>
      <c r="N4560">
        <v>0</v>
      </c>
      <c r="P4560">
        <v>0</v>
      </c>
      <c r="Q4560">
        <v>0</v>
      </c>
      <c r="R4560" t="e">
        <v>#DIV/0!</v>
      </c>
      <c r="S4560">
        <v>0</v>
      </c>
    </row>
    <row r="4561" spans="1:19" x14ac:dyDescent="0.25">
      <c r="A4561" s="177" t="s">
        <v>9979</v>
      </c>
      <c r="B4561" t="s">
        <v>9980</v>
      </c>
      <c r="C4561" t="s">
        <v>223</v>
      </c>
      <c r="D4561" s="20" t="s">
        <v>1028</v>
      </c>
      <c r="E4561" s="26">
        <v>43282</v>
      </c>
      <c r="F4561">
        <v>8</v>
      </c>
      <c r="G4561">
        <v>6</v>
      </c>
      <c r="H4561">
        <v>1.3333333333333333</v>
      </c>
      <c r="I4561">
        <v>45</v>
      </c>
      <c r="J4561">
        <v>88</v>
      </c>
      <c r="K4561">
        <v>0.51136363636363635</v>
      </c>
      <c r="L4561">
        <v>66</v>
      </c>
      <c r="M4561">
        <v>1.3333333333333333</v>
      </c>
      <c r="N4561">
        <v>45</v>
      </c>
      <c r="P4561">
        <v>0</v>
      </c>
      <c r="Q4561">
        <v>0</v>
      </c>
      <c r="R4561" t="e">
        <v>#DIV/0!</v>
      </c>
      <c r="S4561">
        <v>0</v>
      </c>
    </row>
    <row r="4562" spans="1:19" x14ac:dyDescent="0.25">
      <c r="A4562" s="177" t="s">
        <v>9597</v>
      </c>
      <c r="B4562" t="s">
        <v>9598</v>
      </c>
      <c r="C4562" t="s">
        <v>346</v>
      </c>
      <c r="D4562" s="20" t="s">
        <v>1028</v>
      </c>
      <c r="E4562" s="26">
        <v>43282</v>
      </c>
      <c r="F4562">
        <v>0</v>
      </c>
      <c r="G4562">
        <v>0</v>
      </c>
      <c r="H4562" t="e">
        <v>#DIV/0!</v>
      </c>
      <c r="I4562">
        <v>0</v>
      </c>
      <c r="J4562">
        <v>0</v>
      </c>
      <c r="K4562" t="e">
        <v>#DIV/0!</v>
      </c>
      <c r="L4562">
        <v>0</v>
      </c>
      <c r="M4562" t="e">
        <v>#DIV/0!</v>
      </c>
      <c r="N4562">
        <v>0</v>
      </c>
      <c r="P4562">
        <v>0</v>
      </c>
      <c r="Q4562">
        <v>0</v>
      </c>
      <c r="R4562" t="e">
        <v>#DIV/0!</v>
      </c>
      <c r="S4562">
        <v>0</v>
      </c>
    </row>
    <row r="4563" spans="1:19" x14ac:dyDescent="0.25">
      <c r="A4563" s="177" t="s">
        <v>9238</v>
      </c>
      <c r="B4563" t="s">
        <v>9239</v>
      </c>
      <c r="C4563" t="s">
        <v>207</v>
      </c>
      <c r="D4563" s="20" t="s">
        <v>1028</v>
      </c>
      <c r="E4563" s="26">
        <v>43282</v>
      </c>
      <c r="F4563">
        <v>4</v>
      </c>
      <c r="G4563">
        <v>6</v>
      </c>
      <c r="H4563">
        <v>0.66666666666666663</v>
      </c>
      <c r="I4563">
        <v>18</v>
      </c>
      <c r="J4563">
        <v>28</v>
      </c>
      <c r="K4563">
        <v>0.6428571428571429</v>
      </c>
      <c r="L4563">
        <v>48</v>
      </c>
      <c r="M4563">
        <v>0.58333333333333337</v>
      </c>
      <c r="N4563">
        <v>17</v>
      </c>
      <c r="O4563">
        <v>0.93</v>
      </c>
      <c r="P4563">
        <v>1</v>
      </c>
      <c r="Q4563">
        <v>2</v>
      </c>
      <c r="R4563">
        <v>0.5</v>
      </c>
      <c r="S4563">
        <v>1</v>
      </c>
    </row>
    <row r="4564" spans="1:19" x14ac:dyDescent="0.25">
      <c r="A4564" s="177" t="s">
        <v>8399</v>
      </c>
      <c r="B4564" t="s">
        <v>8400</v>
      </c>
      <c r="C4564" t="s">
        <v>212</v>
      </c>
      <c r="D4564" s="20" t="s">
        <v>1028</v>
      </c>
      <c r="E4564" s="26">
        <v>43282</v>
      </c>
      <c r="F4564">
        <v>1</v>
      </c>
      <c r="G4564">
        <v>1.5</v>
      </c>
      <c r="H4564">
        <v>0.66666666666666663</v>
      </c>
      <c r="I4564">
        <v>6</v>
      </c>
      <c r="J4564">
        <v>6</v>
      </c>
      <c r="K4564">
        <v>1</v>
      </c>
      <c r="L4564">
        <v>9</v>
      </c>
      <c r="M4564">
        <v>0.66666666666666663</v>
      </c>
      <c r="N4564">
        <v>0</v>
      </c>
      <c r="P4564">
        <v>0</v>
      </c>
      <c r="Q4564">
        <v>0</v>
      </c>
      <c r="R4564" t="e">
        <v>#DIV/0!</v>
      </c>
      <c r="S4564">
        <v>6</v>
      </c>
    </row>
    <row r="4565" spans="1:19" x14ac:dyDescent="0.25">
      <c r="A4565" s="177" t="s">
        <v>8098</v>
      </c>
      <c r="B4565" t="s">
        <v>8099</v>
      </c>
      <c r="C4565" t="s">
        <v>225</v>
      </c>
      <c r="D4565" s="20" t="s">
        <v>1028</v>
      </c>
      <c r="E4565" s="26">
        <v>43282</v>
      </c>
      <c r="F4565">
        <v>6</v>
      </c>
      <c r="G4565">
        <v>5.5</v>
      </c>
      <c r="H4565">
        <v>1.0909090909090908</v>
      </c>
      <c r="I4565">
        <v>59</v>
      </c>
      <c r="J4565">
        <v>66</v>
      </c>
      <c r="K4565">
        <v>0.89393939393939392</v>
      </c>
      <c r="L4565">
        <v>62</v>
      </c>
      <c r="M4565">
        <v>1.064516129032258</v>
      </c>
      <c r="N4565">
        <v>59</v>
      </c>
      <c r="P4565">
        <v>1</v>
      </c>
      <c r="Q4565">
        <v>1</v>
      </c>
      <c r="R4565">
        <v>1</v>
      </c>
      <c r="S4565">
        <v>0</v>
      </c>
    </row>
    <row r="4566" spans="1:19" x14ac:dyDescent="0.25">
      <c r="A4566" s="177" t="s">
        <v>7710</v>
      </c>
      <c r="B4566" t="s">
        <v>7711</v>
      </c>
      <c r="C4566" t="s">
        <v>901</v>
      </c>
      <c r="D4566" s="20" t="s">
        <v>1028</v>
      </c>
      <c r="E4566" s="26">
        <v>43282</v>
      </c>
      <c r="F4566">
        <v>5</v>
      </c>
      <c r="G4566">
        <v>7</v>
      </c>
      <c r="H4566">
        <v>0.7142857142857143</v>
      </c>
      <c r="I4566">
        <v>38</v>
      </c>
      <c r="J4566">
        <v>30</v>
      </c>
      <c r="K4566">
        <v>1.2666666666666666</v>
      </c>
      <c r="L4566">
        <v>42</v>
      </c>
      <c r="M4566">
        <v>0.7142857142857143</v>
      </c>
      <c r="N4566">
        <v>31</v>
      </c>
      <c r="P4566">
        <v>3</v>
      </c>
      <c r="Q4566">
        <v>8</v>
      </c>
      <c r="R4566">
        <v>0.375</v>
      </c>
      <c r="S4566">
        <v>7</v>
      </c>
    </row>
    <row r="4567" spans="1:19" x14ac:dyDescent="0.25">
      <c r="A4567" s="177" t="s">
        <v>7158</v>
      </c>
      <c r="B4567" t="s">
        <v>7159</v>
      </c>
      <c r="C4567" t="s">
        <v>232</v>
      </c>
      <c r="D4567" s="20" t="s">
        <v>1028</v>
      </c>
      <c r="E4567" s="26">
        <v>43282</v>
      </c>
      <c r="F4567">
        <v>9</v>
      </c>
      <c r="G4567">
        <v>7.5</v>
      </c>
      <c r="H4567">
        <v>1.2</v>
      </c>
      <c r="I4567">
        <v>100</v>
      </c>
      <c r="J4567">
        <v>102</v>
      </c>
      <c r="K4567">
        <v>0.98039215686274506</v>
      </c>
      <c r="L4567">
        <v>84</v>
      </c>
      <c r="M4567">
        <v>1.2142857142857142</v>
      </c>
      <c r="N4567">
        <v>89</v>
      </c>
      <c r="P4567">
        <v>1</v>
      </c>
      <c r="Q4567">
        <v>6</v>
      </c>
      <c r="R4567">
        <v>0.16666666666666666</v>
      </c>
      <c r="S4567">
        <v>11</v>
      </c>
    </row>
    <row r="4568" spans="1:19" x14ac:dyDescent="0.25">
      <c r="A4568" s="177" t="s">
        <v>6792</v>
      </c>
      <c r="B4568" t="s">
        <v>6793</v>
      </c>
      <c r="C4568" t="s">
        <v>317</v>
      </c>
      <c r="D4568" s="20" t="s">
        <v>1028</v>
      </c>
      <c r="E4568" s="26">
        <v>43282</v>
      </c>
      <c r="F4568">
        <v>9</v>
      </c>
      <c r="G4568">
        <v>9</v>
      </c>
      <c r="H4568">
        <v>1</v>
      </c>
      <c r="I4568">
        <v>34</v>
      </c>
      <c r="J4568">
        <v>54</v>
      </c>
      <c r="K4568">
        <v>0.62962962962962965</v>
      </c>
      <c r="L4568">
        <v>54</v>
      </c>
      <c r="M4568">
        <v>1</v>
      </c>
      <c r="N4568">
        <v>32</v>
      </c>
      <c r="P4568">
        <v>4</v>
      </c>
      <c r="Q4568">
        <v>4</v>
      </c>
      <c r="R4568">
        <v>1</v>
      </c>
      <c r="S4568">
        <v>2</v>
      </c>
    </row>
    <row r="4569" spans="1:19" x14ac:dyDescent="0.25">
      <c r="A4569" s="177" t="s">
        <v>6368</v>
      </c>
      <c r="B4569" t="s">
        <v>6369</v>
      </c>
      <c r="C4569" t="s">
        <v>214</v>
      </c>
      <c r="D4569" s="20" t="s">
        <v>1028</v>
      </c>
      <c r="E4569" s="26">
        <v>43282</v>
      </c>
      <c r="F4569">
        <v>12.5</v>
      </c>
      <c r="G4569">
        <v>13.5</v>
      </c>
      <c r="H4569">
        <v>0.92592592592592593</v>
      </c>
      <c r="I4569">
        <v>104</v>
      </c>
      <c r="J4569">
        <v>142</v>
      </c>
      <c r="K4569">
        <v>0.73239436619718312</v>
      </c>
      <c r="L4569">
        <v>150</v>
      </c>
      <c r="M4569">
        <v>0.94666666666666666</v>
      </c>
      <c r="N4569">
        <v>67</v>
      </c>
      <c r="O4569">
        <v>0.95</v>
      </c>
      <c r="P4569">
        <v>10</v>
      </c>
      <c r="Q4569">
        <v>12</v>
      </c>
      <c r="R4569">
        <v>0.83333333333333337</v>
      </c>
      <c r="S4569">
        <v>37</v>
      </c>
    </row>
    <row r="4570" spans="1:19" x14ac:dyDescent="0.25">
      <c r="A4570" s="177" t="s">
        <v>909</v>
      </c>
      <c r="B4570" t="s">
        <v>906</v>
      </c>
      <c r="C4570" t="s">
        <v>903</v>
      </c>
      <c r="D4570" s="20" t="s">
        <v>1028</v>
      </c>
      <c r="E4570" s="26">
        <v>43282</v>
      </c>
      <c r="F4570">
        <v>7</v>
      </c>
      <c r="G4570">
        <v>7</v>
      </c>
      <c r="H4570">
        <v>1</v>
      </c>
      <c r="I4570">
        <v>21</v>
      </c>
      <c r="J4570">
        <v>42</v>
      </c>
      <c r="K4570">
        <v>0.5</v>
      </c>
      <c r="L4570">
        <v>42</v>
      </c>
      <c r="M4570">
        <v>1</v>
      </c>
      <c r="N4570">
        <v>18</v>
      </c>
      <c r="P4570">
        <v>1</v>
      </c>
      <c r="Q4570">
        <v>1</v>
      </c>
      <c r="R4570">
        <v>1</v>
      </c>
      <c r="S4570">
        <v>3</v>
      </c>
    </row>
    <row r="4571" spans="1:19" x14ac:dyDescent="0.25">
      <c r="A4571" s="177" t="s">
        <v>4975</v>
      </c>
      <c r="B4571" t="s">
        <v>4976</v>
      </c>
      <c r="C4571" t="s">
        <v>230</v>
      </c>
      <c r="D4571" s="20" t="s">
        <v>1028</v>
      </c>
      <c r="E4571" s="26">
        <v>43282</v>
      </c>
      <c r="F4571">
        <v>0</v>
      </c>
      <c r="G4571">
        <v>0</v>
      </c>
      <c r="H4571" t="e">
        <v>#DIV/0!</v>
      </c>
      <c r="I4571">
        <v>0</v>
      </c>
      <c r="J4571">
        <v>0</v>
      </c>
      <c r="K4571" t="e">
        <v>#DIV/0!</v>
      </c>
      <c r="L4571">
        <v>0</v>
      </c>
      <c r="M4571" t="e">
        <v>#DIV/0!</v>
      </c>
      <c r="N4571">
        <v>0</v>
      </c>
      <c r="P4571">
        <v>0</v>
      </c>
      <c r="Q4571">
        <v>0</v>
      </c>
      <c r="R4571" t="e">
        <v>#DIV/0!</v>
      </c>
      <c r="S4571">
        <v>0</v>
      </c>
    </row>
    <row r="4572" spans="1:19" x14ac:dyDescent="0.25">
      <c r="A4572" s="177" t="s">
        <v>4800</v>
      </c>
      <c r="B4572" t="s">
        <v>4801</v>
      </c>
      <c r="C4572" t="s">
        <v>234</v>
      </c>
      <c r="D4572" s="20" t="s">
        <v>1028</v>
      </c>
      <c r="E4572" s="26">
        <v>43282</v>
      </c>
      <c r="F4572">
        <v>3</v>
      </c>
      <c r="G4572">
        <v>4.5</v>
      </c>
      <c r="H4572">
        <v>0.66666666666666663</v>
      </c>
      <c r="I4572">
        <v>11</v>
      </c>
      <c r="J4572">
        <v>36</v>
      </c>
      <c r="K4572">
        <v>0.30555555555555558</v>
      </c>
      <c r="L4572">
        <v>63</v>
      </c>
      <c r="M4572">
        <v>0.5714285714285714</v>
      </c>
      <c r="N4572">
        <v>11</v>
      </c>
      <c r="P4572">
        <v>2</v>
      </c>
      <c r="Q4572">
        <v>3</v>
      </c>
      <c r="R4572">
        <v>0.66666666666666663</v>
      </c>
      <c r="S4572">
        <v>0</v>
      </c>
    </row>
    <row r="4573" spans="1:19" x14ac:dyDescent="0.25">
      <c r="A4573" s="177" t="s">
        <v>4450</v>
      </c>
      <c r="B4573" t="s">
        <v>4451</v>
      </c>
      <c r="C4573" t="s">
        <v>217</v>
      </c>
      <c r="D4573" s="20" t="s">
        <v>1028</v>
      </c>
      <c r="E4573" s="26">
        <v>43282</v>
      </c>
      <c r="F4573">
        <v>0</v>
      </c>
      <c r="G4573">
        <v>0</v>
      </c>
      <c r="H4573" t="e">
        <v>#DIV/0!</v>
      </c>
      <c r="I4573">
        <v>0</v>
      </c>
      <c r="J4573">
        <v>0</v>
      </c>
      <c r="K4573" t="e">
        <v>#DIV/0!</v>
      </c>
      <c r="L4573">
        <v>0</v>
      </c>
      <c r="M4573" t="e">
        <v>#DIV/0!</v>
      </c>
      <c r="N4573">
        <v>0</v>
      </c>
      <c r="P4573">
        <v>0</v>
      </c>
      <c r="Q4573">
        <v>0</v>
      </c>
      <c r="R4573" t="e">
        <v>#DIV/0!</v>
      </c>
      <c r="S4573">
        <v>0</v>
      </c>
    </row>
    <row r="4574" spans="1:19" x14ac:dyDescent="0.25">
      <c r="A4574" s="177" t="s">
        <v>3860</v>
      </c>
      <c r="B4574" t="s">
        <v>3861</v>
      </c>
      <c r="C4574" t="s">
        <v>342</v>
      </c>
      <c r="D4574" s="20" t="s">
        <v>1028</v>
      </c>
      <c r="E4574" s="26">
        <v>43282</v>
      </c>
      <c r="F4574">
        <v>0</v>
      </c>
      <c r="G4574">
        <v>0</v>
      </c>
      <c r="H4574" t="e">
        <v>#DIV/0!</v>
      </c>
      <c r="I4574">
        <v>0</v>
      </c>
      <c r="J4574">
        <v>0</v>
      </c>
      <c r="K4574" t="e">
        <v>#DIV/0!</v>
      </c>
      <c r="L4574">
        <v>0</v>
      </c>
      <c r="M4574" t="e">
        <v>#DIV/0!</v>
      </c>
      <c r="N4574">
        <v>0</v>
      </c>
      <c r="P4574">
        <v>0</v>
      </c>
      <c r="Q4574">
        <v>0</v>
      </c>
      <c r="R4574" t="e">
        <v>#DIV/0!</v>
      </c>
      <c r="S4574">
        <v>0</v>
      </c>
    </row>
    <row r="4575" spans="1:19" x14ac:dyDescent="0.25">
      <c r="A4575" s="177" t="s">
        <v>3668</v>
      </c>
      <c r="B4575" t="s">
        <v>3669</v>
      </c>
      <c r="C4575" t="s">
        <v>220</v>
      </c>
      <c r="D4575" s="20" t="s">
        <v>1028</v>
      </c>
      <c r="E4575" s="26">
        <v>43282</v>
      </c>
      <c r="F4575">
        <v>0</v>
      </c>
      <c r="G4575">
        <v>0</v>
      </c>
      <c r="H4575" t="e">
        <v>#DIV/0!</v>
      </c>
      <c r="I4575">
        <v>0</v>
      </c>
      <c r="J4575">
        <v>0</v>
      </c>
      <c r="K4575" t="e">
        <v>#DIV/0!</v>
      </c>
      <c r="L4575">
        <v>0</v>
      </c>
      <c r="M4575" t="e">
        <v>#DIV/0!</v>
      </c>
      <c r="N4575">
        <v>0</v>
      </c>
      <c r="P4575">
        <v>0</v>
      </c>
      <c r="Q4575">
        <v>0</v>
      </c>
      <c r="R4575" t="e">
        <v>#DIV/0!</v>
      </c>
      <c r="S4575">
        <v>0</v>
      </c>
    </row>
    <row r="4576" spans="1:19" x14ac:dyDescent="0.25">
      <c r="A4576" s="177" t="s">
        <v>3143</v>
      </c>
      <c r="B4576" t="s">
        <v>3144</v>
      </c>
      <c r="C4576" t="s">
        <v>242</v>
      </c>
      <c r="D4576" s="20" t="s">
        <v>1026</v>
      </c>
      <c r="E4576" s="26">
        <v>43282</v>
      </c>
      <c r="F4576">
        <v>0</v>
      </c>
      <c r="G4576">
        <v>0</v>
      </c>
      <c r="H4576" t="e">
        <v>#DIV/0!</v>
      </c>
      <c r="I4576">
        <v>0</v>
      </c>
      <c r="J4576">
        <v>0</v>
      </c>
      <c r="K4576" t="e">
        <v>#DIV/0!</v>
      </c>
      <c r="L4576">
        <v>0</v>
      </c>
      <c r="M4576" t="e">
        <v>#DIV/0!</v>
      </c>
      <c r="N4576">
        <v>0</v>
      </c>
      <c r="P4576">
        <v>0</v>
      </c>
      <c r="Q4576">
        <v>0</v>
      </c>
      <c r="R4576" t="e">
        <v>#DIV/0!</v>
      </c>
      <c r="S4576">
        <v>0</v>
      </c>
    </row>
    <row r="4577" spans="1:19" x14ac:dyDescent="0.25">
      <c r="A4577" s="177" t="s">
        <v>2968</v>
      </c>
      <c r="B4577" t="s">
        <v>2969</v>
      </c>
      <c r="C4577" s="20" t="s">
        <v>2754</v>
      </c>
      <c r="D4577" s="20" t="s">
        <v>1026</v>
      </c>
      <c r="E4577" s="26">
        <v>43282</v>
      </c>
      <c r="F4577">
        <v>3.5</v>
      </c>
      <c r="G4577">
        <v>3.5</v>
      </c>
      <c r="H4577">
        <v>1</v>
      </c>
      <c r="I4577">
        <v>13</v>
      </c>
      <c r="J4577">
        <v>21</v>
      </c>
      <c r="K4577">
        <v>0.61904761904761907</v>
      </c>
      <c r="L4577">
        <v>21</v>
      </c>
      <c r="M4577">
        <v>1</v>
      </c>
      <c r="N4577">
        <v>12</v>
      </c>
      <c r="P4577">
        <v>1</v>
      </c>
      <c r="Q4577">
        <v>1</v>
      </c>
      <c r="R4577">
        <v>1</v>
      </c>
      <c r="S4577">
        <v>1</v>
      </c>
    </row>
    <row r="4578" spans="1:19" x14ac:dyDescent="0.25">
      <c r="A4578" s="177" t="s">
        <v>2795</v>
      </c>
      <c r="B4578" t="s">
        <v>2796</v>
      </c>
      <c r="C4578" s="20" t="s">
        <v>2754</v>
      </c>
      <c r="D4578" s="20" t="s">
        <v>1027</v>
      </c>
      <c r="E4578" s="26">
        <v>43282</v>
      </c>
      <c r="F4578">
        <v>4</v>
      </c>
      <c r="G4578">
        <v>5</v>
      </c>
      <c r="H4578">
        <v>0.8</v>
      </c>
      <c r="I4578">
        <v>12</v>
      </c>
      <c r="J4578">
        <v>24</v>
      </c>
      <c r="K4578">
        <v>0.5</v>
      </c>
      <c r="L4578">
        <v>30</v>
      </c>
      <c r="M4578">
        <v>0.8</v>
      </c>
      <c r="N4578">
        <v>12</v>
      </c>
      <c r="P4578">
        <v>2</v>
      </c>
      <c r="Q4578">
        <v>4</v>
      </c>
      <c r="R4578">
        <v>0.5</v>
      </c>
      <c r="S4578">
        <v>0</v>
      </c>
    </row>
    <row r="4579" spans="1:19" x14ac:dyDescent="0.25">
      <c r="A4579" s="177" t="s">
        <v>2761</v>
      </c>
      <c r="B4579" t="s">
        <v>2762</v>
      </c>
      <c r="C4579" s="20" t="s">
        <v>2754</v>
      </c>
      <c r="D4579" s="20" t="s">
        <v>1028</v>
      </c>
      <c r="E4579" s="26">
        <v>43282</v>
      </c>
      <c r="F4579">
        <v>7.5</v>
      </c>
      <c r="G4579">
        <v>8.5</v>
      </c>
      <c r="H4579">
        <v>0.88235294117647056</v>
      </c>
      <c r="I4579">
        <v>25</v>
      </c>
      <c r="J4579">
        <v>45</v>
      </c>
      <c r="K4579">
        <v>0.55555555555555558</v>
      </c>
      <c r="L4579">
        <v>51</v>
      </c>
      <c r="M4579">
        <v>0.88235294117647056</v>
      </c>
      <c r="N4579">
        <v>24</v>
      </c>
      <c r="P4579">
        <v>3</v>
      </c>
      <c r="Q4579">
        <v>5</v>
      </c>
      <c r="R4579">
        <v>0.6</v>
      </c>
      <c r="S4579">
        <v>1</v>
      </c>
    </row>
    <row r="4580" spans="1:19" x14ac:dyDescent="0.25">
      <c r="A4580" s="177" t="s">
        <v>2723</v>
      </c>
      <c r="B4580" t="s">
        <v>2724</v>
      </c>
      <c r="C4580" t="s">
        <v>237</v>
      </c>
      <c r="D4580" s="20" t="s">
        <v>1026</v>
      </c>
      <c r="E4580" s="26">
        <v>43282</v>
      </c>
      <c r="F4580">
        <v>6</v>
      </c>
      <c r="G4580">
        <v>9</v>
      </c>
      <c r="H4580">
        <v>0.66666666666666663</v>
      </c>
      <c r="I4580">
        <v>28</v>
      </c>
      <c r="J4580">
        <v>50</v>
      </c>
      <c r="K4580">
        <v>0.56000000000000005</v>
      </c>
      <c r="L4580">
        <v>78</v>
      </c>
      <c r="M4580">
        <v>0.64102564102564108</v>
      </c>
      <c r="N4580">
        <v>20</v>
      </c>
      <c r="O4580">
        <v>0.94</v>
      </c>
      <c r="P4580">
        <v>7</v>
      </c>
      <c r="Q4580">
        <v>8</v>
      </c>
      <c r="R4580">
        <v>0.875</v>
      </c>
      <c r="S4580">
        <v>8</v>
      </c>
    </row>
    <row r="4581" spans="1:19" x14ac:dyDescent="0.25">
      <c r="A4581" s="177" t="s">
        <v>2548</v>
      </c>
      <c r="B4581" t="s">
        <v>2549</v>
      </c>
      <c r="C4581" t="s">
        <v>238</v>
      </c>
      <c r="D4581" s="20" t="s">
        <v>1026</v>
      </c>
      <c r="E4581" s="26">
        <v>43282</v>
      </c>
      <c r="F4581">
        <v>0</v>
      </c>
      <c r="G4581">
        <v>0</v>
      </c>
      <c r="H4581" t="e">
        <v>#DIV/0!</v>
      </c>
      <c r="I4581">
        <v>0</v>
      </c>
      <c r="J4581">
        <v>0</v>
      </c>
      <c r="K4581" t="e">
        <v>#DIV/0!</v>
      </c>
      <c r="L4581">
        <v>0</v>
      </c>
      <c r="M4581" t="e">
        <v>#DIV/0!</v>
      </c>
      <c r="N4581">
        <v>0</v>
      </c>
      <c r="P4581">
        <v>0</v>
      </c>
      <c r="Q4581">
        <v>0</v>
      </c>
      <c r="R4581" t="e">
        <v>#DIV/0!</v>
      </c>
      <c r="S4581">
        <v>0</v>
      </c>
    </row>
    <row r="4582" spans="1:19" x14ac:dyDescent="0.25">
      <c r="A4582" s="177" t="s">
        <v>2375</v>
      </c>
      <c r="B4582" t="s">
        <v>2376</v>
      </c>
      <c r="C4582" t="s">
        <v>239</v>
      </c>
      <c r="D4582" s="20" t="s">
        <v>1026</v>
      </c>
      <c r="E4582" s="26">
        <v>43282</v>
      </c>
      <c r="F4582">
        <v>0</v>
      </c>
      <c r="G4582">
        <v>0</v>
      </c>
      <c r="H4582" t="e">
        <v>#DIV/0!</v>
      </c>
      <c r="I4582">
        <v>0</v>
      </c>
      <c r="J4582">
        <v>0</v>
      </c>
      <c r="K4582" t="e">
        <v>#DIV/0!</v>
      </c>
      <c r="L4582">
        <v>0</v>
      </c>
      <c r="M4582" t="e">
        <v>#DIV/0!</v>
      </c>
      <c r="N4582">
        <v>0</v>
      </c>
      <c r="P4582">
        <v>0</v>
      </c>
      <c r="Q4582">
        <v>0</v>
      </c>
      <c r="R4582" t="e">
        <v>#DIV/0!</v>
      </c>
      <c r="S4582">
        <v>0</v>
      </c>
    </row>
    <row r="4583" spans="1:19" x14ac:dyDescent="0.25">
      <c r="A4583" s="177" t="s">
        <v>2200</v>
      </c>
      <c r="B4583" t="s">
        <v>2201</v>
      </c>
      <c r="C4583" s="20" t="s">
        <v>2018</v>
      </c>
      <c r="D4583" s="20" t="s">
        <v>1026</v>
      </c>
      <c r="E4583" s="26">
        <v>43282</v>
      </c>
      <c r="F4583">
        <v>6.5</v>
      </c>
      <c r="G4583">
        <v>7</v>
      </c>
      <c r="H4583">
        <v>0.9285714285714286</v>
      </c>
      <c r="I4583">
        <v>39</v>
      </c>
      <c r="J4583">
        <v>39</v>
      </c>
      <c r="K4583">
        <v>1</v>
      </c>
      <c r="L4583">
        <v>42</v>
      </c>
      <c r="M4583">
        <v>0.9285714285714286</v>
      </c>
      <c r="N4583">
        <v>31</v>
      </c>
      <c r="P4583">
        <v>1</v>
      </c>
      <c r="Q4583">
        <v>6</v>
      </c>
      <c r="R4583">
        <v>0.16666666666666666</v>
      </c>
      <c r="S4583">
        <v>8</v>
      </c>
    </row>
    <row r="4584" spans="1:19" x14ac:dyDescent="0.25">
      <c r="A4584" s="177" t="s">
        <v>2025</v>
      </c>
      <c r="B4584" t="s">
        <v>2026</v>
      </c>
      <c r="C4584" s="20" t="s">
        <v>2018</v>
      </c>
      <c r="D4584" s="20" t="s">
        <v>1027</v>
      </c>
      <c r="E4584" s="26">
        <v>43282</v>
      </c>
      <c r="F4584">
        <v>2</v>
      </c>
      <c r="G4584">
        <v>2.5</v>
      </c>
      <c r="H4584">
        <v>0.8</v>
      </c>
      <c r="I4584">
        <v>5</v>
      </c>
      <c r="J4584">
        <v>12</v>
      </c>
      <c r="K4584">
        <v>0.41666666666666669</v>
      </c>
      <c r="L4584">
        <v>15</v>
      </c>
      <c r="M4584">
        <v>0.8</v>
      </c>
      <c r="N4584">
        <v>0</v>
      </c>
      <c r="P4584">
        <v>0</v>
      </c>
      <c r="Q4584">
        <v>0</v>
      </c>
      <c r="R4584" t="e">
        <v>#DIV/0!</v>
      </c>
      <c r="S4584">
        <v>5</v>
      </c>
    </row>
    <row r="4585" spans="1:19" x14ac:dyDescent="0.25">
      <c r="A4585" s="177" t="s">
        <v>1992</v>
      </c>
      <c r="B4585" t="s">
        <v>1993</v>
      </c>
      <c r="C4585" s="20" t="s">
        <v>2018</v>
      </c>
      <c r="D4585" s="20" t="s">
        <v>1028</v>
      </c>
      <c r="E4585" s="26">
        <v>43282</v>
      </c>
      <c r="F4585">
        <v>8.5</v>
      </c>
      <c r="G4585">
        <v>9.5</v>
      </c>
      <c r="H4585">
        <v>0.89473684210526316</v>
      </c>
      <c r="I4585">
        <v>44</v>
      </c>
      <c r="J4585">
        <v>51</v>
      </c>
      <c r="K4585">
        <v>0.86274509803921573</v>
      </c>
      <c r="L4585">
        <v>57</v>
      </c>
      <c r="M4585">
        <v>0.89473684210526316</v>
      </c>
      <c r="N4585">
        <v>31</v>
      </c>
      <c r="P4585">
        <v>1</v>
      </c>
      <c r="Q4585">
        <v>6</v>
      </c>
      <c r="R4585">
        <v>0.16666666666666666</v>
      </c>
      <c r="S4585">
        <v>13</v>
      </c>
    </row>
    <row r="4586" spans="1:19" x14ac:dyDescent="0.25">
      <c r="A4586" s="177" t="s">
        <v>1952</v>
      </c>
      <c r="B4586" t="s">
        <v>1953</v>
      </c>
      <c r="C4586" t="s">
        <v>240</v>
      </c>
      <c r="D4586" s="20" t="s">
        <v>1026</v>
      </c>
      <c r="E4586" s="26">
        <v>43282</v>
      </c>
      <c r="F4586">
        <v>12.5</v>
      </c>
      <c r="G4586">
        <v>13</v>
      </c>
      <c r="H4586">
        <v>0.96153846153846156</v>
      </c>
      <c r="I4586">
        <v>51</v>
      </c>
      <c r="J4586">
        <v>75</v>
      </c>
      <c r="K4586">
        <v>0.68</v>
      </c>
      <c r="L4586">
        <v>78</v>
      </c>
      <c r="M4586">
        <v>0.96153846153846156</v>
      </c>
      <c r="N4586">
        <v>42</v>
      </c>
      <c r="P4586">
        <v>4</v>
      </c>
      <c r="Q4586">
        <v>4</v>
      </c>
      <c r="R4586">
        <v>1</v>
      </c>
      <c r="S4586">
        <v>9</v>
      </c>
    </row>
    <row r="4587" spans="1:19" x14ac:dyDescent="0.25">
      <c r="A4587" s="177" t="s">
        <v>1777</v>
      </c>
      <c r="B4587" t="s">
        <v>1778</v>
      </c>
      <c r="C4587" t="s">
        <v>241</v>
      </c>
      <c r="D4587" s="20" t="s">
        <v>1026</v>
      </c>
      <c r="E4587" s="26">
        <v>43282</v>
      </c>
      <c r="F4587">
        <v>36</v>
      </c>
      <c r="G4587">
        <v>36.5</v>
      </c>
      <c r="H4587">
        <v>0.98630136986301364</v>
      </c>
      <c r="I4587">
        <v>315</v>
      </c>
      <c r="J4587">
        <v>426</v>
      </c>
      <c r="K4587">
        <v>0.73943661971830987</v>
      </c>
      <c r="L4587">
        <v>454</v>
      </c>
      <c r="M4587">
        <v>0.93832599118942728</v>
      </c>
      <c r="N4587">
        <v>275</v>
      </c>
      <c r="P4587">
        <v>9</v>
      </c>
      <c r="Q4587">
        <v>17</v>
      </c>
      <c r="R4587">
        <v>0.52941176470588236</v>
      </c>
      <c r="S4587">
        <v>40</v>
      </c>
    </row>
    <row r="4588" spans="1:19" x14ac:dyDescent="0.25">
      <c r="A4588" s="177" t="s">
        <v>1602</v>
      </c>
      <c r="B4588" t="s">
        <v>1603</v>
      </c>
      <c r="C4588" t="s">
        <v>318</v>
      </c>
      <c r="D4588" s="20" t="s">
        <v>1026</v>
      </c>
      <c r="E4588" s="26">
        <v>43282</v>
      </c>
      <c r="F4588">
        <v>5.5</v>
      </c>
      <c r="G4588">
        <v>6</v>
      </c>
      <c r="H4588">
        <v>0.91666666666666663</v>
      </c>
      <c r="I4588">
        <v>27</v>
      </c>
      <c r="J4588">
        <v>33</v>
      </c>
      <c r="K4588">
        <v>0.81818181818181823</v>
      </c>
      <c r="L4588">
        <v>36</v>
      </c>
      <c r="M4588">
        <v>0.91666666666666663</v>
      </c>
      <c r="N4588">
        <v>26</v>
      </c>
      <c r="P4588">
        <v>0</v>
      </c>
      <c r="Q4588">
        <v>0</v>
      </c>
      <c r="R4588" t="e">
        <v>#DIV/0!</v>
      </c>
      <c r="S4588">
        <v>1</v>
      </c>
    </row>
    <row r="4589" spans="1:19" x14ac:dyDescent="0.25">
      <c r="A4589" s="177" t="s">
        <v>1492</v>
      </c>
      <c r="B4589" t="s">
        <v>1493</v>
      </c>
      <c r="C4589" t="s">
        <v>896</v>
      </c>
      <c r="D4589" s="20" t="s">
        <v>1026</v>
      </c>
      <c r="E4589" s="26">
        <v>43282</v>
      </c>
      <c r="F4589">
        <v>70</v>
      </c>
      <c r="G4589">
        <v>75</v>
      </c>
      <c r="H4589">
        <v>0.93333333333333335</v>
      </c>
      <c r="I4589">
        <v>473</v>
      </c>
      <c r="J4589">
        <v>644</v>
      </c>
      <c r="K4589">
        <v>0.73447204968944102</v>
      </c>
      <c r="L4589">
        <v>709</v>
      </c>
      <c r="M4589">
        <v>0.90832157968970384</v>
      </c>
      <c r="N4589">
        <v>406</v>
      </c>
      <c r="P4589">
        <v>22</v>
      </c>
      <c r="Q4589">
        <v>36</v>
      </c>
      <c r="R4589">
        <v>0.61111111111111116</v>
      </c>
      <c r="S4589">
        <v>67</v>
      </c>
    </row>
    <row r="4590" spans="1:19" x14ac:dyDescent="0.25">
      <c r="A4590" s="177" t="s">
        <v>1451</v>
      </c>
      <c r="B4590" t="s">
        <v>1452</v>
      </c>
      <c r="C4590" t="s">
        <v>899</v>
      </c>
      <c r="D4590" s="20" t="s">
        <v>1027</v>
      </c>
      <c r="E4590" s="26">
        <v>43282</v>
      </c>
      <c r="F4590">
        <v>6</v>
      </c>
      <c r="G4590">
        <v>7.5</v>
      </c>
      <c r="H4590">
        <v>0.8</v>
      </c>
      <c r="I4590">
        <v>17</v>
      </c>
      <c r="J4590">
        <v>36</v>
      </c>
      <c r="K4590">
        <v>0.47222222222222221</v>
      </c>
      <c r="L4590">
        <v>45</v>
      </c>
      <c r="M4590">
        <v>0.8</v>
      </c>
      <c r="N4590">
        <v>12</v>
      </c>
      <c r="O4590" t="s">
        <v>904</v>
      </c>
      <c r="P4590">
        <v>2</v>
      </c>
      <c r="Q4590">
        <v>4</v>
      </c>
      <c r="R4590">
        <v>0.5</v>
      </c>
      <c r="S4590">
        <v>5</v>
      </c>
    </row>
    <row r="4591" spans="1:19" x14ac:dyDescent="0.25">
      <c r="A4591" s="177" t="s">
        <v>1390</v>
      </c>
      <c r="B4591" t="s">
        <v>1391</v>
      </c>
      <c r="C4591" t="s">
        <v>1264</v>
      </c>
      <c r="D4591" s="20" t="s">
        <v>1026</v>
      </c>
      <c r="E4591" s="26">
        <v>43282</v>
      </c>
      <c r="F4591">
        <v>22.5</v>
      </c>
      <c r="G4591">
        <v>23.5</v>
      </c>
      <c r="H4591">
        <v>0.95744680851063835</v>
      </c>
      <c r="I4591">
        <v>103</v>
      </c>
      <c r="J4591">
        <v>135</v>
      </c>
      <c r="K4591">
        <v>0.76296296296296295</v>
      </c>
      <c r="L4591">
        <v>141</v>
      </c>
      <c r="M4591">
        <v>0.95744680851063835</v>
      </c>
      <c r="N4591">
        <v>85</v>
      </c>
      <c r="P4591">
        <v>6</v>
      </c>
      <c r="Q4591">
        <v>11</v>
      </c>
      <c r="R4591">
        <v>0.54545454545454541</v>
      </c>
      <c r="S4591">
        <v>18</v>
      </c>
    </row>
    <row r="4592" spans="1:19" x14ac:dyDescent="0.25">
      <c r="A4592" s="177" t="s">
        <v>1439</v>
      </c>
      <c r="B4592" t="s">
        <v>1438</v>
      </c>
      <c r="C4592" t="s">
        <v>1264</v>
      </c>
      <c r="D4592" s="20" t="s">
        <v>1027</v>
      </c>
      <c r="E4592" s="26">
        <v>43282</v>
      </c>
      <c r="F4592">
        <v>6</v>
      </c>
      <c r="G4592">
        <v>7.5</v>
      </c>
      <c r="H4592">
        <v>0.8</v>
      </c>
      <c r="I4592">
        <v>17</v>
      </c>
      <c r="J4592">
        <v>36</v>
      </c>
      <c r="K4592">
        <v>0.47222222222222221</v>
      </c>
      <c r="L4592">
        <v>45</v>
      </c>
      <c r="M4592">
        <v>0.8</v>
      </c>
      <c r="N4592">
        <v>12</v>
      </c>
      <c r="P4592">
        <v>2</v>
      </c>
      <c r="Q4592">
        <v>4</v>
      </c>
      <c r="R4592">
        <v>0.5</v>
      </c>
      <c r="S4592">
        <v>5</v>
      </c>
    </row>
    <row r="4593" spans="1:19" x14ac:dyDescent="0.25">
      <c r="A4593" s="177" t="s">
        <v>1354</v>
      </c>
      <c r="B4593" t="s">
        <v>1355</v>
      </c>
      <c r="C4593" s="20" t="s">
        <v>1264</v>
      </c>
      <c r="D4593" s="20" t="s">
        <v>1028</v>
      </c>
      <c r="E4593" s="26">
        <v>43282</v>
      </c>
      <c r="F4593">
        <v>28.5</v>
      </c>
      <c r="G4593">
        <v>31</v>
      </c>
      <c r="H4593">
        <v>0.91935483870967738</v>
      </c>
      <c r="I4593">
        <v>120</v>
      </c>
      <c r="J4593">
        <v>171</v>
      </c>
      <c r="K4593">
        <v>0.70175438596491224</v>
      </c>
      <c r="L4593">
        <v>186</v>
      </c>
      <c r="M4593">
        <v>0.91935483870967738</v>
      </c>
      <c r="N4593">
        <v>97</v>
      </c>
      <c r="P4593">
        <v>8</v>
      </c>
      <c r="Q4593">
        <v>15</v>
      </c>
      <c r="R4593">
        <v>0.53333333333333333</v>
      </c>
      <c r="S4593">
        <v>23</v>
      </c>
    </row>
    <row r="4594" spans="1:19" x14ac:dyDescent="0.25">
      <c r="A4594" s="177" t="s">
        <v>1162</v>
      </c>
      <c r="B4594" t="s">
        <v>1250</v>
      </c>
      <c r="C4594" t="s">
        <v>235</v>
      </c>
      <c r="D4594" s="20" t="s">
        <v>1028</v>
      </c>
      <c r="E4594" s="26">
        <v>43282</v>
      </c>
      <c r="F4594">
        <v>76</v>
      </c>
      <c r="G4594">
        <v>82.5</v>
      </c>
      <c r="H4594">
        <v>0.92121212121212126</v>
      </c>
      <c r="I4594">
        <v>490</v>
      </c>
      <c r="J4594">
        <v>680</v>
      </c>
      <c r="K4594">
        <v>0.72058823529411764</v>
      </c>
      <c r="L4594">
        <v>754</v>
      </c>
      <c r="M4594">
        <v>0.90185676392572944</v>
      </c>
      <c r="N4594">
        <v>418</v>
      </c>
      <c r="P4594">
        <v>24</v>
      </c>
      <c r="Q4594">
        <v>40</v>
      </c>
      <c r="R4594">
        <v>0.6</v>
      </c>
      <c r="S4594">
        <v>72</v>
      </c>
    </row>
    <row r="4595" spans="1:19" x14ac:dyDescent="0.25">
      <c r="A4595" s="177" t="s">
        <v>11162</v>
      </c>
      <c r="B4595" t="s">
        <v>11163</v>
      </c>
      <c r="C4595" t="s">
        <v>228</v>
      </c>
      <c r="D4595" s="20" t="s">
        <v>1026</v>
      </c>
      <c r="E4595" s="26">
        <v>43313</v>
      </c>
      <c r="F4595">
        <v>0</v>
      </c>
      <c r="G4595">
        <v>0</v>
      </c>
      <c r="I4595">
        <v>0</v>
      </c>
      <c r="J4595">
        <v>0</v>
      </c>
      <c r="L4595">
        <v>0</v>
      </c>
      <c r="N4595">
        <v>0</v>
      </c>
      <c r="P4595">
        <v>0</v>
      </c>
      <c r="Q4595">
        <v>0</v>
      </c>
      <c r="S4595">
        <v>0</v>
      </c>
    </row>
    <row r="4596" spans="1:19" x14ac:dyDescent="0.25">
      <c r="A4596" s="177" t="s">
        <v>9415</v>
      </c>
      <c r="B4596" t="s">
        <v>9416</v>
      </c>
      <c r="C4596" t="s">
        <v>211</v>
      </c>
      <c r="D4596" s="20" t="s">
        <v>1026</v>
      </c>
      <c r="E4596" s="26">
        <v>43313</v>
      </c>
      <c r="F4596">
        <v>0</v>
      </c>
      <c r="G4596">
        <v>0</v>
      </c>
      <c r="I4596">
        <v>0</v>
      </c>
      <c r="J4596">
        <v>0</v>
      </c>
      <c r="L4596">
        <v>0</v>
      </c>
      <c r="N4596">
        <v>0</v>
      </c>
      <c r="P4596">
        <v>0</v>
      </c>
      <c r="Q4596">
        <v>0</v>
      </c>
      <c r="S4596">
        <v>0</v>
      </c>
    </row>
    <row r="4597" spans="1:19" x14ac:dyDescent="0.25">
      <c r="A4597" s="177" t="s">
        <v>8576</v>
      </c>
      <c r="B4597" t="s">
        <v>8577</v>
      </c>
      <c r="C4597" t="s">
        <v>213</v>
      </c>
      <c r="D4597" s="20" t="s">
        <v>1026</v>
      </c>
      <c r="E4597" s="26">
        <v>43313</v>
      </c>
      <c r="F4597">
        <v>0</v>
      </c>
      <c r="G4597">
        <v>0</v>
      </c>
      <c r="I4597">
        <v>0</v>
      </c>
      <c r="J4597">
        <v>0</v>
      </c>
      <c r="L4597">
        <v>0</v>
      </c>
      <c r="N4597">
        <v>0</v>
      </c>
      <c r="P4597">
        <v>0</v>
      </c>
      <c r="Q4597">
        <v>0</v>
      </c>
      <c r="S4597">
        <v>0</v>
      </c>
    </row>
    <row r="4598" spans="1:19" x14ac:dyDescent="0.25">
      <c r="A4598" s="177" t="s">
        <v>5152</v>
      </c>
      <c r="B4598" t="s">
        <v>5153</v>
      </c>
      <c r="C4598" t="s">
        <v>229</v>
      </c>
      <c r="D4598" s="20" t="s">
        <v>1026</v>
      </c>
      <c r="E4598" s="26">
        <v>43313</v>
      </c>
      <c r="F4598">
        <v>0</v>
      </c>
      <c r="G4598">
        <v>0</v>
      </c>
      <c r="I4598">
        <v>0</v>
      </c>
      <c r="J4598">
        <v>0</v>
      </c>
      <c r="L4598">
        <v>0</v>
      </c>
      <c r="N4598">
        <v>0</v>
      </c>
      <c r="P4598">
        <v>0</v>
      </c>
      <c r="Q4598">
        <v>0</v>
      </c>
      <c r="S4598">
        <v>0</v>
      </c>
    </row>
    <row r="4599" spans="1:19" x14ac:dyDescent="0.25">
      <c r="A4599" s="177" t="s">
        <v>12154</v>
      </c>
      <c r="B4599" t="s">
        <v>12155</v>
      </c>
      <c r="C4599" s="20" t="s">
        <v>1077</v>
      </c>
      <c r="D4599" s="20" t="s">
        <v>1028</v>
      </c>
      <c r="E4599" s="26">
        <v>43313</v>
      </c>
      <c r="F4599">
        <v>0</v>
      </c>
      <c r="G4599">
        <v>0</v>
      </c>
      <c r="I4599">
        <v>0</v>
      </c>
      <c r="J4599">
        <v>0</v>
      </c>
      <c r="L4599">
        <v>0</v>
      </c>
      <c r="N4599">
        <v>0</v>
      </c>
      <c r="P4599">
        <v>0</v>
      </c>
      <c r="Q4599">
        <v>0</v>
      </c>
      <c r="S4599">
        <v>0</v>
      </c>
    </row>
    <row r="4600" spans="1:19" x14ac:dyDescent="0.25">
      <c r="A4600" s="177" t="s">
        <v>7487</v>
      </c>
      <c r="B4600" t="s">
        <v>7488</v>
      </c>
      <c r="C4600" s="20" t="s">
        <v>1074</v>
      </c>
      <c r="D4600" s="20" t="s">
        <v>1026</v>
      </c>
      <c r="E4600" s="26">
        <v>43313</v>
      </c>
      <c r="F4600">
        <v>0</v>
      </c>
      <c r="G4600">
        <v>0</v>
      </c>
      <c r="I4600">
        <v>0</v>
      </c>
      <c r="J4600">
        <v>0</v>
      </c>
      <c r="L4600">
        <v>0</v>
      </c>
      <c r="N4600">
        <v>0</v>
      </c>
      <c r="P4600">
        <v>0</v>
      </c>
      <c r="Q4600">
        <v>0</v>
      </c>
      <c r="S4600">
        <v>0</v>
      </c>
    </row>
    <row r="4601" spans="1:19" x14ac:dyDescent="0.25">
      <c r="A4601" s="177" t="s">
        <v>5776</v>
      </c>
      <c r="B4601" t="s">
        <v>5777</v>
      </c>
      <c r="C4601" s="20" t="s">
        <v>1073</v>
      </c>
      <c r="D4601" s="20" t="s">
        <v>1026</v>
      </c>
      <c r="E4601" s="26">
        <v>43313</v>
      </c>
      <c r="F4601">
        <v>3.5</v>
      </c>
      <c r="G4601">
        <v>3.5</v>
      </c>
      <c r="I4601">
        <v>13</v>
      </c>
      <c r="J4601">
        <v>21</v>
      </c>
      <c r="L4601">
        <v>21</v>
      </c>
      <c r="N4601">
        <v>13</v>
      </c>
      <c r="P4601">
        <v>0</v>
      </c>
      <c r="Q4601">
        <v>0</v>
      </c>
      <c r="S4601">
        <v>0</v>
      </c>
    </row>
    <row r="4602" spans="1:19" x14ac:dyDescent="0.25">
      <c r="A4602" s="177" t="s">
        <v>12386</v>
      </c>
      <c r="B4602" t="s">
        <v>12387</v>
      </c>
      <c r="C4602" s="20" t="s">
        <v>1076</v>
      </c>
      <c r="D4602" s="20" t="s">
        <v>1027</v>
      </c>
      <c r="E4602" s="26">
        <v>43313</v>
      </c>
      <c r="F4602">
        <v>2</v>
      </c>
      <c r="G4602">
        <v>2.5</v>
      </c>
      <c r="I4602">
        <v>6</v>
      </c>
      <c r="J4602">
        <v>12</v>
      </c>
      <c r="L4602">
        <v>15</v>
      </c>
      <c r="N4602">
        <v>6</v>
      </c>
      <c r="P4602">
        <v>0</v>
      </c>
      <c r="Q4602">
        <v>0</v>
      </c>
      <c r="S4602">
        <v>0</v>
      </c>
    </row>
    <row r="4603" spans="1:19" x14ac:dyDescent="0.25">
      <c r="A4603" s="177" t="s">
        <v>10125</v>
      </c>
      <c r="B4603" t="s">
        <v>10126</v>
      </c>
      <c r="C4603" s="20" t="s">
        <v>1075</v>
      </c>
      <c r="D4603" s="20" t="s">
        <v>1027</v>
      </c>
      <c r="E4603" s="26">
        <v>43313</v>
      </c>
      <c r="F4603">
        <v>0</v>
      </c>
      <c r="G4603">
        <v>0</v>
      </c>
      <c r="I4603">
        <v>0</v>
      </c>
      <c r="J4603">
        <v>0</v>
      </c>
      <c r="L4603">
        <v>0</v>
      </c>
      <c r="N4603">
        <v>0</v>
      </c>
      <c r="P4603">
        <v>0</v>
      </c>
      <c r="Q4603">
        <v>0</v>
      </c>
      <c r="S4603">
        <v>0</v>
      </c>
    </row>
    <row r="4604" spans="1:19" x14ac:dyDescent="0.25">
      <c r="A4604" s="177" t="s">
        <v>7457</v>
      </c>
      <c r="B4604" t="s">
        <v>7458</v>
      </c>
      <c r="C4604" s="20" t="s">
        <v>1074</v>
      </c>
      <c r="D4604" s="20" t="s">
        <v>1027</v>
      </c>
      <c r="E4604" s="26">
        <v>43313</v>
      </c>
      <c r="F4604">
        <v>2</v>
      </c>
      <c r="G4604">
        <v>2.5</v>
      </c>
      <c r="I4604">
        <v>9</v>
      </c>
      <c r="J4604">
        <v>12</v>
      </c>
      <c r="L4604">
        <v>15</v>
      </c>
      <c r="N4604">
        <v>4</v>
      </c>
      <c r="P4604">
        <v>1</v>
      </c>
      <c r="Q4604">
        <v>2</v>
      </c>
      <c r="S4604">
        <v>5</v>
      </c>
    </row>
    <row r="4605" spans="1:19" x14ac:dyDescent="0.25">
      <c r="A4605" s="177" t="s">
        <v>5601</v>
      </c>
      <c r="B4605" t="s">
        <v>5602</v>
      </c>
      <c r="C4605" s="20" t="s">
        <v>1073</v>
      </c>
      <c r="D4605" s="20" t="s">
        <v>1027</v>
      </c>
      <c r="E4605" s="26">
        <v>43313</v>
      </c>
      <c r="F4605">
        <v>0</v>
      </c>
      <c r="G4605">
        <v>0</v>
      </c>
      <c r="I4605">
        <v>0</v>
      </c>
      <c r="J4605">
        <v>0</v>
      </c>
      <c r="L4605">
        <v>0</v>
      </c>
      <c r="N4605">
        <v>0</v>
      </c>
      <c r="P4605">
        <v>0</v>
      </c>
      <c r="Q4605">
        <v>0</v>
      </c>
      <c r="S4605">
        <v>0</v>
      </c>
    </row>
    <row r="4606" spans="1:19" x14ac:dyDescent="0.25">
      <c r="A4606" s="177" t="s">
        <v>10653</v>
      </c>
      <c r="B4606" t="s">
        <v>10654</v>
      </c>
      <c r="C4606" t="s">
        <v>205</v>
      </c>
      <c r="D4606" s="20" t="s">
        <v>1026</v>
      </c>
      <c r="E4606" s="26">
        <v>43313</v>
      </c>
      <c r="F4606">
        <v>0</v>
      </c>
      <c r="G4606">
        <v>0</v>
      </c>
      <c r="I4606">
        <v>0</v>
      </c>
      <c r="J4606">
        <v>0</v>
      </c>
      <c r="L4606">
        <v>0</v>
      </c>
      <c r="N4606">
        <v>0</v>
      </c>
      <c r="P4606">
        <v>0</v>
      </c>
      <c r="Q4606">
        <v>0</v>
      </c>
      <c r="S4606">
        <v>0</v>
      </c>
    </row>
    <row r="4607" spans="1:19" x14ac:dyDescent="0.25">
      <c r="A4607" s="177" t="s">
        <v>10059</v>
      </c>
      <c r="B4607" t="s">
        <v>10060</v>
      </c>
      <c r="C4607" t="s">
        <v>384</v>
      </c>
      <c r="D4607" s="20" t="s">
        <v>1026</v>
      </c>
      <c r="E4607" s="26">
        <v>43313</v>
      </c>
      <c r="F4607">
        <v>0</v>
      </c>
      <c r="G4607">
        <v>0</v>
      </c>
      <c r="I4607">
        <v>0</v>
      </c>
      <c r="J4607">
        <v>0</v>
      </c>
      <c r="L4607">
        <v>0</v>
      </c>
      <c r="N4607">
        <v>0</v>
      </c>
      <c r="P4607">
        <v>0</v>
      </c>
      <c r="Q4607">
        <v>0</v>
      </c>
      <c r="S4607">
        <v>0</v>
      </c>
    </row>
    <row r="4608" spans="1:19" x14ac:dyDescent="0.25">
      <c r="A4608" s="177" t="s">
        <v>9000</v>
      </c>
      <c r="B4608" t="s">
        <v>9001</v>
      </c>
      <c r="C4608" t="s">
        <v>210</v>
      </c>
      <c r="D4608" s="20" t="s">
        <v>1026</v>
      </c>
      <c r="E4608" s="26">
        <v>43313</v>
      </c>
      <c r="F4608">
        <v>1</v>
      </c>
      <c r="G4608">
        <v>3</v>
      </c>
      <c r="I4608">
        <v>1</v>
      </c>
      <c r="J4608">
        <v>10</v>
      </c>
      <c r="L4608">
        <v>30</v>
      </c>
      <c r="N4608">
        <v>1</v>
      </c>
      <c r="O4608">
        <v>0</v>
      </c>
      <c r="P4608">
        <v>0</v>
      </c>
      <c r="Q4608">
        <v>1</v>
      </c>
      <c r="S4608">
        <v>0</v>
      </c>
    </row>
    <row r="4609" spans="1:19" x14ac:dyDescent="0.25">
      <c r="A4609" s="177" t="s">
        <v>6195</v>
      </c>
      <c r="B4609" t="s">
        <v>6196</v>
      </c>
      <c r="C4609" t="s">
        <v>215</v>
      </c>
      <c r="D4609" s="20" t="s">
        <v>1026</v>
      </c>
      <c r="E4609" s="26">
        <v>43313</v>
      </c>
      <c r="F4609">
        <v>5</v>
      </c>
      <c r="G4609">
        <v>6</v>
      </c>
      <c r="I4609">
        <v>24</v>
      </c>
      <c r="J4609">
        <v>40</v>
      </c>
      <c r="L4609">
        <v>48</v>
      </c>
      <c r="N4609">
        <v>17</v>
      </c>
      <c r="O4609">
        <v>0.98</v>
      </c>
      <c r="P4609">
        <v>6</v>
      </c>
      <c r="Q4609">
        <v>8</v>
      </c>
      <c r="S4609">
        <v>7</v>
      </c>
    </row>
    <row r="4610" spans="1:19" x14ac:dyDescent="0.25">
      <c r="A4610" s="177" t="s">
        <v>3495</v>
      </c>
      <c r="B4610" t="s">
        <v>3496</v>
      </c>
      <c r="C4610" t="s">
        <v>221</v>
      </c>
      <c r="D4610" s="20" t="s">
        <v>1026</v>
      </c>
      <c r="E4610" s="26">
        <v>43313</v>
      </c>
      <c r="F4610">
        <v>0</v>
      </c>
      <c r="G4610">
        <v>0</v>
      </c>
      <c r="I4610">
        <v>0</v>
      </c>
      <c r="J4610">
        <v>0</v>
      </c>
      <c r="L4610">
        <v>0</v>
      </c>
      <c r="N4610">
        <v>0</v>
      </c>
      <c r="P4610">
        <v>0</v>
      </c>
      <c r="Q4610">
        <v>0</v>
      </c>
      <c r="S4610">
        <v>0</v>
      </c>
    </row>
    <row r="4611" spans="1:19" x14ac:dyDescent="0.25">
      <c r="A4611" s="177" t="s">
        <v>3320</v>
      </c>
      <c r="B4611" t="s">
        <v>3321</v>
      </c>
      <c r="C4611" t="s">
        <v>222</v>
      </c>
      <c r="D4611" s="20" t="s">
        <v>1026</v>
      </c>
      <c r="E4611" s="26">
        <v>43313</v>
      </c>
      <c r="F4611">
        <v>0</v>
      </c>
      <c r="G4611">
        <v>0</v>
      </c>
      <c r="I4611">
        <v>0</v>
      </c>
      <c r="J4611">
        <v>0</v>
      </c>
      <c r="L4611">
        <v>0</v>
      </c>
      <c r="N4611">
        <v>0</v>
      </c>
      <c r="P4611">
        <v>0</v>
      </c>
      <c r="Q4611">
        <v>0</v>
      </c>
      <c r="S4611">
        <v>0</v>
      </c>
    </row>
    <row r="4612" spans="1:19" x14ac:dyDescent="0.25">
      <c r="A4612" s="177" t="s">
        <v>7365</v>
      </c>
      <c r="B4612" t="s">
        <v>7366</v>
      </c>
      <c r="C4612" s="20" t="s">
        <v>1078</v>
      </c>
      <c r="D4612" s="20" t="s">
        <v>1026</v>
      </c>
      <c r="E4612" s="26">
        <v>43313</v>
      </c>
      <c r="F4612">
        <v>4</v>
      </c>
      <c r="G4612">
        <v>4</v>
      </c>
      <c r="I4612">
        <v>34</v>
      </c>
      <c r="J4612">
        <v>24</v>
      </c>
      <c r="L4612">
        <v>24</v>
      </c>
      <c r="N4612">
        <v>27</v>
      </c>
      <c r="P4612">
        <v>1</v>
      </c>
      <c r="Q4612">
        <v>4</v>
      </c>
      <c r="S4612">
        <v>7</v>
      </c>
    </row>
    <row r="4613" spans="1:19" x14ac:dyDescent="0.25">
      <c r="A4613" s="177" t="s">
        <v>5357</v>
      </c>
      <c r="B4613" t="s">
        <v>5358</v>
      </c>
      <c r="C4613" s="20" t="s">
        <v>1079</v>
      </c>
      <c r="D4613" s="20" t="s">
        <v>1026</v>
      </c>
      <c r="E4613" s="26">
        <v>43313</v>
      </c>
      <c r="F4613">
        <v>2</v>
      </c>
      <c r="G4613">
        <v>3</v>
      </c>
      <c r="I4613">
        <v>7</v>
      </c>
      <c r="J4613">
        <v>12</v>
      </c>
      <c r="L4613">
        <v>18</v>
      </c>
      <c r="N4613">
        <v>7</v>
      </c>
      <c r="P4613">
        <v>0</v>
      </c>
      <c r="Q4613">
        <v>0</v>
      </c>
      <c r="S4613">
        <v>0</v>
      </c>
    </row>
    <row r="4614" spans="1:19" x14ac:dyDescent="0.25">
      <c r="A4614" s="177" t="s">
        <v>7190</v>
      </c>
      <c r="B4614" t="s">
        <v>7191</v>
      </c>
      <c r="C4614" s="20" t="s">
        <v>1078</v>
      </c>
      <c r="D4614" s="20" t="s">
        <v>1027</v>
      </c>
      <c r="E4614" s="26">
        <v>43313</v>
      </c>
      <c r="F4614">
        <v>0</v>
      </c>
      <c r="G4614">
        <v>0.5</v>
      </c>
      <c r="I4614">
        <v>0</v>
      </c>
      <c r="J4614">
        <v>0</v>
      </c>
      <c r="L4614">
        <v>3</v>
      </c>
      <c r="N4614">
        <v>0</v>
      </c>
      <c r="P4614">
        <v>0</v>
      </c>
      <c r="Q4614">
        <v>0</v>
      </c>
      <c r="S4614">
        <v>0</v>
      </c>
    </row>
    <row r="4615" spans="1:19" x14ac:dyDescent="0.25">
      <c r="A4615" s="177" t="s">
        <v>5182</v>
      </c>
      <c r="B4615" t="s">
        <v>5183</v>
      </c>
      <c r="C4615" s="20" t="s">
        <v>1079</v>
      </c>
      <c r="D4615" s="20" t="s">
        <v>1027</v>
      </c>
      <c r="E4615" s="26">
        <v>43313</v>
      </c>
      <c r="F4615">
        <v>0.5</v>
      </c>
      <c r="G4615">
        <v>0.5</v>
      </c>
      <c r="I4615">
        <v>1</v>
      </c>
      <c r="J4615">
        <v>3</v>
      </c>
      <c r="L4615">
        <v>3</v>
      </c>
      <c r="N4615">
        <v>1</v>
      </c>
      <c r="P4615">
        <v>0</v>
      </c>
      <c r="Q4615">
        <v>0</v>
      </c>
      <c r="S4615">
        <v>0</v>
      </c>
    </row>
    <row r="4616" spans="1:19" x14ac:dyDescent="0.25">
      <c r="A4616" s="177" t="s">
        <v>12680</v>
      </c>
      <c r="B4616" t="s">
        <v>12681</v>
      </c>
      <c r="C4616" s="20" t="s">
        <v>1080</v>
      </c>
      <c r="D4616" s="20" t="s">
        <v>1027</v>
      </c>
      <c r="E4616" s="26">
        <v>43313</v>
      </c>
      <c r="F4616">
        <v>2</v>
      </c>
      <c r="G4616">
        <v>1.5</v>
      </c>
      <c r="I4616">
        <v>8</v>
      </c>
      <c r="J4616">
        <v>12</v>
      </c>
      <c r="L4616">
        <v>9</v>
      </c>
      <c r="N4616">
        <v>4</v>
      </c>
      <c r="P4616">
        <v>0</v>
      </c>
      <c r="Q4616">
        <v>0</v>
      </c>
      <c r="S4616">
        <v>4</v>
      </c>
    </row>
    <row r="4617" spans="1:19" x14ac:dyDescent="0.25">
      <c r="A4617" s="177" t="s">
        <v>12356</v>
      </c>
      <c r="B4617" t="s">
        <v>12357</v>
      </c>
      <c r="C4617" t="s">
        <v>200</v>
      </c>
      <c r="D4617" s="20" t="s">
        <v>1026</v>
      </c>
      <c r="E4617" s="26">
        <v>43313</v>
      </c>
      <c r="F4617">
        <v>4</v>
      </c>
      <c r="G4617">
        <v>4.5</v>
      </c>
      <c r="I4617">
        <v>15</v>
      </c>
      <c r="J4617">
        <v>24</v>
      </c>
      <c r="L4617">
        <v>27</v>
      </c>
      <c r="N4617">
        <v>14</v>
      </c>
      <c r="P4617">
        <v>3</v>
      </c>
      <c r="Q4617">
        <v>4</v>
      </c>
      <c r="S4617">
        <v>1</v>
      </c>
    </row>
    <row r="4618" spans="1:19" x14ac:dyDescent="0.25">
      <c r="A4618" s="177" t="s">
        <v>10477</v>
      </c>
      <c r="B4618" t="s">
        <v>10478</v>
      </c>
      <c r="C4618" t="s">
        <v>204</v>
      </c>
      <c r="D4618" s="20" t="s">
        <v>1026</v>
      </c>
      <c r="E4618" s="26">
        <v>43313</v>
      </c>
      <c r="F4618">
        <v>0</v>
      </c>
      <c r="G4618">
        <v>0</v>
      </c>
      <c r="I4618">
        <v>0</v>
      </c>
      <c r="J4618">
        <v>0</v>
      </c>
      <c r="L4618">
        <v>0</v>
      </c>
      <c r="N4618">
        <v>0</v>
      </c>
      <c r="P4618">
        <v>0</v>
      </c>
      <c r="Q4618">
        <v>0</v>
      </c>
      <c r="S4618">
        <v>0</v>
      </c>
    </row>
    <row r="4619" spans="1:19" x14ac:dyDescent="0.25">
      <c r="A4619" s="177" t="s">
        <v>10021</v>
      </c>
      <c r="B4619" t="s">
        <v>10022</v>
      </c>
      <c r="C4619" t="s">
        <v>385</v>
      </c>
      <c r="D4619" s="20" t="s">
        <v>1026</v>
      </c>
      <c r="E4619" s="26">
        <v>43313</v>
      </c>
      <c r="F4619">
        <v>0</v>
      </c>
      <c r="G4619">
        <v>0</v>
      </c>
      <c r="I4619">
        <v>0</v>
      </c>
      <c r="J4619">
        <v>0</v>
      </c>
      <c r="L4619">
        <v>0</v>
      </c>
      <c r="N4619">
        <v>0</v>
      </c>
      <c r="P4619">
        <v>0</v>
      </c>
      <c r="Q4619">
        <v>0</v>
      </c>
      <c r="S4619">
        <v>0</v>
      </c>
    </row>
    <row r="4620" spans="1:19" x14ac:dyDescent="0.25">
      <c r="A4620" s="177" t="s">
        <v>8825</v>
      </c>
      <c r="B4620" t="s">
        <v>8826</v>
      </c>
      <c r="C4620" t="s">
        <v>208</v>
      </c>
      <c r="D4620" s="20" t="s">
        <v>1026</v>
      </c>
      <c r="E4620" s="26">
        <v>43313</v>
      </c>
      <c r="F4620">
        <v>2</v>
      </c>
      <c r="G4620">
        <v>1.5</v>
      </c>
      <c r="I4620">
        <v>9</v>
      </c>
      <c r="J4620">
        <v>12</v>
      </c>
      <c r="L4620">
        <v>9</v>
      </c>
      <c r="N4620">
        <v>9</v>
      </c>
      <c r="P4620">
        <v>0</v>
      </c>
      <c r="Q4620">
        <v>0</v>
      </c>
      <c r="S4620">
        <v>0</v>
      </c>
    </row>
    <row r="4621" spans="1:19" x14ac:dyDescent="0.25">
      <c r="A4621" s="177" t="s">
        <v>8160</v>
      </c>
      <c r="B4621" t="s">
        <v>8161</v>
      </c>
      <c r="C4621" t="s">
        <v>900</v>
      </c>
      <c r="D4621" s="20" t="s">
        <v>1026</v>
      </c>
      <c r="E4621" s="26">
        <v>43313</v>
      </c>
      <c r="F4621">
        <v>1</v>
      </c>
      <c r="G4621">
        <v>1.5</v>
      </c>
      <c r="I4621">
        <v>6</v>
      </c>
      <c r="J4621">
        <v>6</v>
      </c>
      <c r="L4621">
        <v>9</v>
      </c>
      <c r="N4621">
        <v>5</v>
      </c>
      <c r="P4621">
        <v>0</v>
      </c>
      <c r="Q4621">
        <v>1</v>
      </c>
      <c r="S4621">
        <v>1</v>
      </c>
    </row>
    <row r="4622" spans="1:19" x14ac:dyDescent="0.25">
      <c r="A4622" s="177" t="s">
        <v>7925</v>
      </c>
      <c r="B4622" t="s">
        <v>7926</v>
      </c>
      <c r="C4622" t="s">
        <v>905</v>
      </c>
      <c r="D4622" s="20" t="s">
        <v>1026</v>
      </c>
      <c r="E4622" s="26">
        <v>43313</v>
      </c>
      <c r="F4622">
        <v>0</v>
      </c>
      <c r="G4622">
        <v>0</v>
      </c>
      <c r="I4622">
        <v>0</v>
      </c>
      <c r="J4622">
        <v>0</v>
      </c>
      <c r="L4622">
        <v>0</v>
      </c>
      <c r="N4622">
        <v>0</v>
      </c>
      <c r="P4622">
        <v>0</v>
      </c>
      <c r="Q4622">
        <v>0</v>
      </c>
      <c r="S4622">
        <v>0</v>
      </c>
    </row>
    <row r="4623" spans="1:19" x14ac:dyDescent="0.25">
      <c r="A4623" s="177" t="s">
        <v>6619</v>
      </c>
      <c r="B4623" t="s">
        <v>6620</v>
      </c>
      <c r="C4623" t="s">
        <v>316</v>
      </c>
      <c r="D4623" s="20" t="s">
        <v>1026</v>
      </c>
      <c r="E4623" s="26">
        <v>43313</v>
      </c>
      <c r="F4623">
        <v>6</v>
      </c>
      <c r="G4623">
        <v>5.5</v>
      </c>
      <c r="I4623">
        <v>21</v>
      </c>
      <c r="J4623">
        <v>36</v>
      </c>
      <c r="L4623">
        <v>33</v>
      </c>
      <c r="N4623">
        <v>16</v>
      </c>
      <c r="P4623">
        <v>1</v>
      </c>
      <c r="Q4623">
        <v>1</v>
      </c>
      <c r="S4623">
        <v>5</v>
      </c>
    </row>
    <row r="4624" spans="1:19" x14ac:dyDescent="0.25">
      <c r="A4624" s="177" t="s">
        <v>4212</v>
      </c>
      <c r="B4624" t="s">
        <v>4213</v>
      </c>
      <c r="C4624" t="s">
        <v>218</v>
      </c>
      <c r="D4624" s="20" t="s">
        <v>1026</v>
      </c>
      <c r="E4624" s="26">
        <v>43313</v>
      </c>
      <c r="F4624">
        <v>0</v>
      </c>
      <c r="G4624">
        <v>0</v>
      </c>
      <c r="I4624">
        <v>0</v>
      </c>
      <c r="J4624">
        <v>0</v>
      </c>
      <c r="L4624">
        <v>0</v>
      </c>
      <c r="N4624">
        <v>0</v>
      </c>
      <c r="P4624">
        <v>0</v>
      </c>
      <c r="Q4624">
        <v>0</v>
      </c>
      <c r="S4624">
        <v>0</v>
      </c>
    </row>
    <row r="4625" spans="1:19" x14ac:dyDescent="0.25">
      <c r="A4625" s="177" t="s">
        <v>12641</v>
      </c>
      <c r="B4625" t="s">
        <v>12642</v>
      </c>
      <c r="C4625" t="s">
        <v>202</v>
      </c>
      <c r="D4625" s="20" t="s">
        <v>1026</v>
      </c>
      <c r="E4625" s="26">
        <v>43313</v>
      </c>
      <c r="F4625">
        <v>3</v>
      </c>
      <c r="G4625">
        <v>5.5</v>
      </c>
      <c r="I4625">
        <v>33</v>
      </c>
      <c r="J4625">
        <v>36</v>
      </c>
      <c r="L4625">
        <v>77</v>
      </c>
      <c r="N4625">
        <v>21</v>
      </c>
      <c r="P4625">
        <v>0</v>
      </c>
      <c r="Q4625">
        <v>0</v>
      </c>
      <c r="S4625">
        <v>12</v>
      </c>
    </row>
    <row r="4626" spans="1:19" x14ac:dyDescent="0.25">
      <c r="A4626" s="177" t="s">
        <v>12466</v>
      </c>
      <c r="B4626" t="s">
        <v>12467</v>
      </c>
      <c r="C4626" t="s">
        <v>347</v>
      </c>
      <c r="D4626" s="20" t="s">
        <v>1026</v>
      </c>
      <c r="E4626" s="26">
        <v>43313</v>
      </c>
      <c r="F4626">
        <v>0</v>
      </c>
      <c r="G4626">
        <v>0</v>
      </c>
      <c r="I4626">
        <v>0</v>
      </c>
      <c r="J4626">
        <v>0</v>
      </c>
      <c r="L4626">
        <v>0</v>
      </c>
      <c r="N4626">
        <v>0</v>
      </c>
      <c r="P4626">
        <v>0</v>
      </c>
      <c r="Q4626">
        <v>0</v>
      </c>
      <c r="S4626">
        <v>0</v>
      </c>
    </row>
    <row r="4627" spans="1:19" x14ac:dyDescent="0.25">
      <c r="A4627" s="177" t="s">
        <v>9806</v>
      </c>
      <c r="B4627" t="s">
        <v>9807</v>
      </c>
      <c r="C4627" t="s">
        <v>224</v>
      </c>
      <c r="D4627" s="20" t="s">
        <v>1026</v>
      </c>
      <c r="E4627" s="26">
        <v>43313</v>
      </c>
      <c r="F4627">
        <v>8</v>
      </c>
      <c r="G4627">
        <v>6</v>
      </c>
      <c r="I4627">
        <v>44</v>
      </c>
      <c r="J4627">
        <v>88</v>
      </c>
      <c r="L4627">
        <v>66</v>
      </c>
      <c r="N4627">
        <v>44</v>
      </c>
      <c r="P4627">
        <v>0</v>
      </c>
      <c r="Q4627">
        <v>0</v>
      </c>
      <c r="S4627">
        <v>0</v>
      </c>
    </row>
    <row r="4628" spans="1:19" x14ac:dyDescent="0.25">
      <c r="A4628" s="177" t="s">
        <v>9507</v>
      </c>
      <c r="B4628" t="s">
        <v>9508</v>
      </c>
      <c r="C4628" t="s">
        <v>345</v>
      </c>
      <c r="D4628" s="20" t="s">
        <v>1026</v>
      </c>
      <c r="E4628" s="26">
        <v>43313</v>
      </c>
      <c r="F4628">
        <v>0</v>
      </c>
      <c r="G4628">
        <v>0</v>
      </c>
      <c r="I4628">
        <v>0</v>
      </c>
      <c r="J4628">
        <v>0</v>
      </c>
      <c r="L4628">
        <v>0</v>
      </c>
      <c r="N4628">
        <v>0</v>
      </c>
      <c r="P4628">
        <v>0</v>
      </c>
      <c r="Q4628">
        <v>0</v>
      </c>
      <c r="S4628">
        <v>0</v>
      </c>
    </row>
    <row r="4629" spans="1:19" x14ac:dyDescent="0.25">
      <c r="A4629" s="177" t="s">
        <v>7899</v>
      </c>
      <c r="B4629" t="s">
        <v>7900</v>
      </c>
      <c r="C4629" t="s">
        <v>226</v>
      </c>
      <c r="D4629" s="20" t="s">
        <v>1026</v>
      </c>
      <c r="E4629" s="26">
        <v>43313</v>
      </c>
      <c r="F4629">
        <v>6</v>
      </c>
      <c r="G4629">
        <v>5.5</v>
      </c>
      <c r="I4629">
        <v>60</v>
      </c>
      <c r="J4629">
        <v>66</v>
      </c>
      <c r="L4629">
        <v>62</v>
      </c>
      <c r="N4629">
        <v>57</v>
      </c>
      <c r="P4629">
        <v>0</v>
      </c>
      <c r="Q4629">
        <v>0</v>
      </c>
      <c r="S4629">
        <v>3</v>
      </c>
    </row>
    <row r="4630" spans="1:19" x14ac:dyDescent="0.25">
      <c r="A4630" s="177" t="s">
        <v>6969</v>
      </c>
      <c r="B4630" t="s">
        <v>6970</v>
      </c>
      <c r="C4630" t="s">
        <v>231</v>
      </c>
      <c r="D4630" s="20" t="s">
        <v>1026</v>
      </c>
      <c r="E4630" s="26">
        <v>43313</v>
      </c>
      <c r="F4630">
        <v>8</v>
      </c>
      <c r="G4630">
        <v>7.5</v>
      </c>
      <c r="I4630">
        <v>105</v>
      </c>
      <c r="J4630">
        <v>91</v>
      </c>
      <c r="L4630">
        <v>84</v>
      </c>
      <c r="N4630">
        <v>92</v>
      </c>
      <c r="P4630">
        <v>0</v>
      </c>
      <c r="Q4630">
        <v>8</v>
      </c>
      <c r="S4630">
        <v>13</v>
      </c>
    </row>
    <row r="4631" spans="1:19" x14ac:dyDescent="0.25">
      <c r="A4631" s="177" t="s">
        <v>6020</v>
      </c>
      <c r="B4631" t="s">
        <v>6021</v>
      </c>
      <c r="C4631" t="s">
        <v>216</v>
      </c>
      <c r="D4631" s="20" t="s">
        <v>1026</v>
      </c>
      <c r="E4631" s="26">
        <v>43313</v>
      </c>
      <c r="F4631">
        <v>6.5</v>
      </c>
      <c r="G4631">
        <v>7.5</v>
      </c>
      <c r="I4631">
        <v>48</v>
      </c>
      <c r="J4631">
        <v>85</v>
      </c>
      <c r="L4631">
        <v>102</v>
      </c>
      <c r="N4631">
        <v>46</v>
      </c>
      <c r="P4631">
        <v>6</v>
      </c>
      <c r="Q4631">
        <v>8</v>
      </c>
      <c r="S4631">
        <v>2</v>
      </c>
    </row>
    <row r="4632" spans="1:19" x14ac:dyDescent="0.25">
      <c r="A4632" s="177" t="s">
        <v>4627</v>
      </c>
      <c r="B4632" t="s">
        <v>4628</v>
      </c>
      <c r="C4632" t="s">
        <v>233</v>
      </c>
      <c r="D4632" s="20" t="s">
        <v>1026</v>
      </c>
      <c r="E4632" s="26">
        <v>43313</v>
      </c>
      <c r="F4632">
        <v>2.5</v>
      </c>
      <c r="G4632">
        <v>4.5</v>
      </c>
      <c r="I4632">
        <v>17</v>
      </c>
      <c r="J4632">
        <v>29</v>
      </c>
      <c r="L4632">
        <v>63</v>
      </c>
      <c r="N4632">
        <v>12</v>
      </c>
      <c r="P4632">
        <v>0</v>
      </c>
      <c r="Q4632">
        <v>0</v>
      </c>
      <c r="S4632">
        <v>5</v>
      </c>
    </row>
    <row r="4633" spans="1:19" x14ac:dyDescent="0.25">
      <c r="A4633" s="177" t="s">
        <v>4037</v>
      </c>
      <c r="B4633" t="s">
        <v>4038</v>
      </c>
      <c r="C4633" t="s">
        <v>219</v>
      </c>
      <c r="D4633" s="20" t="s">
        <v>1026</v>
      </c>
      <c r="E4633" s="26">
        <v>43313</v>
      </c>
      <c r="F4633">
        <v>0</v>
      </c>
      <c r="G4633">
        <v>0</v>
      </c>
      <c r="I4633">
        <v>0</v>
      </c>
      <c r="J4633">
        <v>0</v>
      </c>
      <c r="L4633">
        <v>0</v>
      </c>
      <c r="N4633">
        <v>0</v>
      </c>
      <c r="P4633">
        <v>0</v>
      </c>
      <c r="Q4633">
        <v>0</v>
      </c>
      <c r="S4633">
        <v>0</v>
      </c>
    </row>
    <row r="4634" spans="1:19" x14ac:dyDescent="0.25">
      <c r="A4634" s="177" t="s">
        <v>3766</v>
      </c>
      <c r="B4634" t="s">
        <v>3767</v>
      </c>
      <c r="C4634" t="s">
        <v>340</v>
      </c>
      <c r="D4634" s="20" t="s">
        <v>1026</v>
      </c>
      <c r="E4634" s="26">
        <v>43313</v>
      </c>
      <c r="F4634">
        <v>0</v>
      </c>
      <c r="G4634">
        <v>0</v>
      </c>
      <c r="I4634">
        <v>0</v>
      </c>
      <c r="J4634">
        <v>0</v>
      </c>
      <c r="L4634">
        <v>0</v>
      </c>
      <c r="N4634">
        <v>0</v>
      </c>
      <c r="P4634">
        <v>0</v>
      </c>
      <c r="Q4634">
        <v>0</v>
      </c>
      <c r="S4634">
        <v>0</v>
      </c>
    </row>
    <row r="4635" spans="1:19" x14ac:dyDescent="0.25">
      <c r="A4635" s="177" t="s">
        <v>11360</v>
      </c>
      <c r="B4635" t="s">
        <v>11361</v>
      </c>
      <c r="C4635" t="s">
        <v>350</v>
      </c>
      <c r="D4635" s="20" t="s">
        <v>1026</v>
      </c>
      <c r="E4635" s="26">
        <v>43313</v>
      </c>
      <c r="F4635">
        <v>1</v>
      </c>
      <c r="G4635">
        <v>1</v>
      </c>
      <c r="I4635">
        <v>4</v>
      </c>
      <c r="J4635">
        <v>6</v>
      </c>
      <c r="L4635">
        <v>6</v>
      </c>
      <c r="N4635">
        <v>4</v>
      </c>
      <c r="P4635">
        <v>0</v>
      </c>
      <c r="Q4635">
        <v>0</v>
      </c>
      <c r="S4635">
        <v>0</v>
      </c>
    </row>
    <row r="4636" spans="1:19" x14ac:dyDescent="0.25">
      <c r="A4636" s="177" t="s">
        <v>11362</v>
      </c>
      <c r="B4636" t="s">
        <v>11363</v>
      </c>
      <c r="C4636" t="s">
        <v>351</v>
      </c>
      <c r="D4636" s="20" t="s">
        <v>1026</v>
      </c>
      <c r="E4636" s="26">
        <v>43313</v>
      </c>
      <c r="F4636">
        <v>0</v>
      </c>
      <c r="G4636">
        <v>0</v>
      </c>
      <c r="I4636">
        <v>0</v>
      </c>
      <c r="J4636">
        <v>0</v>
      </c>
      <c r="L4636">
        <v>0</v>
      </c>
      <c r="N4636">
        <v>0</v>
      </c>
      <c r="P4636">
        <v>0</v>
      </c>
      <c r="Q4636">
        <v>0</v>
      </c>
      <c r="S4636">
        <v>0</v>
      </c>
    </row>
    <row r="4637" spans="1:19" x14ac:dyDescent="0.25">
      <c r="A4637" s="177" t="s">
        <v>11236</v>
      </c>
      <c r="B4637" t="s">
        <v>11237</v>
      </c>
      <c r="C4637" t="s">
        <v>352</v>
      </c>
      <c r="D4637" s="20" t="s">
        <v>1026</v>
      </c>
      <c r="E4637" s="26">
        <v>43313</v>
      </c>
      <c r="F4637">
        <v>0</v>
      </c>
      <c r="G4637">
        <v>0</v>
      </c>
      <c r="I4637">
        <v>0</v>
      </c>
      <c r="J4637">
        <v>0</v>
      </c>
      <c r="L4637">
        <v>0</v>
      </c>
      <c r="N4637">
        <v>0</v>
      </c>
      <c r="P4637">
        <v>0</v>
      </c>
      <c r="Q4637">
        <v>0</v>
      </c>
      <c r="S4637">
        <v>0</v>
      </c>
    </row>
    <row r="4638" spans="1:19" x14ac:dyDescent="0.25">
      <c r="A4638" s="177" t="s">
        <v>10237</v>
      </c>
      <c r="B4638" t="s">
        <v>10238</v>
      </c>
      <c r="C4638" t="s">
        <v>353</v>
      </c>
      <c r="D4638" s="20" t="s">
        <v>1026</v>
      </c>
      <c r="E4638" s="26">
        <v>43313</v>
      </c>
      <c r="F4638">
        <v>0</v>
      </c>
      <c r="G4638">
        <v>0</v>
      </c>
      <c r="I4638">
        <v>0</v>
      </c>
      <c r="J4638">
        <v>0</v>
      </c>
      <c r="L4638">
        <v>0</v>
      </c>
      <c r="N4638">
        <v>0</v>
      </c>
      <c r="P4638">
        <v>0</v>
      </c>
      <c r="Q4638">
        <v>0</v>
      </c>
      <c r="S4638">
        <v>0</v>
      </c>
    </row>
    <row r="4639" spans="1:19" x14ac:dyDescent="0.25">
      <c r="A4639" s="177" t="s">
        <v>10097</v>
      </c>
      <c r="B4639" t="s">
        <v>10098</v>
      </c>
      <c r="C4639" t="s">
        <v>386</v>
      </c>
      <c r="D4639" s="20" t="s">
        <v>1026</v>
      </c>
      <c r="E4639" s="26">
        <v>43313</v>
      </c>
      <c r="F4639">
        <v>0</v>
      </c>
      <c r="G4639">
        <v>0</v>
      </c>
      <c r="I4639">
        <v>0</v>
      </c>
      <c r="J4639">
        <v>0</v>
      </c>
      <c r="L4639">
        <v>0</v>
      </c>
      <c r="N4639">
        <v>0</v>
      </c>
      <c r="P4639">
        <v>0</v>
      </c>
      <c r="Q4639">
        <v>0</v>
      </c>
      <c r="S4639">
        <v>0</v>
      </c>
    </row>
    <row r="4640" spans="1:19" x14ac:dyDescent="0.25">
      <c r="A4640" s="177" t="s">
        <v>8650</v>
      </c>
      <c r="B4640" t="s">
        <v>8651</v>
      </c>
      <c r="C4640" t="s">
        <v>354</v>
      </c>
      <c r="D4640" s="20" t="s">
        <v>1026</v>
      </c>
      <c r="E4640" s="26">
        <v>43313</v>
      </c>
      <c r="F4640">
        <v>1</v>
      </c>
      <c r="G4640">
        <v>1.5</v>
      </c>
      <c r="I4640">
        <v>6</v>
      </c>
      <c r="J4640">
        <v>6</v>
      </c>
      <c r="L4640">
        <v>9</v>
      </c>
      <c r="N4640">
        <v>6</v>
      </c>
      <c r="P4640">
        <v>0</v>
      </c>
      <c r="Q4640">
        <v>0</v>
      </c>
      <c r="S4640">
        <v>0</v>
      </c>
    </row>
    <row r="4641" spans="1:19" x14ac:dyDescent="0.25">
      <c r="A4641" s="177" t="s">
        <v>6444</v>
      </c>
      <c r="B4641" t="s">
        <v>6445</v>
      </c>
      <c r="C4641" t="s">
        <v>355</v>
      </c>
      <c r="D4641" s="20" t="s">
        <v>1026</v>
      </c>
      <c r="E4641" s="26">
        <v>43313</v>
      </c>
      <c r="F4641">
        <v>4</v>
      </c>
      <c r="G4641">
        <v>3.5</v>
      </c>
      <c r="I4641">
        <v>18</v>
      </c>
      <c r="J4641">
        <v>24</v>
      </c>
      <c r="L4641">
        <v>21</v>
      </c>
      <c r="N4641">
        <v>16</v>
      </c>
      <c r="P4641">
        <v>0</v>
      </c>
      <c r="Q4641">
        <v>0</v>
      </c>
      <c r="S4641">
        <v>2</v>
      </c>
    </row>
    <row r="4642" spans="1:19" s="20" customFormat="1" x14ac:dyDescent="0.25">
      <c r="A4642" s="177" t="s">
        <v>12182</v>
      </c>
      <c r="B4642" s="20" t="s">
        <v>12183</v>
      </c>
      <c r="C4642" s="20" t="s">
        <v>1076</v>
      </c>
      <c r="D4642" s="20" t="s">
        <v>1028</v>
      </c>
      <c r="E4642" s="26">
        <v>43313</v>
      </c>
      <c r="F4642" s="20">
        <v>2</v>
      </c>
      <c r="G4642" s="20">
        <v>2.5</v>
      </c>
      <c r="I4642" s="20">
        <v>6</v>
      </c>
      <c r="J4642" s="20">
        <v>12</v>
      </c>
      <c r="L4642" s="20">
        <v>15</v>
      </c>
      <c r="N4642" s="20">
        <v>6</v>
      </c>
      <c r="P4642" s="20">
        <v>0</v>
      </c>
      <c r="Q4642" s="20">
        <v>0</v>
      </c>
      <c r="S4642" s="20">
        <v>0</v>
      </c>
    </row>
    <row r="4643" spans="1:19" x14ac:dyDescent="0.25">
      <c r="A4643" s="177" t="s">
        <v>7517</v>
      </c>
      <c r="B4643" t="s">
        <v>7518</v>
      </c>
      <c r="C4643" s="20" t="s">
        <v>1074</v>
      </c>
      <c r="D4643" s="20" t="s">
        <v>1028</v>
      </c>
      <c r="E4643" s="26">
        <v>43313</v>
      </c>
      <c r="F4643">
        <v>2</v>
      </c>
      <c r="G4643">
        <v>2.5</v>
      </c>
      <c r="I4643">
        <v>9</v>
      </c>
      <c r="J4643">
        <v>12</v>
      </c>
      <c r="L4643">
        <v>15</v>
      </c>
      <c r="N4643">
        <v>4</v>
      </c>
      <c r="P4643">
        <v>1</v>
      </c>
      <c r="Q4643">
        <v>2</v>
      </c>
      <c r="S4643">
        <v>5</v>
      </c>
    </row>
    <row r="4644" spans="1:19" x14ac:dyDescent="0.25">
      <c r="A4644" s="177" t="s">
        <v>5806</v>
      </c>
      <c r="B4644" t="s">
        <v>5807</v>
      </c>
      <c r="C4644" s="20" t="s">
        <v>1073</v>
      </c>
      <c r="D4644" s="20" t="s">
        <v>1028</v>
      </c>
      <c r="E4644" s="26">
        <v>43313</v>
      </c>
      <c r="F4644">
        <v>3.5</v>
      </c>
      <c r="G4644">
        <v>3.5</v>
      </c>
      <c r="I4644">
        <v>13</v>
      </c>
      <c r="J4644">
        <v>21</v>
      </c>
      <c r="L4644">
        <v>21</v>
      </c>
      <c r="N4644">
        <v>13</v>
      </c>
      <c r="P4644">
        <v>0</v>
      </c>
      <c r="Q4644">
        <v>0</v>
      </c>
      <c r="S4644">
        <v>0</v>
      </c>
    </row>
    <row r="4645" spans="1:19" s="20" customFormat="1" x14ac:dyDescent="0.25">
      <c r="A4645" s="177" t="s">
        <v>1016</v>
      </c>
      <c r="B4645" s="177" t="s">
        <v>1017</v>
      </c>
      <c r="C4645" s="20" t="s">
        <v>1080</v>
      </c>
      <c r="D4645" s="177" t="s">
        <v>1028</v>
      </c>
      <c r="E4645" s="26">
        <v>43313</v>
      </c>
      <c r="F4645" s="20">
        <v>2</v>
      </c>
      <c r="G4645" s="20">
        <v>1.5</v>
      </c>
      <c r="I4645" s="20">
        <v>8</v>
      </c>
      <c r="J4645" s="20">
        <v>12</v>
      </c>
      <c r="L4645" s="20">
        <v>9</v>
      </c>
      <c r="N4645" s="20">
        <v>4</v>
      </c>
      <c r="P4645" s="20">
        <v>0</v>
      </c>
      <c r="Q4645" s="20">
        <v>0</v>
      </c>
      <c r="S4645" s="20">
        <v>4</v>
      </c>
    </row>
    <row r="4646" spans="1:19" x14ac:dyDescent="0.25">
      <c r="A4646" s="177" t="s">
        <v>7395</v>
      </c>
      <c r="B4646" t="s">
        <v>7396</v>
      </c>
      <c r="C4646" s="20" t="s">
        <v>1078</v>
      </c>
      <c r="D4646" s="20" t="s">
        <v>1028</v>
      </c>
      <c r="E4646" s="26">
        <v>43313</v>
      </c>
      <c r="F4646">
        <v>4</v>
      </c>
      <c r="G4646">
        <v>4.5</v>
      </c>
      <c r="I4646">
        <v>34</v>
      </c>
      <c r="J4646">
        <v>24</v>
      </c>
      <c r="L4646">
        <v>27</v>
      </c>
      <c r="N4646">
        <v>27</v>
      </c>
      <c r="P4646">
        <v>1</v>
      </c>
      <c r="Q4646">
        <v>4</v>
      </c>
      <c r="S4646">
        <v>7</v>
      </c>
    </row>
    <row r="4647" spans="1:19" x14ac:dyDescent="0.25">
      <c r="A4647" s="177" t="s">
        <v>5387</v>
      </c>
      <c r="B4647" t="s">
        <v>5388</v>
      </c>
      <c r="C4647" s="20" t="s">
        <v>1079</v>
      </c>
      <c r="D4647" s="20" t="s">
        <v>1028</v>
      </c>
      <c r="E4647" s="26">
        <v>43313</v>
      </c>
      <c r="F4647">
        <v>2.5</v>
      </c>
      <c r="G4647">
        <v>3.5</v>
      </c>
      <c r="I4647">
        <v>8</v>
      </c>
      <c r="J4647">
        <v>15</v>
      </c>
      <c r="L4647">
        <v>21</v>
      </c>
      <c r="N4647">
        <v>8</v>
      </c>
      <c r="P4647">
        <v>0</v>
      </c>
      <c r="Q4647">
        <v>0</v>
      </c>
      <c r="S4647">
        <v>0</v>
      </c>
    </row>
    <row r="4648" spans="1:19" x14ac:dyDescent="0.25">
      <c r="A4648" s="177" t="s">
        <v>7557</v>
      </c>
      <c r="B4648" t="s">
        <v>7558</v>
      </c>
      <c r="C4648" s="20" t="s">
        <v>901</v>
      </c>
      <c r="D4648" s="20" t="s">
        <v>1026</v>
      </c>
      <c r="E4648" s="26">
        <v>43313</v>
      </c>
      <c r="F4648">
        <v>4</v>
      </c>
      <c r="G4648">
        <v>3.5</v>
      </c>
      <c r="I4648">
        <v>8</v>
      </c>
      <c r="J4648">
        <v>15</v>
      </c>
      <c r="L4648">
        <v>21</v>
      </c>
      <c r="N4648">
        <v>8</v>
      </c>
      <c r="P4648">
        <v>0</v>
      </c>
      <c r="Q4648">
        <v>0</v>
      </c>
      <c r="S4648">
        <v>0</v>
      </c>
    </row>
    <row r="4649" spans="1:19" x14ac:dyDescent="0.25">
      <c r="A4649" s="177" t="s">
        <v>7423</v>
      </c>
      <c r="B4649" t="s">
        <v>7432</v>
      </c>
      <c r="C4649" s="20" t="s">
        <v>901</v>
      </c>
      <c r="D4649" s="20" t="s">
        <v>1027</v>
      </c>
      <c r="E4649" s="26">
        <v>43313</v>
      </c>
      <c r="F4649">
        <v>2</v>
      </c>
      <c r="G4649">
        <v>3.5</v>
      </c>
      <c r="I4649">
        <v>8</v>
      </c>
      <c r="J4649">
        <v>15</v>
      </c>
      <c r="L4649">
        <v>21</v>
      </c>
      <c r="N4649">
        <v>8</v>
      </c>
      <c r="P4649">
        <v>0</v>
      </c>
      <c r="Q4649">
        <v>0</v>
      </c>
      <c r="S4649">
        <v>0</v>
      </c>
    </row>
    <row r="4650" spans="1:19" x14ac:dyDescent="0.25">
      <c r="A4650" s="177" t="s">
        <v>5850</v>
      </c>
      <c r="B4650" t="s">
        <v>5861</v>
      </c>
      <c r="C4650" s="20" t="s">
        <v>903</v>
      </c>
      <c r="D4650" s="20" t="s">
        <v>1026</v>
      </c>
      <c r="E4650" s="26">
        <v>43313</v>
      </c>
      <c r="F4650">
        <v>5.5</v>
      </c>
      <c r="G4650">
        <v>3.5</v>
      </c>
      <c r="I4650">
        <v>8</v>
      </c>
      <c r="J4650">
        <v>15</v>
      </c>
      <c r="L4650">
        <v>21</v>
      </c>
      <c r="N4650">
        <v>8</v>
      </c>
      <c r="P4650">
        <v>0</v>
      </c>
      <c r="Q4650">
        <v>0</v>
      </c>
      <c r="S4650">
        <v>0</v>
      </c>
    </row>
    <row r="4651" spans="1:19" x14ac:dyDescent="0.25">
      <c r="A4651" s="177" t="s">
        <v>5415</v>
      </c>
      <c r="B4651" t="s">
        <v>5416</v>
      </c>
      <c r="C4651" t="s">
        <v>903</v>
      </c>
      <c r="D4651" s="20" t="s">
        <v>1027</v>
      </c>
      <c r="E4651" s="26">
        <v>43313</v>
      </c>
      <c r="F4651">
        <v>0.5</v>
      </c>
      <c r="G4651">
        <v>3.5</v>
      </c>
      <c r="I4651">
        <v>8</v>
      </c>
      <c r="J4651">
        <v>15</v>
      </c>
      <c r="L4651">
        <v>21</v>
      </c>
      <c r="N4651">
        <v>8</v>
      </c>
      <c r="P4651">
        <v>0</v>
      </c>
      <c r="Q4651">
        <v>0</v>
      </c>
      <c r="S4651">
        <v>0</v>
      </c>
    </row>
    <row r="4652" spans="1:19" x14ac:dyDescent="0.25">
      <c r="A4652" s="177" t="s">
        <v>11891</v>
      </c>
      <c r="B4652" t="s">
        <v>11892</v>
      </c>
      <c r="C4652" t="s">
        <v>198</v>
      </c>
      <c r="D4652" s="20" t="s">
        <v>1028</v>
      </c>
      <c r="E4652" s="26">
        <v>43313</v>
      </c>
      <c r="F4652">
        <v>1</v>
      </c>
      <c r="G4652">
        <v>1</v>
      </c>
      <c r="I4652">
        <v>4</v>
      </c>
      <c r="J4652">
        <v>6</v>
      </c>
      <c r="L4652">
        <v>6</v>
      </c>
      <c r="N4652">
        <v>4</v>
      </c>
      <c r="P4652">
        <v>0</v>
      </c>
      <c r="Q4652">
        <v>0</v>
      </c>
      <c r="S4652">
        <v>0</v>
      </c>
    </row>
    <row r="4653" spans="1:19" x14ac:dyDescent="0.25">
      <c r="A4653" s="177" t="s">
        <v>11893</v>
      </c>
      <c r="B4653" t="s">
        <v>11894</v>
      </c>
      <c r="C4653" t="s">
        <v>199</v>
      </c>
      <c r="D4653" s="20" t="s">
        <v>1028</v>
      </c>
      <c r="E4653" s="26">
        <v>43313</v>
      </c>
      <c r="F4653">
        <v>11</v>
      </c>
      <c r="G4653">
        <v>14</v>
      </c>
      <c r="I4653">
        <v>62</v>
      </c>
      <c r="J4653">
        <v>84</v>
      </c>
      <c r="L4653">
        <v>128</v>
      </c>
      <c r="N4653">
        <v>45</v>
      </c>
      <c r="P4653">
        <v>3</v>
      </c>
      <c r="Q4653">
        <v>4</v>
      </c>
      <c r="S4653">
        <v>17</v>
      </c>
    </row>
    <row r="4654" spans="1:19" x14ac:dyDescent="0.25">
      <c r="A4654" s="177" t="s">
        <v>11895</v>
      </c>
      <c r="B4654" t="s">
        <v>11896</v>
      </c>
      <c r="C4654" t="s">
        <v>348</v>
      </c>
      <c r="D4654" s="20" t="s">
        <v>1028</v>
      </c>
      <c r="E4654" s="26">
        <v>43313</v>
      </c>
      <c r="F4654">
        <v>0</v>
      </c>
      <c r="G4654">
        <v>0</v>
      </c>
      <c r="I4654">
        <v>0</v>
      </c>
      <c r="J4654">
        <v>0</v>
      </c>
      <c r="L4654">
        <v>0</v>
      </c>
      <c r="N4654">
        <v>0</v>
      </c>
      <c r="P4654">
        <v>0</v>
      </c>
      <c r="Q4654">
        <v>0</v>
      </c>
      <c r="S4654">
        <v>0</v>
      </c>
    </row>
    <row r="4655" spans="1:19" x14ac:dyDescent="0.25">
      <c r="A4655" s="177" t="s">
        <v>11897</v>
      </c>
      <c r="B4655" t="s">
        <v>11898</v>
      </c>
      <c r="C4655" t="s">
        <v>357</v>
      </c>
      <c r="D4655" s="20" t="s">
        <v>1028</v>
      </c>
      <c r="E4655" s="26">
        <v>43313</v>
      </c>
      <c r="F4655">
        <v>0</v>
      </c>
      <c r="G4655">
        <v>0</v>
      </c>
      <c r="I4655">
        <v>0</v>
      </c>
      <c r="J4655">
        <v>0</v>
      </c>
      <c r="L4655">
        <v>0</v>
      </c>
      <c r="N4655">
        <v>0</v>
      </c>
      <c r="P4655">
        <v>0</v>
      </c>
      <c r="Q4655">
        <v>0</v>
      </c>
      <c r="S4655">
        <v>0</v>
      </c>
    </row>
    <row r="4656" spans="1:19" x14ac:dyDescent="0.25">
      <c r="A4656" s="177" t="s">
        <v>11003</v>
      </c>
      <c r="B4656" t="s">
        <v>11004</v>
      </c>
      <c r="C4656" t="s">
        <v>227</v>
      </c>
      <c r="D4656" s="20" t="s">
        <v>1028</v>
      </c>
      <c r="E4656" s="26">
        <v>43313</v>
      </c>
      <c r="F4656">
        <v>0</v>
      </c>
      <c r="G4656">
        <v>0</v>
      </c>
      <c r="I4656">
        <v>0</v>
      </c>
      <c r="J4656">
        <v>0</v>
      </c>
      <c r="L4656">
        <v>0</v>
      </c>
      <c r="N4656">
        <v>0</v>
      </c>
      <c r="P4656">
        <v>0</v>
      </c>
      <c r="Q4656">
        <v>0</v>
      </c>
      <c r="S4656">
        <v>0</v>
      </c>
    </row>
    <row r="4657" spans="1:19" x14ac:dyDescent="0.25">
      <c r="A4657" s="177" t="s">
        <v>10828</v>
      </c>
      <c r="B4657" t="s">
        <v>10829</v>
      </c>
      <c r="C4657" t="s">
        <v>203</v>
      </c>
      <c r="D4657" s="20" t="s">
        <v>1028</v>
      </c>
      <c r="E4657" s="26">
        <v>43313</v>
      </c>
      <c r="F4657">
        <v>0</v>
      </c>
      <c r="G4657">
        <v>0</v>
      </c>
      <c r="I4657">
        <v>0</v>
      </c>
      <c r="J4657">
        <v>0</v>
      </c>
      <c r="L4657">
        <v>0</v>
      </c>
      <c r="N4657">
        <v>0</v>
      </c>
      <c r="O4657" t="e">
        <v>#DIV/0!</v>
      </c>
      <c r="P4657">
        <v>0</v>
      </c>
      <c r="Q4657">
        <v>0</v>
      </c>
      <c r="S4657">
        <v>0</v>
      </c>
    </row>
    <row r="4658" spans="1:19" x14ac:dyDescent="0.25">
      <c r="A4658" s="177" t="s">
        <v>10163</v>
      </c>
      <c r="B4658" t="s">
        <v>10164</v>
      </c>
      <c r="C4658" t="s">
        <v>387</v>
      </c>
      <c r="D4658" s="20" t="s">
        <v>1028</v>
      </c>
      <c r="E4658" s="26">
        <v>43313</v>
      </c>
      <c r="F4658">
        <v>0</v>
      </c>
      <c r="G4658">
        <v>0</v>
      </c>
      <c r="I4658">
        <v>0</v>
      </c>
      <c r="J4658">
        <v>0</v>
      </c>
      <c r="L4658">
        <v>0</v>
      </c>
      <c r="N4658">
        <v>0</v>
      </c>
      <c r="P4658">
        <v>0</v>
      </c>
      <c r="Q4658">
        <v>0</v>
      </c>
      <c r="S4658">
        <v>0</v>
      </c>
    </row>
    <row r="4659" spans="1:19" x14ac:dyDescent="0.25">
      <c r="A4659" s="177" t="s">
        <v>9981</v>
      </c>
      <c r="B4659" t="s">
        <v>9982</v>
      </c>
      <c r="C4659" t="s">
        <v>223</v>
      </c>
      <c r="D4659" s="20" t="s">
        <v>1028</v>
      </c>
      <c r="E4659" s="26">
        <v>43313</v>
      </c>
      <c r="F4659">
        <v>8</v>
      </c>
      <c r="G4659">
        <v>6</v>
      </c>
      <c r="I4659">
        <v>44</v>
      </c>
      <c r="J4659">
        <v>88</v>
      </c>
      <c r="L4659">
        <v>66</v>
      </c>
      <c r="N4659">
        <v>44</v>
      </c>
      <c r="P4659">
        <v>0</v>
      </c>
      <c r="Q4659">
        <v>0</v>
      </c>
      <c r="S4659">
        <v>0</v>
      </c>
    </row>
    <row r="4660" spans="1:19" x14ac:dyDescent="0.25">
      <c r="A4660" s="177" t="s">
        <v>9599</v>
      </c>
      <c r="B4660" t="s">
        <v>9600</v>
      </c>
      <c r="C4660" t="s">
        <v>346</v>
      </c>
      <c r="D4660" s="20" t="s">
        <v>1028</v>
      </c>
      <c r="E4660" s="26">
        <v>43313</v>
      </c>
      <c r="F4660">
        <v>0</v>
      </c>
      <c r="G4660">
        <v>0</v>
      </c>
      <c r="I4660">
        <v>0</v>
      </c>
      <c r="J4660">
        <v>0</v>
      </c>
      <c r="L4660">
        <v>0</v>
      </c>
      <c r="N4660">
        <v>0</v>
      </c>
      <c r="P4660">
        <v>0</v>
      </c>
      <c r="Q4660">
        <v>0</v>
      </c>
      <c r="S4660">
        <v>0</v>
      </c>
    </row>
    <row r="4661" spans="1:19" x14ac:dyDescent="0.25">
      <c r="A4661" s="177" t="s">
        <v>9240</v>
      </c>
      <c r="B4661" t="s">
        <v>9241</v>
      </c>
      <c r="C4661" t="s">
        <v>207</v>
      </c>
      <c r="D4661" s="20" t="s">
        <v>1028</v>
      </c>
      <c r="E4661" s="26">
        <v>43313</v>
      </c>
      <c r="F4661">
        <v>4</v>
      </c>
      <c r="G4661">
        <v>6</v>
      </c>
      <c r="I4661">
        <v>16</v>
      </c>
      <c r="J4661">
        <v>28</v>
      </c>
      <c r="L4661">
        <v>48</v>
      </c>
      <c r="N4661">
        <v>16</v>
      </c>
      <c r="O4661">
        <v>0</v>
      </c>
      <c r="P4661">
        <v>0</v>
      </c>
      <c r="Q4661">
        <v>1</v>
      </c>
      <c r="S4661">
        <v>0</v>
      </c>
    </row>
    <row r="4662" spans="1:19" x14ac:dyDescent="0.25">
      <c r="A4662" s="177" t="s">
        <v>8401</v>
      </c>
      <c r="B4662" t="s">
        <v>8402</v>
      </c>
      <c r="C4662" t="s">
        <v>212</v>
      </c>
      <c r="D4662" s="20" t="s">
        <v>1028</v>
      </c>
      <c r="E4662" s="26">
        <v>43313</v>
      </c>
      <c r="F4662">
        <v>1</v>
      </c>
      <c r="G4662">
        <v>1.5</v>
      </c>
      <c r="I4662">
        <v>6</v>
      </c>
      <c r="J4662">
        <v>6</v>
      </c>
      <c r="L4662">
        <v>9</v>
      </c>
      <c r="N4662">
        <v>5</v>
      </c>
      <c r="P4662">
        <v>0</v>
      </c>
      <c r="Q4662">
        <v>1</v>
      </c>
      <c r="S4662">
        <v>1</v>
      </c>
    </row>
    <row r="4663" spans="1:19" x14ac:dyDescent="0.25">
      <c r="A4663" s="177" t="s">
        <v>8100</v>
      </c>
      <c r="B4663" t="s">
        <v>8101</v>
      </c>
      <c r="C4663" t="s">
        <v>225</v>
      </c>
      <c r="D4663" s="20" t="s">
        <v>1028</v>
      </c>
      <c r="E4663" s="26">
        <v>43313</v>
      </c>
      <c r="F4663">
        <v>6</v>
      </c>
      <c r="G4663">
        <v>5.5</v>
      </c>
      <c r="I4663">
        <v>60</v>
      </c>
      <c r="J4663">
        <v>66</v>
      </c>
      <c r="L4663">
        <v>62</v>
      </c>
      <c r="N4663">
        <v>57</v>
      </c>
      <c r="P4663">
        <v>0</v>
      </c>
      <c r="Q4663">
        <v>0</v>
      </c>
      <c r="S4663">
        <v>3</v>
      </c>
    </row>
    <row r="4664" spans="1:19" x14ac:dyDescent="0.25">
      <c r="A4664" s="177" t="s">
        <v>7712</v>
      </c>
      <c r="B4664" t="s">
        <v>7713</v>
      </c>
      <c r="C4664" t="s">
        <v>901</v>
      </c>
      <c r="D4664" s="20" t="s">
        <v>1028</v>
      </c>
      <c r="E4664" s="26">
        <v>43313</v>
      </c>
      <c r="F4664">
        <v>6</v>
      </c>
      <c r="G4664">
        <v>7</v>
      </c>
      <c r="I4664">
        <v>43</v>
      </c>
      <c r="J4664">
        <v>36</v>
      </c>
      <c r="L4664">
        <v>42</v>
      </c>
      <c r="N4664">
        <v>31</v>
      </c>
      <c r="P4664">
        <v>2</v>
      </c>
      <c r="Q4664">
        <v>6</v>
      </c>
      <c r="S4664">
        <v>12</v>
      </c>
    </row>
    <row r="4665" spans="1:19" x14ac:dyDescent="0.25">
      <c r="A4665" s="177" t="s">
        <v>7160</v>
      </c>
      <c r="B4665" t="s">
        <v>7161</v>
      </c>
      <c r="C4665" t="s">
        <v>232</v>
      </c>
      <c r="D4665" s="20" t="s">
        <v>1028</v>
      </c>
      <c r="E4665" s="26">
        <v>43313</v>
      </c>
      <c r="F4665">
        <v>8</v>
      </c>
      <c r="G4665">
        <v>7.5</v>
      </c>
      <c r="I4665">
        <v>105</v>
      </c>
      <c r="J4665">
        <v>91</v>
      </c>
      <c r="L4665">
        <v>84</v>
      </c>
      <c r="N4665">
        <v>92</v>
      </c>
      <c r="P4665">
        <v>0</v>
      </c>
      <c r="Q4665">
        <v>8</v>
      </c>
      <c r="S4665">
        <v>13</v>
      </c>
    </row>
    <row r="4666" spans="1:19" x14ac:dyDescent="0.25">
      <c r="A4666" s="177" t="s">
        <v>6794</v>
      </c>
      <c r="B4666" t="s">
        <v>6795</v>
      </c>
      <c r="C4666" t="s">
        <v>317</v>
      </c>
      <c r="D4666" s="20" t="s">
        <v>1028</v>
      </c>
      <c r="E4666" s="26">
        <v>43313</v>
      </c>
      <c r="F4666">
        <v>10</v>
      </c>
      <c r="G4666">
        <v>9</v>
      </c>
      <c r="I4666">
        <v>39</v>
      </c>
      <c r="J4666">
        <v>60</v>
      </c>
      <c r="L4666">
        <v>54</v>
      </c>
      <c r="N4666">
        <v>32</v>
      </c>
      <c r="P4666">
        <v>1</v>
      </c>
      <c r="Q4666">
        <v>1</v>
      </c>
      <c r="S4666">
        <v>7</v>
      </c>
    </row>
    <row r="4667" spans="1:19" x14ac:dyDescent="0.25">
      <c r="A4667" s="177" t="s">
        <v>6370</v>
      </c>
      <c r="B4667" t="s">
        <v>6371</v>
      </c>
      <c r="C4667" t="s">
        <v>214</v>
      </c>
      <c r="D4667" s="20" t="s">
        <v>1028</v>
      </c>
      <c r="E4667" s="26">
        <v>43313</v>
      </c>
      <c r="F4667">
        <v>11.5</v>
      </c>
      <c r="G4667">
        <v>13.5</v>
      </c>
      <c r="I4667">
        <v>72</v>
      </c>
      <c r="J4667">
        <v>125</v>
      </c>
      <c r="L4667">
        <v>150</v>
      </c>
      <c r="N4667">
        <v>63</v>
      </c>
      <c r="O4667">
        <v>0.98</v>
      </c>
      <c r="P4667">
        <v>12</v>
      </c>
      <c r="Q4667">
        <v>16</v>
      </c>
      <c r="S4667">
        <v>9</v>
      </c>
    </row>
    <row r="4668" spans="1:19" x14ac:dyDescent="0.25">
      <c r="A4668" s="177" t="s">
        <v>910</v>
      </c>
      <c r="B4668" t="s">
        <v>907</v>
      </c>
      <c r="C4668" t="s">
        <v>903</v>
      </c>
      <c r="D4668" s="20" t="s">
        <v>1028</v>
      </c>
      <c r="E4668" s="26">
        <v>43313</v>
      </c>
      <c r="F4668">
        <v>6</v>
      </c>
      <c r="G4668">
        <v>7</v>
      </c>
      <c r="I4668">
        <v>21</v>
      </c>
      <c r="J4668">
        <v>36</v>
      </c>
      <c r="L4668">
        <v>42</v>
      </c>
      <c r="N4668">
        <v>21</v>
      </c>
      <c r="P4668">
        <v>0</v>
      </c>
      <c r="Q4668">
        <v>0</v>
      </c>
      <c r="S4668">
        <v>0</v>
      </c>
    </row>
    <row r="4669" spans="1:19" x14ac:dyDescent="0.25">
      <c r="A4669" s="177" t="s">
        <v>4977</v>
      </c>
      <c r="B4669" t="s">
        <v>4978</v>
      </c>
      <c r="C4669" t="s">
        <v>230</v>
      </c>
      <c r="D4669" s="20" t="s">
        <v>1028</v>
      </c>
      <c r="E4669" s="26">
        <v>43313</v>
      </c>
      <c r="F4669">
        <v>0</v>
      </c>
      <c r="G4669">
        <v>0</v>
      </c>
      <c r="I4669">
        <v>0</v>
      </c>
      <c r="J4669">
        <v>0</v>
      </c>
      <c r="L4669">
        <v>0</v>
      </c>
      <c r="N4669">
        <v>0</v>
      </c>
      <c r="P4669">
        <v>0</v>
      </c>
      <c r="Q4669">
        <v>0</v>
      </c>
      <c r="S4669">
        <v>0</v>
      </c>
    </row>
    <row r="4670" spans="1:19" x14ac:dyDescent="0.25">
      <c r="A4670" s="177" t="s">
        <v>4802</v>
      </c>
      <c r="B4670" t="s">
        <v>4803</v>
      </c>
      <c r="C4670" t="s">
        <v>234</v>
      </c>
      <c r="D4670" s="20" t="s">
        <v>1028</v>
      </c>
      <c r="E4670" s="26">
        <v>43313</v>
      </c>
      <c r="F4670">
        <v>2.5</v>
      </c>
      <c r="G4670">
        <v>4.5</v>
      </c>
      <c r="I4670">
        <v>17</v>
      </c>
      <c r="J4670">
        <v>29</v>
      </c>
      <c r="L4670">
        <v>63</v>
      </c>
      <c r="N4670">
        <v>12</v>
      </c>
      <c r="P4670">
        <v>0</v>
      </c>
      <c r="Q4670">
        <v>0</v>
      </c>
      <c r="S4670">
        <v>5</v>
      </c>
    </row>
    <row r="4671" spans="1:19" x14ac:dyDescent="0.25">
      <c r="A4671" s="177" t="s">
        <v>4452</v>
      </c>
      <c r="B4671" t="s">
        <v>4453</v>
      </c>
      <c r="C4671" t="s">
        <v>217</v>
      </c>
      <c r="D4671" s="20" t="s">
        <v>1028</v>
      </c>
      <c r="E4671" s="26">
        <v>43313</v>
      </c>
      <c r="F4671">
        <v>0</v>
      </c>
      <c r="G4671">
        <v>0</v>
      </c>
      <c r="I4671">
        <v>0</v>
      </c>
      <c r="J4671">
        <v>0</v>
      </c>
      <c r="L4671">
        <v>0</v>
      </c>
      <c r="N4671">
        <v>0</v>
      </c>
      <c r="P4671">
        <v>0</v>
      </c>
      <c r="Q4671">
        <v>0</v>
      </c>
      <c r="S4671">
        <v>0</v>
      </c>
    </row>
    <row r="4672" spans="1:19" x14ac:dyDescent="0.25">
      <c r="A4672" s="177" t="s">
        <v>3862</v>
      </c>
      <c r="B4672" t="s">
        <v>3863</v>
      </c>
      <c r="C4672" t="s">
        <v>342</v>
      </c>
      <c r="D4672" s="20" t="s">
        <v>1028</v>
      </c>
      <c r="E4672" s="26">
        <v>43313</v>
      </c>
      <c r="F4672">
        <v>0</v>
      </c>
      <c r="G4672">
        <v>0</v>
      </c>
      <c r="I4672">
        <v>0</v>
      </c>
      <c r="J4672">
        <v>0</v>
      </c>
      <c r="L4672">
        <v>0</v>
      </c>
      <c r="N4672">
        <v>0</v>
      </c>
      <c r="P4672">
        <v>0</v>
      </c>
      <c r="Q4672">
        <v>0</v>
      </c>
      <c r="S4672">
        <v>0</v>
      </c>
    </row>
    <row r="4673" spans="1:19" x14ac:dyDescent="0.25">
      <c r="A4673" s="177" t="s">
        <v>3670</v>
      </c>
      <c r="B4673" t="s">
        <v>3671</v>
      </c>
      <c r="C4673" t="s">
        <v>220</v>
      </c>
      <c r="D4673" s="20" t="s">
        <v>1028</v>
      </c>
      <c r="E4673" s="26">
        <v>43313</v>
      </c>
      <c r="F4673">
        <v>0</v>
      </c>
      <c r="G4673">
        <v>0</v>
      </c>
      <c r="I4673">
        <v>0</v>
      </c>
      <c r="J4673">
        <v>0</v>
      </c>
      <c r="L4673">
        <v>0</v>
      </c>
      <c r="N4673">
        <v>0</v>
      </c>
      <c r="P4673">
        <v>0</v>
      </c>
      <c r="Q4673">
        <v>0</v>
      </c>
      <c r="S4673">
        <v>0</v>
      </c>
    </row>
    <row r="4674" spans="1:19" x14ac:dyDescent="0.25">
      <c r="A4674" s="177" t="s">
        <v>3145</v>
      </c>
      <c r="B4674" t="s">
        <v>3146</v>
      </c>
      <c r="C4674" t="s">
        <v>242</v>
      </c>
      <c r="D4674" s="20" t="s">
        <v>1026</v>
      </c>
      <c r="E4674" s="26">
        <v>43313</v>
      </c>
      <c r="F4674">
        <v>0</v>
      </c>
      <c r="G4674">
        <v>0</v>
      </c>
      <c r="I4674">
        <v>0</v>
      </c>
      <c r="J4674">
        <v>0</v>
      </c>
      <c r="L4674">
        <v>0</v>
      </c>
      <c r="N4674">
        <v>0</v>
      </c>
      <c r="P4674">
        <v>0</v>
      </c>
      <c r="Q4674">
        <v>0</v>
      </c>
      <c r="S4674">
        <v>0</v>
      </c>
    </row>
    <row r="4675" spans="1:19" x14ac:dyDescent="0.25">
      <c r="A4675" s="177" t="s">
        <v>2970</v>
      </c>
      <c r="B4675" t="s">
        <v>2971</v>
      </c>
      <c r="C4675" s="20" t="s">
        <v>2754</v>
      </c>
      <c r="D4675" s="20" t="s">
        <v>1026</v>
      </c>
      <c r="E4675" s="26">
        <v>43313</v>
      </c>
      <c r="F4675">
        <v>3.5</v>
      </c>
      <c r="G4675">
        <v>3.5</v>
      </c>
      <c r="I4675">
        <v>13</v>
      </c>
      <c r="J4675">
        <v>21</v>
      </c>
      <c r="L4675">
        <v>21</v>
      </c>
      <c r="N4675">
        <v>13</v>
      </c>
      <c r="P4675">
        <v>0</v>
      </c>
      <c r="Q4675">
        <v>0</v>
      </c>
      <c r="S4675">
        <v>0</v>
      </c>
    </row>
    <row r="4676" spans="1:19" x14ac:dyDescent="0.25">
      <c r="A4676" s="177" t="s">
        <v>2797</v>
      </c>
      <c r="B4676" t="s">
        <v>2798</v>
      </c>
      <c r="C4676" s="20" t="s">
        <v>2754</v>
      </c>
      <c r="D4676" s="20" t="s">
        <v>1027</v>
      </c>
      <c r="E4676" s="26">
        <v>43313</v>
      </c>
      <c r="F4676">
        <v>4</v>
      </c>
      <c r="G4676">
        <v>5</v>
      </c>
      <c r="I4676">
        <v>15</v>
      </c>
      <c r="J4676">
        <v>24</v>
      </c>
      <c r="L4676">
        <v>30</v>
      </c>
      <c r="N4676">
        <v>10</v>
      </c>
      <c r="P4676">
        <v>1</v>
      </c>
      <c r="Q4676">
        <v>2</v>
      </c>
      <c r="S4676">
        <v>5</v>
      </c>
    </row>
    <row r="4677" spans="1:19" x14ac:dyDescent="0.25">
      <c r="A4677" s="177" t="s">
        <v>2763</v>
      </c>
      <c r="B4677" t="s">
        <v>2764</v>
      </c>
      <c r="C4677" s="20" t="s">
        <v>2754</v>
      </c>
      <c r="D4677" s="20" t="s">
        <v>1028</v>
      </c>
      <c r="E4677" s="26">
        <v>43313</v>
      </c>
      <c r="F4677">
        <v>7.5</v>
      </c>
      <c r="G4677">
        <v>8.5</v>
      </c>
      <c r="I4677">
        <v>28</v>
      </c>
      <c r="J4677">
        <v>45</v>
      </c>
      <c r="L4677">
        <v>51</v>
      </c>
      <c r="N4677">
        <v>23</v>
      </c>
      <c r="P4677">
        <v>1</v>
      </c>
      <c r="Q4677">
        <v>2</v>
      </c>
      <c r="S4677">
        <v>5</v>
      </c>
    </row>
    <row r="4678" spans="1:19" x14ac:dyDescent="0.25">
      <c r="A4678" s="177" t="s">
        <v>2725</v>
      </c>
      <c r="B4678" t="s">
        <v>2726</v>
      </c>
      <c r="C4678" t="s">
        <v>237</v>
      </c>
      <c r="D4678" s="20" t="s">
        <v>1026</v>
      </c>
      <c r="E4678" s="26">
        <v>43313</v>
      </c>
      <c r="F4678">
        <v>6</v>
      </c>
      <c r="G4678">
        <v>9</v>
      </c>
      <c r="I4678">
        <v>25</v>
      </c>
      <c r="J4678">
        <v>50</v>
      </c>
      <c r="L4678">
        <v>78</v>
      </c>
      <c r="N4678">
        <v>18</v>
      </c>
      <c r="O4678">
        <v>0.49</v>
      </c>
      <c r="P4678">
        <v>6</v>
      </c>
      <c r="Q4678">
        <v>9</v>
      </c>
      <c r="S4678">
        <v>7</v>
      </c>
    </row>
    <row r="4679" spans="1:19" x14ac:dyDescent="0.25">
      <c r="A4679" s="177" t="s">
        <v>2550</v>
      </c>
      <c r="B4679" t="s">
        <v>2551</v>
      </c>
      <c r="C4679" t="s">
        <v>238</v>
      </c>
      <c r="D4679" s="20" t="s">
        <v>1026</v>
      </c>
      <c r="E4679" s="26">
        <v>43313</v>
      </c>
      <c r="F4679">
        <v>0</v>
      </c>
      <c r="G4679">
        <v>0</v>
      </c>
      <c r="I4679">
        <v>0</v>
      </c>
      <c r="J4679">
        <v>0</v>
      </c>
      <c r="L4679">
        <v>0</v>
      </c>
      <c r="N4679">
        <v>0</v>
      </c>
      <c r="P4679">
        <v>0</v>
      </c>
      <c r="Q4679">
        <v>0</v>
      </c>
      <c r="S4679">
        <v>0</v>
      </c>
    </row>
    <row r="4680" spans="1:19" x14ac:dyDescent="0.25">
      <c r="A4680" s="177" t="s">
        <v>2377</v>
      </c>
      <c r="B4680" t="s">
        <v>2378</v>
      </c>
      <c r="C4680" t="s">
        <v>239</v>
      </c>
      <c r="D4680" s="20" t="s">
        <v>1026</v>
      </c>
      <c r="E4680" s="26">
        <v>43313</v>
      </c>
      <c r="F4680">
        <v>0</v>
      </c>
      <c r="G4680">
        <v>0</v>
      </c>
      <c r="I4680">
        <v>0</v>
      </c>
      <c r="J4680">
        <v>0</v>
      </c>
      <c r="L4680">
        <v>0</v>
      </c>
      <c r="N4680">
        <v>0</v>
      </c>
      <c r="P4680">
        <v>0</v>
      </c>
      <c r="Q4680">
        <v>0</v>
      </c>
      <c r="S4680">
        <v>0</v>
      </c>
    </row>
    <row r="4681" spans="1:19" x14ac:dyDescent="0.25">
      <c r="A4681" s="177" t="s">
        <v>2202</v>
      </c>
      <c r="B4681" t="s">
        <v>2203</v>
      </c>
      <c r="C4681" s="20" t="s">
        <v>2018</v>
      </c>
      <c r="D4681" s="20" t="s">
        <v>1026</v>
      </c>
      <c r="E4681" s="26">
        <v>43313</v>
      </c>
      <c r="F4681">
        <v>6</v>
      </c>
      <c r="G4681">
        <v>7</v>
      </c>
      <c r="I4681">
        <v>41</v>
      </c>
      <c r="J4681">
        <v>36</v>
      </c>
      <c r="L4681">
        <v>42</v>
      </c>
      <c r="N4681">
        <v>34</v>
      </c>
      <c r="P4681">
        <v>1</v>
      </c>
      <c r="Q4681">
        <v>4</v>
      </c>
      <c r="S4681">
        <v>7</v>
      </c>
    </row>
    <row r="4682" spans="1:19" x14ac:dyDescent="0.25">
      <c r="A4682" s="177" t="s">
        <v>2027</v>
      </c>
      <c r="B4682" t="s">
        <v>2028</v>
      </c>
      <c r="C4682" s="20" t="s">
        <v>2018</v>
      </c>
      <c r="D4682" s="20" t="s">
        <v>1027</v>
      </c>
      <c r="E4682" s="26">
        <v>43313</v>
      </c>
      <c r="F4682">
        <v>2.5</v>
      </c>
      <c r="G4682">
        <v>2.5</v>
      </c>
      <c r="I4682">
        <v>9</v>
      </c>
      <c r="J4682">
        <v>15</v>
      </c>
      <c r="L4682">
        <v>15</v>
      </c>
      <c r="N4682">
        <v>5</v>
      </c>
      <c r="P4682">
        <v>0</v>
      </c>
      <c r="Q4682">
        <v>0</v>
      </c>
      <c r="S4682">
        <v>4</v>
      </c>
    </row>
    <row r="4683" spans="1:19" x14ac:dyDescent="0.25">
      <c r="A4683" s="177" t="s">
        <v>1994</v>
      </c>
      <c r="B4683" t="s">
        <v>1995</v>
      </c>
      <c r="C4683" s="20" t="s">
        <v>2018</v>
      </c>
      <c r="D4683" s="20" t="s">
        <v>1028</v>
      </c>
      <c r="E4683" s="26">
        <v>43313</v>
      </c>
      <c r="F4683">
        <v>8.5</v>
      </c>
      <c r="G4683">
        <v>9.5</v>
      </c>
      <c r="I4683">
        <v>50</v>
      </c>
      <c r="J4683">
        <v>51</v>
      </c>
      <c r="L4683">
        <v>57</v>
      </c>
      <c r="N4683">
        <v>39</v>
      </c>
      <c r="P4683">
        <v>1</v>
      </c>
      <c r="Q4683">
        <v>4</v>
      </c>
      <c r="S4683">
        <v>11</v>
      </c>
    </row>
    <row r="4684" spans="1:19" x14ac:dyDescent="0.25">
      <c r="A4684" s="177" t="s">
        <v>1954</v>
      </c>
      <c r="B4684" t="s">
        <v>1955</v>
      </c>
      <c r="C4684" t="s">
        <v>240</v>
      </c>
      <c r="D4684" s="20" t="s">
        <v>1026</v>
      </c>
      <c r="E4684" s="26">
        <v>43313</v>
      </c>
      <c r="F4684">
        <v>13</v>
      </c>
      <c r="G4684">
        <v>13</v>
      </c>
      <c r="I4684">
        <v>51</v>
      </c>
      <c r="J4684">
        <v>78</v>
      </c>
      <c r="L4684">
        <v>78</v>
      </c>
      <c r="N4684">
        <v>44</v>
      </c>
      <c r="P4684">
        <v>4</v>
      </c>
      <c r="Q4684">
        <v>6</v>
      </c>
      <c r="S4684">
        <v>7</v>
      </c>
    </row>
    <row r="4685" spans="1:19" x14ac:dyDescent="0.25">
      <c r="A4685" s="177" t="s">
        <v>1779</v>
      </c>
      <c r="B4685" t="s">
        <v>1780</v>
      </c>
      <c r="C4685" t="s">
        <v>241</v>
      </c>
      <c r="D4685" s="20" t="s">
        <v>1026</v>
      </c>
      <c r="E4685" s="26">
        <v>43313</v>
      </c>
      <c r="F4685">
        <v>34</v>
      </c>
      <c r="G4685">
        <v>36.5</v>
      </c>
      <c r="I4685">
        <v>307</v>
      </c>
      <c r="J4685">
        <v>395</v>
      </c>
      <c r="L4685">
        <v>454</v>
      </c>
      <c r="N4685">
        <v>272</v>
      </c>
      <c r="P4685">
        <v>6</v>
      </c>
      <c r="Q4685">
        <v>16</v>
      </c>
      <c r="S4685">
        <v>35</v>
      </c>
    </row>
    <row r="4686" spans="1:19" x14ac:dyDescent="0.25">
      <c r="A4686" s="177" t="s">
        <v>1604</v>
      </c>
      <c r="B4686" t="s">
        <v>1605</v>
      </c>
      <c r="C4686" t="s">
        <v>318</v>
      </c>
      <c r="D4686" s="20" t="s">
        <v>1026</v>
      </c>
      <c r="E4686" s="26">
        <v>43313</v>
      </c>
      <c r="F4686">
        <v>6</v>
      </c>
      <c r="G4686">
        <v>6</v>
      </c>
      <c r="I4686">
        <v>28</v>
      </c>
      <c r="J4686">
        <v>36</v>
      </c>
      <c r="L4686">
        <v>36</v>
      </c>
      <c r="N4686">
        <v>26</v>
      </c>
      <c r="P4686">
        <v>0</v>
      </c>
      <c r="Q4686">
        <v>0</v>
      </c>
      <c r="S4686">
        <v>2</v>
      </c>
    </row>
    <row r="4687" spans="1:19" x14ac:dyDescent="0.25">
      <c r="A4687" s="177" t="s">
        <v>1494</v>
      </c>
      <c r="B4687" t="s">
        <v>1495</v>
      </c>
      <c r="C4687" t="s">
        <v>896</v>
      </c>
      <c r="D4687" s="20" t="s">
        <v>1026</v>
      </c>
      <c r="E4687" s="26">
        <v>43313</v>
      </c>
      <c r="F4687">
        <v>68.5</v>
      </c>
      <c r="G4687">
        <v>75</v>
      </c>
      <c r="I4687">
        <v>465</v>
      </c>
      <c r="J4687">
        <v>616</v>
      </c>
      <c r="L4687">
        <v>709</v>
      </c>
      <c r="N4687">
        <v>407</v>
      </c>
      <c r="O4687">
        <v>0.49</v>
      </c>
      <c r="P4687">
        <v>17</v>
      </c>
      <c r="Q4687">
        <v>35</v>
      </c>
      <c r="S4687">
        <v>58</v>
      </c>
    </row>
    <row r="4688" spans="1:19" x14ac:dyDescent="0.25">
      <c r="A4688" s="177" t="s">
        <v>1453</v>
      </c>
      <c r="B4688" t="s">
        <v>1454</v>
      </c>
      <c r="C4688" t="s">
        <v>899</v>
      </c>
      <c r="D4688" s="20" t="s">
        <v>1027</v>
      </c>
      <c r="E4688" s="26">
        <v>43313</v>
      </c>
      <c r="F4688">
        <v>6.5</v>
      </c>
      <c r="G4688">
        <v>7.5</v>
      </c>
      <c r="I4688">
        <v>24</v>
      </c>
      <c r="J4688">
        <v>39</v>
      </c>
      <c r="L4688">
        <v>45</v>
      </c>
      <c r="N4688">
        <v>15</v>
      </c>
      <c r="O4688" t="s">
        <v>904</v>
      </c>
      <c r="P4688">
        <v>1</v>
      </c>
      <c r="Q4688">
        <v>2</v>
      </c>
      <c r="S4688">
        <v>9</v>
      </c>
    </row>
    <row r="4689" spans="1:19" x14ac:dyDescent="0.25">
      <c r="A4689" s="177" t="s">
        <v>1392</v>
      </c>
      <c r="B4689" t="s">
        <v>1393</v>
      </c>
      <c r="C4689" t="s">
        <v>1264</v>
      </c>
      <c r="D4689" s="20" t="s">
        <v>1026</v>
      </c>
      <c r="E4689" s="26">
        <v>43313</v>
      </c>
      <c r="F4689">
        <v>22.5</v>
      </c>
      <c r="G4689">
        <v>23.5</v>
      </c>
      <c r="I4689">
        <v>105</v>
      </c>
      <c r="J4689">
        <v>135</v>
      </c>
      <c r="L4689">
        <v>141</v>
      </c>
      <c r="N4689">
        <v>91</v>
      </c>
      <c r="P4689">
        <v>5</v>
      </c>
      <c r="Q4689">
        <v>10</v>
      </c>
      <c r="S4689">
        <v>14</v>
      </c>
    </row>
    <row r="4690" spans="1:19" x14ac:dyDescent="0.25">
      <c r="A4690" s="177" t="s">
        <v>1437</v>
      </c>
      <c r="B4690" t="s">
        <v>1436</v>
      </c>
      <c r="C4690" t="s">
        <v>1264</v>
      </c>
      <c r="D4690" s="20" t="s">
        <v>1027</v>
      </c>
      <c r="E4690" s="26">
        <v>43313</v>
      </c>
      <c r="F4690">
        <v>6.5</v>
      </c>
      <c r="G4690">
        <v>7.5</v>
      </c>
      <c r="I4690">
        <v>24</v>
      </c>
      <c r="J4690">
        <v>39</v>
      </c>
      <c r="L4690">
        <v>45</v>
      </c>
      <c r="N4690">
        <v>15</v>
      </c>
      <c r="P4690">
        <v>1</v>
      </c>
      <c r="Q4690">
        <v>2</v>
      </c>
      <c r="S4690">
        <v>9</v>
      </c>
    </row>
    <row r="4691" spans="1:19" x14ac:dyDescent="0.25">
      <c r="A4691" s="177" t="s">
        <v>1356</v>
      </c>
      <c r="B4691" t="s">
        <v>1357</v>
      </c>
      <c r="C4691" s="20" t="s">
        <v>1264</v>
      </c>
      <c r="D4691" s="20" t="s">
        <v>1028</v>
      </c>
      <c r="E4691" s="26">
        <v>43313</v>
      </c>
      <c r="F4691">
        <v>29</v>
      </c>
      <c r="G4691">
        <v>31</v>
      </c>
      <c r="I4691">
        <v>129</v>
      </c>
      <c r="J4691">
        <v>174</v>
      </c>
      <c r="L4691">
        <v>186</v>
      </c>
      <c r="N4691">
        <v>106</v>
      </c>
      <c r="P4691">
        <v>6</v>
      </c>
      <c r="Q4691">
        <v>12</v>
      </c>
      <c r="S4691">
        <v>23</v>
      </c>
    </row>
    <row r="4692" spans="1:19" x14ac:dyDescent="0.25">
      <c r="A4692" s="177" t="s">
        <v>1163</v>
      </c>
      <c r="B4692" t="s">
        <v>1251</v>
      </c>
      <c r="C4692" t="s">
        <v>235</v>
      </c>
      <c r="D4692" s="20" t="s">
        <v>1028</v>
      </c>
      <c r="E4692" s="26">
        <v>43313</v>
      </c>
      <c r="F4692">
        <v>75</v>
      </c>
      <c r="G4692">
        <v>82.5</v>
      </c>
      <c r="H4692">
        <v>0</v>
      </c>
      <c r="I4692">
        <v>489</v>
      </c>
      <c r="J4692">
        <v>655</v>
      </c>
      <c r="L4692">
        <v>754</v>
      </c>
      <c r="M4692">
        <v>0</v>
      </c>
      <c r="N4692">
        <v>422</v>
      </c>
      <c r="O4692">
        <v>0.49</v>
      </c>
      <c r="P4692">
        <v>18</v>
      </c>
      <c r="Q4692">
        <v>37</v>
      </c>
      <c r="R4692">
        <v>0</v>
      </c>
      <c r="S4692">
        <v>67</v>
      </c>
    </row>
    <row r="4693" spans="1:19" x14ac:dyDescent="0.25">
      <c r="A4693" s="177" t="s">
        <v>11164</v>
      </c>
      <c r="B4693" t="s">
        <v>11165</v>
      </c>
      <c r="C4693" t="s">
        <v>228</v>
      </c>
      <c r="D4693" s="20" t="s">
        <v>1026</v>
      </c>
      <c r="E4693" s="26">
        <v>43344</v>
      </c>
      <c r="F4693">
        <v>0</v>
      </c>
      <c r="G4693">
        <v>0</v>
      </c>
      <c r="I4693">
        <v>0</v>
      </c>
      <c r="J4693">
        <v>0</v>
      </c>
      <c r="L4693">
        <v>0</v>
      </c>
      <c r="N4693">
        <v>0</v>
      </c>
      <c r="P4693">
        <v>0</v>
      </c>
      <c r="Q4693">
        <v>0</v>
      </c>
      <c r="S4693">
        <v>0</v>
      </c>
    </row>
    <row r="4694" spans="1:19" x14ac:dyDescent="0.25">
      <c r="A4694" s="177" t="s">
        <v>9417</v>
      </c>
      <c r="B4694" t="s">
        <v>9418</v>
      </c>
      <c r="C4694" t="s">
        <v>211</v>
      </c>
      <c r="D4694" s="20" t="s">
        <v>1026</v>
      </c>
      <c r="E4694" s="26">
        <v>43344</v>
      </c>
      <c r="F4694">
        <v>0</v>
      </c>
      <c r="G4694">
        <v>0</v>
      </c>
      <c r="I4694">
        <v>0</v>
      </c>
      <c r="J4694">
        <v>0</v>
      </c>
      <c r="L4694">
        <v>0</v>
      </c>
      <c r="N4694">
        <v>0</v>
      </c>
      <c r="P4694">
        <v>0</v>
      </c>
      <c r="Q4694">
        <v>0</v>
      </c>
      <c r="S4694">
        <v>0</v>
      </c>
    </row>
    <row r="4695" spans="1:19" x14ac:dyDescent="0.25">
      <c r="A4695" s="177" t="s">
        <v>8578</v>
      </c>
      <c r="B4695" t="s">
        <v>8579</v>
      </c>
      <c r="C4695" t="s">
        <v>213</v>
      </c>
      <c r="D4695" s="20" t="s">
        <v>1026</v>
      </c>
      <c r="E4695" s="26">
        <v>43344</v>
      </c>
      <c r="F4695">
        <v>0</v>
      </c>
      <c r="G4695">
        <v>0</v>
      </c>
      <c r="I4695">
        <v>0</v>
      </c>
      <c r="J4695">
        <v>0</v>
      </c>
      <c r="L4695">
        <v>0</v>
      </c>
      <c r="N4695">
        <v>0</v>
      </c>
      <c r="P4695">
        <v>0</v>
      </c>
      <c r="Q4695">
        <v>0</v>
      </c>
      <c r="S4695">
        <v>0</v>
      </c>
    </row>
    <row r="4696" spans="1:19" x14ac:dyDescent="0.25">
      <c r="A4696" s="177" t="s">
        <v>5154</v>
      </c>
      <c r="B4696" t="s">
        <v>5155</v>
      </c>
      <c r="C4696" t="s">
        <v>229</v>
      </c>
      <c r="D4696" s="20" t="s">
        <v>1026</v>
      </c>
      <c r="E4696" s="26">
        <v>43344</v>
      </c>
      <c r="F4696">
        <v>0</v>
      </c>
      <c r="G4696">
        <v>0</v>
      </c>
      <c r="I4696">
        <v>0</v>
      </c>
      <c r="J4696">
        <v>0</v>
      </c>
      <c r="L4696">
        <v>0</v>
      </c>
      <c r="N4696">
        <v>0</v>
      </c>
      <c r="P4696">
        <v>0</v>
      </c>
      <c r="Q4696">
        <v>0</v>
      </c>
      <c r="S4696">
        <v>0</v>
      </c>
    </row>
    <row r="4697" spans="1:19" x14ac:dyDescent="0.25">
      <c r="A4697" s="177" t="s">
        <v>12156</v>
      </c>
      <c r="B4697" t="s">
        <v>12157</v>
      </c>
      <c r="C4697" s="20" t="s">
        <v>1077</v>
      </c>
      <c r="D4697" s="20" t="s">
        <v>1028</v>
      </c>
      <c r="E4697" s="26">
        <v>43344</v>
      </c>
      <c r="F4697">
        <v>0</v>
      </c>
      <c r="G4697">
        <v>0</v>
      </c>
      <c r="I4697">
        <v>0</v>
      </c>
      <c r="J4697">
        <v>0</v>
      </c>
      <c r="L4697">
        <v>0</v>
      </c>
      <c r="N4697">
        <v>0</v>
      </c>
      <c r="P4697">
        <v>0</v>
      </c>
      <c r="Q4697">
        <v>0</v>
      </c>
      <c r="S4697">
        <v>0</v>
      </c>
    </row>
    <row r="4698" spans="1:19" x14ac:dyDescent="0.25">
      <c r="A4698" s="177" t="s">
        <v>7489</v>
      </c>
      <c r="B4698" t="s">
        <v>7490</v>
      </c>
      <c r="C4698" s="20" t="s">
        <v>1074</v>
      </c>
      <c r="D4698" s="20" t="s">
        <v>1026</v>
      </c>
      <c r="E4698" s="26">
        <v>43344</v>
      </c>
      <c r="F4698">
        <v>0</v>
      </c>
      <c r="G4698">
        <v>0</v>
      </c>
      <c r="I4698">
        <v>0</v>
      </c>
      <c r="J4698">
        <v>0</v>
      </c>
      <c r="L4698">
        <v>0</v>
      </c>
      <c r="N4698">
        <v>0</v>
      </c>
      <c r="P4698">
        <v>0</v>
      </c>
      <c r="Q4698">
        <v>0</v>
      </c>
      <c r="S4698">
        <v>0</v>
      </c>
    </row>
    <row r="4699" spans="1:19" x14ac:dyDescent="0.25">
      <c r="A4699" s="177" t="s">
        <v>5778</v>
      </c>
      <c r="B4699" t="s">
        <v>5779</v>
      </c>
      <c r="C4699" s="20" t="s">
        <v>1073</v>
      </c>
      <c r="D4699" s="20" t="s">
        <v>1026</v>
      </c>
      <c r="E4699" s="26">
        <v>43344</v>
      </c>
      <c r="F4699">
        <v>3.5</v>
      </c>
      <c r="G4699">
        <v>3.5</v>
      </c>
      <c r="I4699">
        <v>13</v>
      </c>
      <c r="J4699">
        <v>21</v>
      </c>
      <c r="L4699">
        <v>21</v>
      </c>
      <c r="N4699">
        <v>13</v>
      </c>
      <c r="P4699">
        <v>0</v>
      </c>
      <c r="Q4699">
        <v>0</v>
      </c>
      <c r="S4699">
        <v>0</v>
      </c>
    </row>
    <row r="4700" spans="1:19" x14ac:dyDescent="0.25">
      <c r="A4700" s="177" t="s">
        <v>12388</v>
      </c>
      <c r="B4700" t="s">
        <v>12389</v>
      </c>
      <c r="C4700" s="20" t="s">
        <v>1076</v>
      </c>
      <c r="D4700" s="20" t="s">
        <v>1027</v>
      </c>
      <c r="E4700" s="26">
        <v>43344</v>
      </c>
      <c r="F4700">
        <v>2</v>
      </c>
      <c r="G4700">
        <v>2.5</v>
      </c>
      <c r="I4700">
        <v>6</v>
      </c>
      <c r="J4700">
        <v>12</v>
      </c>
      <c r="L4700">
        <v>15</v>
      </c>
      <c r="N4700">
        <v>4</v>
      </c>
      <c r="P4700">
        <v>0</v>
      </c>
      <c r="Q4700">
        <v>0</v>
      </c>
      <c r="S4700">
        <v>2</v>
      </c>
    </row>
    <row r="4701" spans="1:19" x14ac:dyDescent="0.25">
      <c r="A4701" s="177" t="s">
        <v>10127</v>
      </c>
      <c r="B4701" t="s">
        <v>10128</v>
      </c>
      <c r="C4701" s="20" t="s">
        <v>1075</v>
      </c>
      <c r="D4701" s="20" t="s">
        <v>1027</v>
      </c>
      <c r="E4701" s="26">
        <v>43344</v>
      </c>
      <c r="F4701">
        <v>0</v>
      </c>
      <c r="G4701">
        <v>0</v>
      </c>
      <c r="I4701">
        <v>0</v>
      </c>
      <c r="J4701">
        <v>0</v>
      </c>
      <c r="L4701">
        <v>0</v>
      </c>
      <c r="N4701">
        <v>0</v>
      </c>
      <c r="P4701">
        <v>0</v>
      </c>
      <c r="Q4701">
        <v>0</v>
      </c>
      <c r="S4701">
        <v>0</v>
      </c>
    </row>
    <row r="4702" spans="1:19" x14ac:dyDescent="0.25">
      <c r="A4702" s="177" t="s">
        <v>7459</v>
      </c>
      <c r="B4702" t="s">
        <v>7460</v>
      </c>
      <c r="C4702" s="20" t="s">
        <v>1074</v>
      </c>
      <c r="D4702" s="20" t="s">
        <v>1027</v>
      </c>
      <c r="E4702" s="26">
        <v>43344</v>
      </c>
      <c r="F4702">
        <v>2</v>
      </c>
      <c r="G4702">
        <v>2.5</v>
      </c>
      <c r="I4702">
        <v>11</v>
      </c>
      <c r="J4702">
        <v>11</v>
      </c>
      <c r="L4702">
        <v>15</v>
      </c>
      <c r="N4702">
        <v>9</v>
      </c>
      <c r="P4702">
        <v>0</v>
      </c>
      <c r="Q4702">
        <v>0</v>
      </c>
      <c r="S4702">
        <v>2</v>
      </c>
    </row>
    <row r="4703" spans="1:19" x14ac:dyDescent="0.25">
      <c r="A4703" s="177" t="s">
        <v>5603</v>
      </c>
      <c r="B4703" t="s">
        <v>5604</v>
      </c>
      <c r="C4703" s="20" t="s">
        <v>1073</v>
      </c>
      <c r="D4703" s="20" t="s">
        <v>1027</v>
      </c>
      <c r="E4703" s="26">
        <v>43344</v>
      </c>
      <c r="F4703">
        <v>0</v>
      </c>
      <c r="G4703">
        <v>0</v>
      </c>
      <c r="I4703">
        <v>0</v>
      </c>
      <c r="J4703">
        <v>0</v>
      </c>
      <c r="L4703">
        <v>0</v>
      </c>
      <c r="N4703">
        <v>0</v>
      </c>
      <c r="P4703">
        <v>0</v>
      </c>
      <c r="Q4703">
        <v>0</v>
      </c>
      <c r="S4703">
        <v>0</v>
      </c>
    </row>
    <row r="4704" spans="1:19" x14ac:dyDescent="0.25">
      <c r="A4704" s="177" t="s">
        <v>10655</v>
      </c>
      <c r="B4704" t="s">
        <v>10656</v>
      </c>
      <c r="C4704" t="s">
        <v>205</v>
      </c>
      <c r="D4704" s="20" t="s">
        <v>1026</v>
      </c>
      <c r="E4704" s="26">
        <v>43344</v>
      </c>
      <c r="F4704">
        <v>0</v>
      </c>
      <c r="G4704">
        <v>0</v>
      </c>
      <c r="I4704">
        <v>0</v>
      </c>
      <c r="J4704">
        <v>0</v>
      </c>
      <c r="L4704">
        <v>0</v>
      </c>
      <c r="N4704">
        <v>0</v>
      </c>
      <c r="P4704">
        <v>0</v>
      </c>
      <c r="Q4704">
        <v>0</v>
      </c>
      <c r="S4704">
        <v>0</v>
      </c>
    </row>
    <row r="4705" spans="1:19" x14ac:dyDescent="0.25">
      <c r="A4705" s="177" t="s">
        <v>10061</v>
      </c>
      <c r="B4705" t="s">
        <v>10062</v>
      </c>
      <c r="C4705" t="s">
        <v>384</v>
      </c>
      <c r="D4705" s="20" t="s">
        <v>1026</v>
      </c>
      <c r="E4705" s="26">
        <v>43344</v>
      </c>
      <c r="F4705">
        <v>0</v>
      </c>
      <c r="G4705">
        <v>0</v>
      </c>
      <c r="I4705">
        <v>0</v>
      </c>
      <c r="J4705">
        <v>0</v>
      </c>
      <c r="L4705">
        <v>0</v>
      </c>
      <c r="N4705">
        <v>0</v>
      </c>
      <c r="P4705">
        <v>0</v>
      </c>
      <c r="Q4705">
        <v>0</v>
      </c>
      <c r="S4705">
        <v>0</v>
      </c>
    </row>
    <row r="4706" spans="1:19" x14ac:dyDescent="0.25">
      <c r="A4706" s="177" t="s">
        <v>9002</v>
      </c>
      <c r="B4706" t="s">
        <v>9003</v>
      </c>
      <c r="C4706" t="s">
        <v>210</v>
      </c>
      <c r="D4706" s="20" t="s">
        <v>1026</v>
      </c>
      <c r="E4706" s="26">
        <v>43344</v>
      </c>
      <c r="F4706">
        <v>0</v>
      </c>
      <c r="G4706">
        <v>3</v>
      </c>
      <c r="I4706">
        <v>0</v>
      </c>
      <c r="J4706">
        <v>0</v>
      </c>
      <c r="L4706">
        <v>30</v>
      </c>
      <c r="N4706">
        <v>0</v>
      </c>
      <c r="O4706">
        <v>0</v>
      </c>
      <c r="P4706">
        <v>1</v>
      </c>
      <c r="Q4706">
        <v>1</v>
      </c>
      <c r="S4706">
        <v>0</v>
      </c>
    </row>
    <row r="4707" spans="1:19" x14ac:dyDescent="0.25">
      <c r="A4707" s="177" t="s">
        <v>6197</v>
      </c>
      <c r="B4707" t="s">
        <v>6198</v>
      </c>
      <c r="C4707" t="s">
        <v>215</v>
      </c>
      <c r="D4707" s="20" t="s">
        <v>1026</v>
      </c>
      <c r="E4707" s="26">
        <v>43344</v>
      </c>
      <c r="F4707">
        <v>4.5</v>
      </c>
      <c r="G4707">
        <v>6</v>
      </c>
      <c r="I4707">
        <v>26</v>
      </c>
      <c r="J4707">
        <v>36</v>
      </c>
      <c r="L4707">
        <v>48</v>
      </c>
      <c r="N4707">
        <v>22</v>
      </c>
      <c r="O4707">
        <v>1.1000000000000001</v>
      </c>
      <c r="P4707">
        <v>5</v>
      </c>
      <c r="Q4707">
        <v>5</v>
      </c>
      <c r="S4707">
        <v>4</v>
      </c>
    </row>
    <row r="4708" spans="1:19" x14ac:dyDescent="0.25">
      <c r="A4708" s="177" t="s">
        <v>3497</v>
      </c>
      <c r="B4708" t="s">
        <v>3498</v>
      </c>
      <c r="C4708" t="s">
        <v>221</v>
      </c>
      <c r="D4708" s="20" t="s">
        <v>1026</v>
      </c>
      <c r="E4708" s="26">
        <v>43344</v>
      </c>
      <c r="F4708">
        <v>0</v>
      </c>
      <c r="G4708">
        <v>0</v>
      </c>
      <c r="I4708">
        <v>0</v>
      </c>
      <c r="J4708">
        <v>0</v>
      </c>
      <c r="L4708">
        <v>0</v>
      </c>
      <c r="N4708">
        <v>0</v>
      </c>
      <c r="P4708">
        <v>0</v>
      </c>
      <c r="Q4708">
        <v>0</v>
      </c>
      <c r="S4708">
        <v>0</v>
      </c>
    </row>
    <row r="4709" spans="1:19" x14ac:dyDescent="0.25">
      <c r="A4709" s="177" t="s">
        <v>3322</v>
      </c>
      <c r="B4709" t="s">
        <v>3323</v>
      </c>
      <c r="C4709" t="s">
        <v>222</v>
      </c>
      <c r="D4709" s="20" t="s">
        <v>1026</v>
      </c>
      <c r="E4709" s="26">
        <v>43344</v>
      </c>
      <c r="F4709">
        <v>0</v>
      </c>
      <c r="G4709">
        <v>0</v>
      </c>
      <c r="I4709">
        <v>0</v>
      </c>
      <c r="J4709">
        <v>0</v>
      </c>
      <c r="L4709">
        <v>0</v>
      </c>
      <c r="N4709">
        <v>0</v>
      </c>
      <c r="P4709">
        <v>0</v>
      </c>
      <c r="Q4709">
        <v>0</v>
      </c>
      <c r="S4709">
        <v>0</v>
      </c>
    </row>
    <row r="4710" spans="1:19" x14ac:dyDescent="0.25">
      <c r="A4710" s="177" t="s">
        <v>7367</v>
      </c>
      <c r="B4710" t="s">
        <v>7368</v>
      </c>
      <c r="C4710" s="20" t="s">
        <v>1078</v>
      </c>
      <c r="D4710" s="20" t="s">
        <v>1026</v>
      </c>
      <c r="E4710" s="26">
        <v>43344</v>
      </c>
      <c r="F4710">
        <v>3.5</v>
      </c>
      <c r="G4710">
        <v>4</v>
      </c>
      <c r="I4710">
        <v>28</v>
      </c>
      <c r="J4710">
        <v>21</v>
      </c>
      <c r="L4710">
        <v>24</v>
      </c>
      <c r="N4710">
        <v>24</v>
      </c>
      <c r="P4710">
        <v>1</v>
      </c>
      <c r="Q4710">
        <v>5</v>
      </c>
      <c r="S4710">
        <v>4</v>
      </c>
    </row>
    <row r="4711" spans="1:19" x14ac:dyDescent="0.25">
      <c r="A4711" s="177" t="s">
        <v>5359</v>
      </c>
      <c r="B4711" t="s">
        <v>5360</v>
      </c>
      <c r="C4711" s="20" t="s">
        <v>1079</v>
      </c>
      <c r="D4711" s="20" t="s">
        <v>1026</v>
      </c>
      <c r="E4711" s="26">
        <v>43344</v>
      </c>
      <c r="F4711">
        <v>2</v>
      </c>
      <c r="G4711">
        <v>3</v>
      </c>
      <c r="I4711">
        <v>8</v>
      </c>
      <c r="J4711">
        <v>12</v>
      </c>
      <c r="L4711">
        <v>18</v>
      </c>
      <c r="N4711">
        <v>6</v>
      </c>
      <c r="P4711">
        <v>0</v>
      </c>
      <c r="Q4711">
        <v>0</v>
      </c>
      <c r="S4711">
        <v>2</v>
      </c>
    </row>
    <row r="4712" spans="1:19" x14ac:dyDescent="0.25">
      <c r="A4712" s="177" t="s">
        <v>7192</v>
      </c>
      <c r="B4712" t="s">
        <v>7193</v>
      </c>
      <c r="C4712" s="20" t="s">
        <v>1078</v>
      </c>
      <c r="D4712" s="20" t="s">
        <v>1027</v>
      </c>
      <c r="E4712" s="26">
        <v>43344</v>
      </c>
      <c r="F4712">
        <v>0</v>
      </c>
      <c r="G4712">
        <v>0.5</v>
      </c>
      <c r="I4712">
        <v>0</v>
      </c>
      <c r="J4712">
        <v>0</v>
      </c>
      <c r="L4712">
        <v>3</v>
      </c>
      <c r="N4712">
        <v>0</v>
      </c>
      <c r="P4712">
        <v>0</v>
      </c>
      <c r="Q4712">
        <v>0</v>
      </c>
      <c r="S4712">
        <v>0</v>
      </c>
    </row>
    <row r="4713" spans="1:19" x14ac:dyDescent="0.25">
      <c r="A4713" s="177" t="s">
        <v>5184</v>
      </c>
      <c r="B4713" t="s">
        <v>5185</v>
      </c>
      <c r="C4713" s="20" t="s">
        <v>1079</v>
      </c>
      <c r="D4713" s="20" t="s">
        <v>1027</v>
      </c>
      <c r="E4713" s="26">
        <v>43344</v>
      </c>
      <c r="F4713">
        <v>0.5</v>
      </c>
      <c r="G4713">
        <v>0.5</v>
      </c>
      <c r="I4713">
        <v>1</v>
      </c>
      <c r="J4713">
        <v>3</v>
      </c>
      <c r="L4713">
        <v>3</v>
      </c>
      <c r="N4713">
        <v>1</v>
      </c>
      <c r="P4713">
        <v>0</v>
      </c>
      <c r="Q4713">
        <v>0</v>
      </c>
      <c r="S4713">
        <v>0</v>
      </c>
    </row>
    <row r="4714" spans="1:19" x14ac:dyDescent="0.25">
      <c r="A4714" s="177" t="s">
        <v>12682</v>
      </c>
      <c r="B4714" t="s">
        <v>12683</v>
      </c>
      <c r="C4714" s="20" t="s">
        <v>1080</v>
      </c>
      <c r="D4714" s="20" t="s">
        <v>1027</v>
      </c>
      <c r="E4714" s="26">
        <v>43344</v>
      </c>
      <c r="F4714">
        <v>2</v>
      </c>
      <c r="G4714">
        <v>1.5</v>
      </c>
      <c r="I4714">
        <v>8</v>
      </c>
      <c r="J4714">
        <v>12</v>
      </c>
      <c r="L4714">
        <v>9</v>
      </c>
      <c r="N4714">
        <v>6</v>
      </c>
      <c r="P4714">
        <v>0</v>
      </c>
      <c r="Q4714">
        <v>0</v>
      </c>
      <c r="S4714">
        <v>2</v>
      </c>
    </row>
    <row r="4715" spans="1:19" x14ac:dyDescent="0.25">
      <c r="A4715" s="177" t="s">
        <v>12358</v>
      </c>
      <c r="B4715" t="s">
        <v>12359</v>
      </c>
      <c r="C4715" t="s">
        <v>200</v>
      </c>
      <c r="D4715" s="20" t="s">
        <v>1026</v>
      </c>
      <c r="E4715" s="26">
        <v>43344</v>
      </c>
      <c r="F4715">
        <v>4</v>
      </c>
      <c r="G4715">
        <v>4.5</v>
      </c>
      <c r="I4715">
        <v>16</v>
      </c>
      <c r="J4715">
        <v>24</v>
      </c>
      <c r="L4715">
        <v>27</v>
      </c>
      <c r="N4715">
        <v>14</v>
      </c>
      <c r="P4715">
        <v>0</v>
      </c>
      <c r="Q4715">
        <v>0</v>
      </c>
      <c r="S4715">
        <v>2</v>
      </c>
    </row>
    <row r="4716" spans="1:19" x14ac:dyDescent="0.25">
      <c r="A4716" s="177" t="s">
        <v>10479</v>
      </c>
      <c r="B4716" t="s">
        <v>10480</v>
      </c>
      <c r="C4716" t="s">
        <v>204</v>
      </c>
      <c r="D4716" s="20" t="s">
        <v>1026</v>
      </c>
      <c r="E4716" s="26">
        <v>43344</v>
      </c>
      <c r="F4716">
        <v>0</v>
      </c>
      <c r="G4716">
        <v>0</v>
      </c>
      <c r="I4716">
        <v>0</v>
      </c>
      <c r="J4716">
        <v>0</v>
      </c>
      <c r="L4716">
        <v>0</v>
      </c>
      <c r="N4716">
        <v>0</v>
      </c>
      <c r="P4716">
        <v>0</v>
      </c>
      <c r="Q4716">
        <v>0</v>
      </c>
      <c r="S4716">
        <v>0</v>
      </c>
    </row>
    <row r="4717" spans="1:19" x14ac:dyDescent="0.25">
      <c r="A4717" s="177" t="s">
        <v>10023</v>
      </c>
      <c r="B4717" t="s">
        <v>10024</v>
      </c>
      <c r="C4717" t="s">
        <v>385</v>
      </c>
      <c r="D4717" s="20" t="s">
        <v>1026</v>
      </c>
      <c r="E4717" s="26">
        <v>43344</v>
      </c>
      <c r="F4717">
        <v>0</v>
      </c>
      <c r="G4717">
        <v>0</v>
      </c>
      <c r="I4717">
        <v>0</v>
      </c>
      <c r="J4717">
        <v>0</v>
      </c>
      <c r="L4717">
        <v>0</v>
      </c>
      <c r="N4717">
        <v>0</v>
      </c>
      <c r="P4717">
        <v>0</v>
      </c>
      <c r="Q4717">
        <v>0</v>
      </c>
      <c r="S4717">
        <v>0</v>
      </c>
    </row>
    <row r="4718" spans="1:19" x14ac:dyDescent="0.25">
      <c r="A4718" s="177" t="s">
        <v>8827</v>
      </c>
      <c r="B4718" t="s">
        <v>8828</v>
      </c>
      <c r="C4718" t="s">
        <v>208</v>
      </c>
      <c r="D4718" s="20" t="s">
        <v>1026</v>
      </c>
      <c r="E4718" s="26">
        <v>43344</v>
      </c>
      <c r="F4718">
        <v>2</v>
      </c>
      <c r="G4718">
        <v>1.5</v>
      </c>
      <c r="I4718">
        <v>7</v>
      </c>
      <c r="J4718">
        <v>12</v>
      </c>
      <c r="L4718">
        <v>9</v>
      </c>
      <c r="N4718">
        <v>7</v>
      </c>
      <c r="P4718">
        <v>0</v>
      </c>
      <c r="Q4718">
        <v>2</v>
      </c>
      <c r="S4718">
        <v>0</v>
      </c>
    </row>
    <row r="4719" spans="1:19" x14ac:dyDescent="0.25">
      <c r="A4719" s="177" t="s">
        <v>8162</v>
      </c>
      <c r="B4719" t="s">
        <v>8163</v>
      </c>
      <c r="C4719" t="s">
        <v>900</v>
      </c>
      <c r="D4719" s="20" t="s">
        <v>1026</v>
      </c>
      <c r="E4719" s="26">
        <v>43344</v>
      </c>
      <c r="F4719">
        <v>1</v>
      </c>
      <c r="G4719">
        <v>1.5</v>
      </c>
      <c r="I4719">
        <v>5</v>
      </c>
      <c r="J4719">
        <v>6</v>
      </c>
      <c r="L4719">
        <v>9</v>
      </c>
      <c r="N4719">
        <v>4</v>
      </c>
      <c r="P4719">
        <v>0</v>
      </c>
      <c r="Q4719">
        <v>2</v>
      </c>
      <c r="S4719">
        <v>1</v>
      </c>
    </row>
    <row r="4720" spans="1:19" x14ac:dyDescent="0.25">
      <c r="A4720" s="177" t="s">
        <v>7927</v>
      </c>
      <c r="B4720" t="s">
        <v>7928</v>
      </c>
      <c r="C4720" t="s">
        <v>905</v>
      </c>
      <c r="D4720" s="20" t="s">
        <v>1026</v>
      </c>
      <c r="E4720" s="26">
        <v>43344</v>
      </c>
      <c r="F4720">
        <v>0</v>
      </c>
      <c r="G4720">
        <v>0</v>
      </c>
      <c r="I4720">
        <v>0</v>
      </c>
      <c r="J4720">
        <v>0</v>
      </c>
      <c r="L4720">
        <v>0</v>
      </c>
      <c r="N4720">
        <v>0</v>
      </c>
      <c r="P4720">
        <v>0</v>
      </c>
      <c r="Q4720">
        <v>0</v>
      </c>
      <c r="S4720">
        <v>0</v>
      </c>
    </row>
    <row r="4721" spans="1:19" x14ac:dyDescent="0.25">
      <c r="A4721" s="177" t="s">
        <v>6621</v>
      </c>
      <c r="B4721" t="s">
        <v>6622</v>
      </c>
      <c r="C4721" t="s">
        <v>316</v>
      </c>
      <c r="D4721" s="20" t="s">
        <v>1026</v>
      </c>
      <c r="E4721" s="26">
        <v>43344</v>
      </c>
      <c r="F4721">
        <v>6</v>
      </c>
      <c r="G4721">
        <v>5.5</v>
      </c>
      <c r="I4721">
        <v>27</v>
      </c>
      <c r="J4721">
        <v>36</v>
      </c>
      <c r="L4721">
        <v>33</v>
      </c>
      <c r="N4721">
        <v>20</v>
      </c>
      <c r="P4721">
        <v>1</v>
      </c>
      <c r="Q4721">
        <v>1</v>
      </c>
      <c r="S4721">
        <v>7</v>
      </c>
    </row>
    <row r="4722" spans="1:19" x14ac:dyDescent="0.25">
      <c r="A4722" s="177" t="s">
        <v>4214</v>
      </c>
      <c r="B4722" t="s">
        <v>4215</v>
      </c>
      <c r="C4722" t="s">
        <v>218</v>
      </c>
      <c r="D4722" s="20" t="s">
        <v>1026</v>
      </c>
      <c r="E4722" s="26">
        <v>43344</v>
      </c>
      <c r="F4722">
        <v>0</v>
      </c>
      <c r="G4722">
        <v>0</v>
      </c>
      <c r="I4722">
        <v>0</v>
      </c>
      <c r="J4722">
        <v>0</v>
      </c>
      <c r="L4722">
        <v>0</v>
      </c>
      <c r="N4722">
        <v>0</v>
      </c>
      <c r="P4722">
        <v>0</v>
      </c>
      <c r="Q4722">
        <v>0</v>
      </c>
      <c r="S4722">
        <v>0</v>
      </c>
    </row>
    <row r="4723" spans="1:19" x14ac:dyDescent="0.25">
      <c r="A4723" s="177" t="s">
        <v>12643</v>
      </c>
      <c r="B4723" t="s">
        <v>12644</v>
      </c>
      <c r="C4723" t="s">
        <v>202</v>
      </c>
      <c r="D4723" s="20" t="s">
        <v>1026</v>
      </c>
      <c r="E4723" s="26">
        <v>43344</v>
      </c>
      <c r="F4723">
        <v>5</v>
      </c>
      <c r="G4723">
        <v>5.5</v>
      </c>
      <c r="I4723">
        <v>62</v>
      </c>
      <c r="J4723">
        <v>55</v>
      </c>
      <c r="L4723">
        <v>77</v>
      </c>
      <c r="N4723">
        <v>33</v>
      </c>
      <c r="P4723">
        <v>0</v>
      </c>
      <c r="Q4723">
        <v>0</v>
      </c>
      <c r="S4723">
        <v>29</v>
      </c>
    </row>
    <row r="4724" spans="1:19" x14ac:dyDescent="0.25">
      <c r="A4724" s="177" t="s">
        <v>12468</v>
      </c>
      <c r="B4724" t="s">
        <v>12469</v>
      </c>
      <c r="C4724" t="s">
        <v>347</v>
      </c>
      <c r="D4724" s="20" t="s">
        <v>1026</v>
      </c>
      <c r="E4724" s="26">
        <v>43344</v>
      </c>
      <c r="F4724">
        <v>0</v>
      </c>
      <c r="G4724">
        <v>0</v>
      </c>
      <c r="I4724">
        <v>0</v>
      </c>
      <c r="J4724">
        <v>0</v>
      </c>
      <c r="L4724">
        <v>0</v>
      </c>
      <c r="N4724">
        <v>0</v>
      </c>
      <c r="P4724">
        <v>0</v>
      </c>
      <c r="Q4724">
        <v>0</v>
      </c>
      <c r="S4724">
        <v>0</v>
      </c>
    </row>
    <row r="4725" spans="1:19" x14ac:dyDescent="0.25">
      <c r="A4725" s="177" t="s">
        <v>9808</v>
      </c>
      <c r="B4725" t="s">
        <v>9809</v>
      </c>
      <c r="C4725" t="s">
        <v>224</v>
      </c>
      <c r="D4725" s="20" t="s">
        <v>1026</v>
      </c>
      <c r="E4725" s="26">
        <v>43344</v>
      </c>
      <c r="F4725">
        <v>8</v>
      </c>
      <c r="G4725">
        <v>6</v>
      </c>
      <c r="I4725">
        <v>42</v>
      </c>
      <c r="J4725">
        <v>88</v>
      </c>
      <c r="L4725">
        <v>66</v>
      </c>
      <c r="N4725">
        <v>42</v>
      </c>
      <c r="P4725">
        <v>0</v>
      </c>
      <c r="Q4725">
        <v>0</v>
      </c>
      <c r="S4725">
        <v>0</v>
      </c>
    </row>
    <row r="4726" spans="1:19" x14ac:dyDescent="0.25">
      <c r="A4726" s="177" t="s">
        <v>9509</v>
      </c>
      <c r="B4726" t="s">
        <v>9510</v>
      </c>
      <c r="C4726" t="s">
        <v>345</v>
      </c>
      <c r="D4726" s="20" t="s">
        <v>1026</v>
      </c>
      <c r="E4726" s="26">
        <v>43344</v>
      </c>
      <c r="F4726">
        <v>0</v>
      </c>
      <c r="G4726">
        <v>0</v>
      </c>
      <c r="I4726">
        <v>0</v>
      </c>
      <c r="J4726">
        <v>0</v>
      </c>
      <c r="L4726">
        <v>0</v>
      </c>
      <c r="N4726">
        <v>0</v>
      </c>
      <c r="P4726">
        <v>0</v>
      </c>
      <c r="Q4726">
        <v>0</v>
      </c>
      <c r="S4726">
        <v>0</v>
      </c>
    </row>
    <row r="4727" spans="1:19" x14ac:dyDescent="0.25">
      <c r="A4727" s="177" t="s">
        <v>7901</v>
      </c>
      <c r="B4727" t="s">
        <v>7902</v>
      </c>
      <c r="C4727" t="s">
        <v>226</v>
      </c>
      <c r="D4727" s="20" t="s">
        <v>1026</v>
      </c>
      <c r="E4727" s="26">
        <v>43344</v>
      </c>
      <c r="F4727">
        <v>4</v>
      </c>
      <c r="G4727">
        <v>5.5</v>
      </c>
      <c r="I4727">
        <v>58</v>
      </c>
      <c r="J4727">
        <v>44</v>
      </c>
      <c r="L4727">
        <v>62</v>
      </c>
      <c r="N4727">
        <v>55</v>
      </c>
      <c r="P4727">
        <v>0</v>
      </c>
      <c r="Q4727">
        <v>0</v>
      </c>
      <c r="S4727">
        <v>3</v>
      </c>
    </row>
    <row r="4728" spans="1:19" x14ac:dyDescent="0.25">
      <c r="A4728" s="177" t="s">
        <v>6971</v>
      </c>
      <c r="B4728" t="s">
        <v>6972</v>
      </c>
      <c r="C4728" t="s">
        <v>231</v>
      </c>
      <c r="D4728" s="20" t="s">
        <v>1026</v>
      </c>
      <c r="E4728" s="26">
        <v>43344</v>
      </c>
      <c r="F4728">
        <v>8</v>
      </c>
      <c r="G4728">
        <v>7.5</v>
      </c>
      <c r="I4728">
        <v>94</v>
      </c>
      <c r="J4728">
        <v>91</v>
      </c>
      <c r="L4728">
        <v>84</v>
      </c>
      <c r="N4728">
        <v>88</v>
      </c>
      <c r="P4728">
        <v>0</v>
      </c>
      <c r="Q4728">
        <v>14</v>
      </c>
      <c r="S4728">
        <v>6</v>
      </c>
    </row>
    <row r="4729" spans="1:19" x14ac:dyDescent="0.25">
      <c r="A4729" s="177" t="s">
        <v>6022</v>
      </c>
      <c r="B4729" t="s">
        <v>6023</v>
      </c>
      <c r="C4729" t="s">
        <v>216</v>
      </c>
      <c r="D4729" s="20" t="s">
        <v>1026</v>
      </c>
      <c r="E4729" s="26">
        <v>43344</v>
      </c>
      <c r="F4729">
        <v>5.5</v>
      </c>
      <c r="G4729">
        <v>7.5</v>
      </c>
      <c r="I4729">
        <v>52</v>
      </c>
      <c r="J4729">
        <v>71</v>
      </c>
      <c r="L4729">
        <v>102</v>
      </c>
      <c r="N4729">
        <v>41</v>
      </c>
      <c r="P4729">
        <v>6</v>
      </c>
      <c r="Q4729">
        <v>7</v>
      </c>
      <c r="S4729">
        <v>11</v>
      </c>
    </row>
    <row r="4730" spans="1:19" x14ac:dyDescent="0.25">
      <c r="A4730" s="177" t="s">
        <v>4629</v>
      </c>
      <c r="B4730" t="s">
        <v>4630</v>
      </c>
      <c r="C4730" t="s">
        <v>233</v>
      </c>
      <c r="D4730" s="20" t="s">
        <v>1026</v>
      </c>
      <c r="E4730" s="26">
        <v>43344</v>
      </c>
      <c r="F4730">
        <v>2.5</v>
      </c>
      <c r="G4730">
        <v>4.5</v>
      </c>
      <c r="I4730">
        <v>19</v>
      </c>
      <c r="J4730">
        <v>29</v>
      </c>
      <c r="L4730">
        <v>63</v>
      </c>
      <c r="N4730">
        <v>17</v>
      </c>
      <c r="P4730">
        <v>0</v>
      </c>
      <c r="Q4730">
        <v>0</v>
      </c>
      <c r="S4730">
        <v>2</v>
      </c>
    </row>
    <row r="4731" spans="1:19" x14ac:dyDescent="0.25">
      <c r="A4731" s="177" t="s">
        <v>4039</v>
      </c>
      <c r="B4731" t="s">
        <v>4040</v>
      </c>
      <c r="C4731" t="s">
        <v>219</v>
      </c>
      <c r="D4731" s="20" t="s">
        <v>1026</v>
      </c>
      <c r="E4731" s="26">
        <v>43344</v>
      </c>
      <c r="F4731">
        <v>0</v>
      </c>
      <c r="G4731">
        <v>0</v>
      </c>
      <c r="I4731">
        <v>0</v>
      </c>
      <c r="J4731">
        <v>0</v>
      </c>
      <c r="L4731">
        <v>0</v>
      </c>
      <c r="N4731">
        <v>0</v>
      </c>
      <c r="P4731">
        <v>0</v>
      </c>
      <c r="Q4731">
        <v>0</v>
      </c>
      <c r="S4731">
        <v>0</v>
      </c>
    </row>
    <row r="4732" spans="1:19" x14ac:dyDescent="0.25">
      <c r="A4732" s="177" t="s">
        <v>3768</v>
      </c>
      <c r="B4732" t="s">
        <v>3769</v>
      </c>
      <c r="C4732" t="s">
        <v>340</v>
      </c>
      <c r="D4732" s="20" t="s">
        <v>1026</v>
      </c>
      <c r="E4732" s="26">
        <v>43344</v>
      </c>
      <c r="F4732">
        <v>0</v>
      </c>
      <c r="G4732">
        <v>0</v>
      </c>
      <c r="I4732">
        <v>0</v>
      </c>
      <c r="J4732">
        <v>0</v>
      </c>
      <c r="L4732">
        <v>0</v>
      </c>
      <c r="N4732">
        <v>0</v>
      </c>
      <c r="P4732">
        <v>0</v>
      </c>
      <c r="Q4732">
        <v>0</v>
      </c>
      <c r="S4732">
        <v>0</v>
      </c>
    </row>
    <row r="4733" spans="1:19" x14ac:dyDescent="0.25">
      <c r="A4733" s="177" t="s">
        <v>11364</v>
      </c>
      <c r="B4733" t="s">
        <v>11365</v>
      </c>
      <c r="C4733" t="s">
        <v>350</v>
      </c>
      <c r="D4733" s="20" t="s">
        <v>1026</v>
      </c>
      <c r="E4733" s="26">
        <v>43344</v>
      </c>
      <c r="F4733">
        <v>1</v>
      </c>
      <c r="G4733">
        <v>1</v>
      </c>
      <c r="I4733">
        <v>4</v>
      </c>
      <c r="J4733">
        <v>6</v>
      </c>
      <c r="L4733">
        <v>6</v>
      </c>
      <c r="N4733">
        <v>4</v>
      </c>
      <c r="P4733">
        <v>0</v>
      </c>
      <c r="Q4733">
        <v>0</v>
      </c>
      <c r="S4733">
        <v>0</v>
      </c>
    </row>
    <row r="4734" spans="1:19" x14ac:dyDescent="0.25">
      <c r="A4734" s="177" t="s">
        <v>11366</v>
      </c>
      <c r="B4734" t="s">
        <v>11367</v>
      </c>
      <c r="C4734" t="s">
        <v>351</v>
      </c>
      <c r="D4734" s="20" t="s">
        <v>1026</v>
      </c>
      <c r="E4734" s="26">
        <v>43344</v>
      </c>
      <c r="F4734">
        <v>0</v>
      </c>
      <c r="G4734">
        <v>0</v>
      </c>
      <c r="I4734">
        <v>0</v>
      </c>
      <c r="J4734">
        <v>0</v>
      </c>
      <c r="L4734">
        <v>0</v>
      </c>
      <c r="N4734">
        <v>0</v>
      </c>
      <c r="P4734">
        <v>0</v>
      </c>
      <c r="Q4734">
        <v>0</v>
      </c>
      <c r="S4734">
        <v>0</v>
      </c>
    </row>
    <row r="4735" spans="1:19" x14ac:dyDescent="0.25">
      <c r="A4735" s="177" t="s">
        <v>11238</v>
      </c>
      <c r="B4735" t="s">
        <v>11239</v>
      </c>
      <c r="C4735" t="s">
        <v>352</v>
      </c>
      <c r="D4735" s="20" t="s">
        <v>1026</v>
      </c>
      <c r="E4735" s="26">
        <v>43344</v>
      </c>
      <c r="F4735">
        <v>0</v>
      </c>
      <c r="G4735">
        <v>0</v>
      </c>
      <c r="I4735">
        <v>0</v>
      </c>
      <c r="J4735">
        <v>0</v>
      </c>
      <c r="L4735">
        <v>0</v>
      </c>
      <c r="N4735">
        <v>0</v>
      </c>
      <c r="P4735">
        <v>0</v>
      </c>
      <c r="Q4735">
        <v>0</v>
      </c>
      <c r="S4735">
        <v>0</v>
      </c>
    </row>
    <row r="4736" spans="1:19" x14ac:dyDescent="0.25">
      <c r="A4736" s="177" t="s">
        <v>10239</v>
      </c>
      <c r="B4736" t="s">
        <v>10240</v>
      </c>
      <c r="C4736" t="s">
        <v>353</v>
      </c>
      <c r="D4736" s="20" t="s">
        <v>1026</v>
      </c>
      <c r="E4736" s="26">
        <v>43344</v>
      </c>
      <c r="F4736">
        <v>0</v>
      </c>
      <c r="G4736">
        <v>0</v>
      </c>
      <c r="I4736">
        <v>0</v>
      </c>
      <c r="J4736">
        <v>0</v>
      </c>
      <c r="L4736">
        <v>0</v>
      </c>
      <c r="N4736">
        <v>0</v>
      </c>
      <c r="P4736">
        <v>0</v>
      </c>
      <c r="Q4736">
        <v>0</v>
      </c>
      <c r="S4736">
        <v>0</v>
      </c>
    </row>
    <row r="4737" spans="1:19" x14ac:dyDescent="0.25">
      <c r="A4737" s="177" t="s">
        <v>10099</v>
      </c>
      <c r="B4737" t="s">
        <v>10100</v>
      </c>
      <c r="C4737" t="s">
        <v>386</v>
      </c>
      <c r="D4737" s="20" t="s">
        <v>1026</v>
      </c>
      <c r="E4737" s="26">
        <v>43344</v>
      </c>
      <c r="F4737">
        <v>0</v>
      </c>
      <c r="G4737">
        <v>0</v>
      </c>
      <c r="I4737">
        <v>0</v>
      </c>
      <c r="J4737">
        <v>0</v>
      </c>
      <c r="L4737">
        <v>0</v>
      </c>
      <c r="N4737">
        <v>0</v>
      </c>
      <c r="P4737">
        <v>0</v>
      </c>
      <c r="Q4737">
        <v>0</v>
      </c>
      <c r="S4737">
        <v>0</v>
      </c>
    </row>
    <row r="4738" spans="1:19" x14ac:dyDescent="0.25">
      <c r="A4738" s="177" t="s">
        <v>8652</v>
      </c>
      <c r="B4738" t="s">
        <v>8653</v>
      </c>
      <c r="C4738" t="s">
        <v>354</v>
      </c>
      <c r="D4738" s="20" t="s">
        <v>1026</v>
      </c>
      <c r="E4738" s="26">
        <v>43344</v>
      </c>
      <c r="F4738">
        <v>1</v>
      </c>
      <c r="G4738">
        <v>1.5</v>
      </c>
      <c r="I4738">
        <v>6</v>
      </c>
      <c r="J4738">
        <v>6</v>
      </c>
      <c r="L4738">
        <v>9</v>
      </c>
      <c r="N4738">
        <v>6</v>
      </c>
      <c r="P4738">
        <v>0</v>
      </c>
      <c r="Q4738">
        <v>0</v>
      </c>
      <c r="S4738">
        <v>0</v>
      </c>
    </row>
    <row r="4739" spans="1:19" x14ac:dyDescent="0.25">
      <c r="A4739" s="177" t="s">
        <v>6446</v>
      </c>
      <c r="B4739" t="s">
        <v>6447</v>
      </c>
      <c r="C4739" t="s">
        <v>355</v>
      </c>
      <c r="D4739" s="20" t="s">
        <v>1026</v>
      </c>
      <c r="E4739" s="26">
        <v>43344</v>
      </c>
      <c r="F4739">
        <v>5</v>
      </c>
      <c r="G4739">
        <v>3.5</v>
      </c>
      <c r="I4739">
        <v>19</v>
      </c>
      <c r="J4739">
        <v>30</v>
      </c>
      <c r="L4739">
        <v>21</v>
      </c>
      <c r="N4739">
        <v>16</v>
      </c>
      <c r="P4739">
        <v>0</v>
      </c>
      <c r="Q4739">
        <v>0</v>
      </c>
      <c r="S4739">
        <v>3</v>
      </c>
    </row>
    <row r="4740" spans="1:19" s="20" customFormat="1" x14ac:dyDescent="0.25">
      <c r="A4740" s="177" t="s">
        <v>12184</v>
      </c>
      <c r="B4740" s="20" t="s">
        <v>12185</v>
      </c>
      <c r="C4740" s="20" t="s">
        <v>1076</v>
      </c>
      <c r="D4740" s="20" t="s">
        <v>1028</v>
      </c>
      <c r="E4740" s="26">
        <v>43344</v>
      </c>
      <c r="F4740" s="20">
        <v>2</v>
      </c>
      <c r="G4740" s="20">
        <v>2.5</v>
      </c>
      <c r="I4740" s="20">
        <v>6</v>
      </c>
      <c r="J4740" s="20">
        <v>12</v>
      </c>
      <c r="L4740" s="20">
        <v>15</v>
      </c>
      <c r="N4740" s="20">
        <v>4</v>
      </c>
      <c r="P4740" s="20">
        <v>0</v>
      </c>
      <c r="Q4740" s="20">
        <v>0</v>
      </c>
      <c r="S4740" s="20">
        <v>2</v>
      </c>
    </row>
    <row r="4741" spans="1:19" x14ac:dyDescent="0.25">
      <c r="A4741" s="177" t="s">
        <v>7519</v>
      </c>
      <c r="B4741" t="s">
        <v>7520</v>
      </c>
      <c r="C4741" s="20" t="s">
        <v>1074</v>
      </c>
      <c r="D4741" s="20" t="s">
        <v>1028</v>
      </c>
      <c r="E4741" s="26">
        <v>43344</v>
      </c>
      <c r="F4741">
        <v>2</v>
      </c>
      <c r="G4741">
        <v>2.5</v>
      </c>
      <c r="I4741">
        <v>11</v>
      </c>
      <c r="J4741">
        <v>11</v>
      </c>
      <c r="L4741">
        <v>15</v>
      </c>
      <c r="N4741">
        <v>9</v>
      </c>
      <c r="P4741">
        <v>0</v>
      </c>
      <c r="Q4741">
        <v>0</v>
      </c>
      <c r="S4741">
        <v>2</v>
      </c>
    </row>
    <row r="4742" spans="1:19" x14ac:dyDescent="0.25">
      <c r="A4742" s="177" t="s">
        <v>5808</v>
      </c>
      <c r="B4742" t="s">
        <v>5809</v>
      </c>
      <c r="C4742" s="20" t="s">
        <v>1073</v>
      </c>
      <c r="D4742" s="20" t="s">
        <v>1028</v>
      </c>
      <c r="E4742" s="26">
        <v>43344</v>
      </c>
      <c r="F4742">
        <v>3.5</v>
      </c>
      <c r="G4742">
        <v>3.5</v>
      </c>
      <c r="I4742">
        <v>13</v>
      </c>
      <c r="J4742">
        <v>21</v>
      </c>
      <c r="L4742">
        <v>21</v>
      </c>
      <c r="N4742">
        <v>13</v>
      </c>
      <c r="P4742">
        <v>0</v>
      </c>
      <c r="Q4742">
        <v>0</v>
      </c>
      <c r="S4742">
        <v>0</v>
      </c>
    </row>
    <row r="4743" spans="1:19" s="20" customFormat="1" x14ac:dyDescent="0.25">
      <c r="A4743" s="177" t="s">
        <v>1014</v>
      </c>
      <c r="B4743" s="177" t="s">
        <v>1015</v>
      </c>
      <c r="C4743" s="20" t="s">
        <v>1080</v>
      </c>
      <c r="D4743" s="177" t="s">
        <v>1028</v>
      </c>
      <c r="E4743" s="26">
        <v>43344</v>
      </c>
      <c r="F4743" s="20">
        <v>2</v>
      </c>
      <c r="G4743" s="20">
        <v>1.5</v>
      </c>
      <c r="I4743" s="20">
        <v>8</v>
      </c>
      <c r="J4743" s="20">
        <v>12</v>
      </c>
      <c r="L4743" s="20">
        <v>9</v>
      </c>
      <c r="N4743" s="20">
        <v>6</v>
      </c>
      <c r="P4743" s="20">
        <v>0</v>
      </c>
      <c r="Q4743" s="20">
        <v>0</v>
      </c>
      <c r="S4743" s="20">
        <v>2</v>
      </c>
    </row>
    <row r="4744" spans="1:19" x14ac:dyDescent="0.25">
      <c r="A4744" s="177" t="s">
        <v>7397</v>
      </c>
      <c r="B4744" t="s">
        <v>7398</v>
      </c>
      <c r="C4744" s="20" t="s">
        <v>1078</v>
      </c>
      <c r="D4744" s="20" t="s">
        <v>1028</v>
      </c>
      <c r="E4744" s="26">
        <v>43344</v>
      </c>
      <c r="F4744">
        <v>3.5</v>
      </c>
      <c r="G4744">
        <v>4.5</v>
      </c>
      <c r="I4744">
        <v>28</v>
      </c>
      <c r="J4744">
        <v>21</v>
      </c>
      <c r="L4744">
        <v>27</v>
      </c>
      <c r="N4744">
        <v>24</v>
      </c>
      <c r="P4744">
        <v>1</v>
      </c>
      <c r="Q4744">
        <v>5</v>
      </c>
      <c r="S4744">
        <v>4</v>
      </c>
    </row>
    <row r="4745" spans="1:19" x14ac:dyDescent="0.25">
      <c r="A4745" s="177" t="s">
        <v>5389</v>
      </c>
      <c r="B4745" t="s">
        <v>5390</v>
      </c>
      <c r="C4745" s="20" t="s">
        <v>1079</v>
      </c>
      <c r="D4745" s="20" t="s">
        <v>1028</v>
      </c>
      <c r="E4745" s="26">
        <v>43344</v>
      </c>
      <c r="F4745">
        <v>2.5</v>
      </c>
      <c r="G4745">
        <v>3.5</v>
      </c>
      <c r="I4745">
        <v>9</v>
      </c>
      <c r="J4745">
        <v>15</v>
      </c>
      <c r="L4745">
        <v>21</v>
      </c>
      <c r="N4745">
        <v>7</v>
      </c>
      <c r="P4745">
        <v>0</v>
      </c>
      <c r="Q4745">
        <v>0</v>
      </c>
      <c r="S4745">
        <v>2</v>
      </c>
    </row>
    <row r="4746" spans="1:19" x14ac:dyDescent="0.25">
      <c r="A4746" s="177" t="s">
        <v>7559</v>
      </c>
      <c r="B4746" t="s">
        <v>7741</v>
      </c>
      <c r="C4746" s="20" t="s">
        <v>901</v>
      </c>
      <c r="D4746" s="20" t="s">
        <v>1026</v>
      </c>
      <c r="E4746" s="26">
        <v>43344</v>
      </c>
      <c r="F4746">
        <v>3.5</v>
      </c>
      <c r="G4746">
        <v>3.5</v>
      </c>
      <c r="I4746">
        <v>9</v>
      </c>
      <c r="J4746">
        <v>15</v>
      </c>
      <c r="L4746">
        <v>21</v>
      </c>
      <c r="N4746">
        <v>7</v>
      </c>
      <c r="P4746">
        <v>0</v>
      </c>
      <c r="Q4746">
        <v>0</v>
      </c>
      <c r="S4746">
        <v>2</v>
      </c>
    </row>
    <row r="4747" spans="1:19" x14ac:dyDescent="0.25">
      <c r="A4747" s="177" t="s">
        <v>7424</v>
      </c>
      <c r="B4747" t="s">
        <v>7433</v>
      </c>
      <c r="C4747" s="20" t="s">
        <v>901</v>
      </c>
      <c r="D4747" s="20" t="s">
        <v>1027</v>
      </c>
      <c r="E4747" s="26">
        <v>43344</v>
      </c>
      <c r="F4747">
        <v>2</v>
      </c>
      <c r="G4747">
        <v>3.5</v>
      </c>
      <c r="I4747">
        <v>9</v>
      </c>
      <c r="J4747">
        <v>15</v>
      </c>
      <c r="L4747">
        <v>21</v>
      </c>
      <c r="N4747">
        <v>7</v>
      </c>
      <c r="P4747">
        <v>0</v>
      </c>
      <c r="Q4747">
        <v>0</v>
      </c>
      <c r="S4747">
        <v>2</v>
      </c>
    </row>
    <row r="4748" spans="1:19" x14ac:dyDescent="0.25">
      <c r="A4748" s="177" t="s">
        <v>5851</v>
      </c>
      <c r="B4748" t="s">
        <v>5862</v>
      </c>
      <c r="C4748" s="20" t="s">
        <v>903</v>
      </c>
      <c r="D4748" s="20" t="s">
        <v>1026</v>
      </c>
      <c r="E4748" s="26">
        <v>43344</v>
      </c>
      <c r="F4748">
        <v>5.5</v>
      </c>
      <c r="G4748">
        <v>3.5</v>
      </c>
      <c r="I4748">
        <v>9</v>
      </c>
      <c r="J4748">
        <v>15</v>
      </c>
      <c r="L4748">
        <v>21</v>
      </c>
      <c r="N4748">
        <v>7</v>
      </c>
      <c r="P4748">
        <v>0</v>
      </c>
      <c r="Q4748">
        <v>0</v>
      </c>
      <c r="S4748">
        <v>2</v>
      </c>
    </row>
    <row r="4749" spans="1:19" x14ac:dyDescent="0.25">
      <c r="A4749" s="177" t="s">
        <v>5417</v>
      </c>
      <c r="B4749" t="s">
        <v>5418</v>
      </c>
      <c r="C4749" t="s">
        <v>903</v>
      </c>
      <c r="D4749" s="20" t="s">
        <v>1027</v>
      </c>
      <c r="E4749" s="26">
        <v>43344</v>
      </c>
      <c r="F4749">
        <v>0.5</v>
      </c>
      <c r="G4749">
        <v>3.5</v>
      </c>
      <c r="I4749">
        <v>9</v>
      </c>
      <c r="J4749">
        <v>15</v>
      </c>
      <c r="L4749">
        <v>21</v>
      </c>
      <c r="N4749">
        <v>7</v>
      </c>
      <c r="P4749">
        <v>0</v>
      </c>
      <c r="Q4749">
        <v>0</v>
      </c>
      <c r="S4749">
        <v>2</v>
      </c>
    </row>
    <row r="4750" spans="1:19" x14ac:dyDescent="0.25">
      <c r="A4750" s="177" t="s">
        <v>11899</v>
      </c>
      <c r="B4750" t="s">
        <v>11900</v>
      </c>
      <c r="C4750" t="s">
        <v>198</v>
      </c>
      <c r="D4750" s="20" t="s">
        <v>1028</v>
      </c>
      <c r="E4750" s="26">
        <v>43344</v>
      </c>
      <c r="F4750">
        <v>1</v>
      </c>
      <c r="G4750">
        <v>1</v>
      </c>
      <c r="I4750">
        <v>4</v>
      </c>
      <c r="J4750">
        <v>6</v>
      </c>
      <c r="L4750">
        <v>6</v>
      </c>
      <c r="N4750">
        <v>4</v>
      </c>
      <c r="P4750">
        <v>0</v>
      </c>
      <c r="Q4750">
        <v>0</v>
      </c>
      <c r="S4750">
        <v>0</v>
      </c>
    </row>
    <row r="4751" spans="1:19" x14ac:dyDescent="0.25">
      <c r="A4751" s="177" t="s">
        <v>11901</v>
      </c>
      <c r="B4751" t="s">
        <v>11902</v>
      </c>
      <c r="C4751" t="s">
        <v>199</v>
      </c>
      <c r="D4751" s="20" t="s">
        <v>1028</v>
      </c>
      <c r="E4751" s="26">
        <v>43344</v>
      </c>
      <c r="F4751">
        <v>13</v>
      </c>
      <c r="G4751">
        <v>14</v>
      </c>
      <c r="I4751">
        <v>92</v>
      </c>
      <c r="J4751">
        <v>103</v>
      </c>
      <c r="L4751">
        <v>128</v>
      </c>
      <c r="N4751">
        <v>57</v>
      </c>
      <c r="P4751">
        <v>0</v>
      </c>
      <c r="Q4751">
        <v>0</v>
      </c>
      <c r="S4751">
        <v>35</v>
      </c>
    </row>
    <row r="4752" spans="1:19" x14ac:dyDescent="0.25">
      <c r="A4752" s="177" t="s">
        <v>11903</v>
      </c>
      <c r="B4752" t="s">
        <v>11904</v>
      </c>
      <c r="C4752" t="s">
        <v>348</v>
      </c>
      <c r="D4752" s="20" t="s">
        <v>1028</v>
      </c>
      <c r="E4752" s="26">
        <v>43344</v>
      </c>
      <c r="F4752">
        <v>0</v>
      </c>
      <c r="G4752">
        <v>0</v>
      </c>
      <c r="I4752">
        <v>0</v>
      </c>
      <c r="J4752">
        <v>0</v>
      </c>
      <c r="L4752">
        <v>0</v>
      </c>
      <c r="N4752">
        <v>0</v>
      </c>
      <c r="P4752">
        <v>0</v>
      </c>
      <c r="Q4752">
        <v>0</v>
      </c>
      <c r="S4752">
        <v>0</v>
      </c>
    </row>
    <row r="4753" spans="1:19" x14ac:dyDescent="0.25">
      <c r="A4753" s="177" t="s">
        <v>11905</v>
      </c>
      <c r="B4753" t="s">
        <v>11906</v>
      </c>
      <c r="C4753" t="s">
        <v>357</v>
      </c>
      <c r="D4753" s="20" t="s">
        <v>1028</v>
      </c>
      <c r="E4753" s="26">
        <v>43344</v>
      </c>
      <c r="F4753">
        <v>0</v>
      </c>
      <c r="G4753">
        <v>0</v>
      </c>
      <c r="I4753">
        <v>0</v>
      </c>
      <c r="J4753">
        <v>0</v>
      </c>
      <c r="L4753">
        <v>0</v>
      </c>
      <c r="N4753">
        <v>0</v>
      </c>
      <c r="P4753">
        <v>0</v>
      </c>
      <c r="Q4753">
        <v>0</v>
      </c>
      <c r="S4753">
        <v>0</v>
      </c>
    </row>
    <row r="4754" spans="1:19" x14ac:dyDescent="0.25">
      <c r="A4754" s="177" t="s">
        <v>11005</v>
      </c>
      <c r="B4754" t="s">
        <v>11006</v>
      </c>
      <c r="C4754" t="s">
        <v>227</v>
      </c>
      <c r="D4754" s="20" t="s">
        <v>1028</v>
      </c>
      <c r="E4754" s="26">
        <v>43344</v>
      </c>
      <c r="F4754">
        <v>0</v>
      </c>
      <c r="G4754">
        <v>0</v>
      </c>
      <c r="I4754">
        <v>0</v>
      </c>
      <c r="J4754">
        <v>0</v>
      </c>
      <c r="L4754">
        <v>0</v>
      </c>
      <c r="N4754">
        <v>0</v>
      </c>
      <c r="P4754">
        <v>0</v>
      </c>
      <c r="Q4754">
        <v>0</v>
      </c>
      <c r="S4754">
        <v>0</v>
      </c>
    </row>
    <row r="4755" spans="1:19" x14ac:dyDescent="0.25">
      <c r="A4755" s="177" t="s">
        <v>10830</v>
      </c>
      <c r="B4755" t="s">
        <v>10831</v>
      </c>
      <c r="C4755" t="s">
        <v>203</v>
      </c>
      <c r="D4755" s="20" t="s">
        <v>1028</v>
      </c>
      <c r="E4755" s="26">
        <v>43344</v>
      </c>
      <c r="F4755">
        <v>0</v>
      </c>
      <c r="G4755">
        <v>0</v>
      </c>
      <c r="I4755">
        <v>0</v>
      </c>
      <c r="J4755">
        <v>0</v>
      </c>
      <c r="L4755">
        <v>0</v>
      </c>
      <c r="N4755">
        <v>0</v>
      </c>
      <c r="O4755" t="e">
        <v>#DIV/0!</v>
      </c>
      <c r="P4755">
        <v>0</v>
      </c>
      <c r="Q4755">
        <v>0</v>
      </c>
      <c r="S4755">
        <v>0</v>
      </c>
    </row>
    <row r="4756" spans="1:19" x14ac:dyDescent="0.25">
      <c r="A4756" s="177" t="s">
        <v>10165</v>
      </c>
      <c r="B4756" t="s">
        <v>10166</v>
      </c>
      <c r="C4756" t="s">
        <v>387</v>
      </c>
      <c r="D4756" s="20" t="s">
        <v>1028</v>
      </c>
      <c r="E4756" s="26">
        <v>43344</v>
      </c>
      <c r="F4756">
        <v>0</v>
      </c>
      <c r="G4756">
        <v>0</v>
      </c>
      <c r="I4756">
        <v>0</v>
      </c>
      <c r="J4756">
        <v>0</v>
      </c>
      <c r="L4756">
        <v>0</v>
      </c>
      <c r="N4756">
        <v>0</v>
      </c>
      <c r="P4756">
        <v>0</v>
      </c>
      <c r="Q4756">
        <v>0</v>
      </c>
      <c r="S4756">
        <v>0</v>
      </c>
    </row>
    <row r="4757" spans="1:19" x14ac:dyDescent="0.25">
      <c r="A4757" s="177" t="s">
        <v>9983</v>
      </c>
      <c r="B4757" t="s">
        <v>9984</v>
      </c>
      <c r="C4757" t="s">
        <v>223</v>
      </c>
      <c r="D4757" s="20" t="s">
        <v>1028</v>
      </c>
      <c r="E4757" s="26">
        <v>43344</v>
      </c>
      <c r="F4757">
        <v>8</v>
      </c>
      <c r="G4757">
        <v>6</v>
      </c>
      <c r="I4757">
        <v>42</v>
      </c>
      <c r="J4757">
        <v>88</v>
      </c>
      <c r="L4757">
        <v>66</v>
      </c>
      <c r="N4757">
        <v>42</v>
      </c>
      <c r="P4757">
        <v>0</v>
      </c>
      <c r="Q4757">
        <v>0</v>
      </c>
      <c r="S4757">
        <v>0</v>
      </c>
    </row>
    <row r="4758" spans="1:19" x14ac:dyDescent="0.25">
      <c r="A4758" s="177" t="s">
        <v>9601</v>
      </c>
      <c r="B4758" t="s">
        <v>9602</v>
      </c>
      <c r="C4758" t="s">
        <v>346</v>
      </c>
      <c r="D4758" s="20" t="s">
        <v>1028</v>
      </c>
      <c r="E4758" s="26">
        <v>43344</v>
      </c>
      <c r="F4758">
        <v>0</v>
      </c>
      <c r="G4758">
        <v>0</v>
      </c>
      <c r="I4758">
        <v>0</v>
      </c>
      <c r="J4758">
        <v>0</v>
      </c>
      <c r="L4758">
        <v>0</v>
      </c>
      <c r="N4758">
        <v>0</v>
      </c>
      <c r="P4758">
        <v>0</v>
      </c>
      <c r="Q4758">
        <v>0</v>
      </c>
      <c r="S4758">
        <v>0</v>
      </c>
    </row>
    <row r="4759" spans="1:19" x14ac:dyDescent="0.25">
      <c r="A4759" s="177" t="s">
        <v>9242</v>
      </c>
      <c r="B4759" t="s">
        <v>9243</v>
      </c>
      <c r="C4759" t="s">
        <v>207</v>
      </c>
      <c r="D4759" s="20" t="s">
        <v>1028</v>
      </c>
      <c r="E4759" s="26">
        <v>43344</v>
      </c>
      <c r="F4759">
        <v>3</v>
      </c>
      <c r="G4759">
        <v>6</v>
      </c>
      <c r="I4759">
        <v>13</v>
      </c>
      <c r="J4759">
        <v>18</v>
      </c>
      <c r="L4759">
        <v>48</v>
      </c>
      <c r="N4759">
        <v>13</v>
      </c>
      <c r="O4759">
        <v>0</v>
      </c>
      <c r="P4759">
        <v>1</v>
      </c>
      <c r="Q4759">
        <v>3</v>
      </c>
      <c r="S4759">
        <v>0</v>
      </c>
    </row>
    <row r="4760" spans="1:19" x14ac:dyDescent="0.25">
      <c r="A4760" s="177" t="s">
        <v>8403</v>
      </c>
      <c r="B4760" t="s">
        <v>8404</v>
      </c>
      <c r="C4760" t="s">
        <v>212</v>
      </c>
      <c r="D4760" s="20" t="s">
        <v>1028</v>
      </c>
      <c r="E4760" s="26">
        <v>43344</v>
      </c>
      <c r="F4760">
        <v>1</v>
      </c>
      <c r="G4760">
        <v>1.5</v>
      </c>
      <c r="I4760">
        <v>5</v>
      </c>
      <c r="J4760">
        <v>6</v>
      </c>
      <c r="L4760">
        <v>9</v>
      </c>
      <c r="N4760">
        <v>4</v>
      </c>
      <c r="P4760">
        <v>0</v>
      </c>
      <c r="Q4760">
        <v>2</v>
      </c>
      <c r="S4760">
        <v>1</v>
      </c>
    </row>
    <row r="4761" spans="1:19" x14ac:dyDescent="0.25">
      <c r="A4761" s="177" t="s">
        <v>8102</v>
      </c>
      <c r="B4761" t="s">
        <v>8103</v>
      </c>
      <c r="C4761" t="s">
        <v>225</v>
      </c>
      <c r="D4761" s="20" t="s">
        <v>1028</v>
      </c>
      <c r="E4761" s="26">
        <v>43344</v>
      </c>
      <c r="F4761">
        <v>4</v>
      </c>
      <c r="G4761">
        <v>5.5</v>
      </c>
      <c r="I4761">
        <v>58</v>
      </c>
      <c r="J4761">
        <v>44</v>
      </c>
      <c r="L4761">
        <v>62</v>
      </c>
      <c r="N4761">
        <v>55</v>
      </c>
      <c r="P4761">
        <v>0</v>
      </c>
      <c r="Q4761">
        <v>0</v>
      </c>
      <c r="S4761">
        <v>3</v>
      </c>
    </row>
    <row r="4762" spans="1:19" x14ac:dyDescent="0.25">
      <c r="A4762" s="177" t="s">
        <v>7714</v>
      </c>
      <c r="B4762" t="s">
        <v>7715</v>
      </c>
      <c r="C4762" t="s">
        <v>901</v>
      </c>
      <c r="D4762" s="20" t="s">
        <v>1028</v>
      </c>
      <c r="E4762" s="26">
        <v>43344</v>
      </c>
      <c r="F4762">
        <v>5.5</v>
      </c>
      <c r="G4762">
        <v>7</v>
      </c>
      <c r="I4762">
        <v>39</v>
      </c>
      <c r="J4762">
        <v>32</v>
      </c>
      <c r="L4762">
        <v>42</v>
      </c>
      <c r="N4762">
        <v>33</v>
      </c>
      <c r="P4762">
        <v>1</v>
      </c>
      <c r="Q4762">
        <v>5</v>
      </c>
      <c r="S4762">
        <v>6</v>
      </c>
    </row>
    <row r="4763" spans="1:19" x14ac:dyDescent="0.25">
      <c r="A4763" s="177" t="s">
        <v>7162</v>
      </c>
      <c r="B4763" t="s">
        <v>7163</v>
      </c>
      <c r="C4763" t="s">
        <v>232</v>
      </c>
      <c r="D4763" s="20" t="s">
        <v>1028</v>
      </c>
      <c r="E4763" s="26">
        <v>43344</v>
      </c>
      <c r="F4763">
        <v>8</v>
      </c>
      <c r="G4763">
        <v>7.5</v>
      </c>
      <c r="I4763">
        <v>94</v>
      </c>
      <c r="J4763">
        <v>91</v>
      </c>
      <c r="L4763">
        <v>84</v>
      </c>
      <c r="N4763">
        <v>88</v>
      </c>
      <c r="P4763">
        <v>0</v>
      </c>
      <c r="Q4763">
        <v>14</v>
      </c>
      <c r="S4763">
        <v>6</v>
      </c>
    </row>
    <row r="4764" spans="1:19" x14ac:dyDescent="0.25">
      <c r="A4764" s="177" t="s">
        <v>6796</v>
      </c>
      <c r="B4764" t="s">
        <v>6797</v>
      </c>
      <c r="C4764" t="s">
        <v>317</v>
      </c>
      <c r="D4764" s="20" t="s">
        <v>1028</v>
      </c>
      <c r="E4764" s="26">
        <v>43344</v>
      </c>
      <c r="F4764">
        <v>11</v>
      </c>
      <c r="G4764">
        <v>9</v>
      </c>
      <c r="I4764">
        <v>46</v>
      </c>
      <c r="J4764">
        <v>66</v>
      </c>
      <c r="L4764">
        <v>54</v>
      </c>
      <c r="N4764">
        <v>36</v>
      </c>
      <c r="P4764">
        <v>1</v>
      </c>
      <c r="Q4764">
        <v>1</v>
      </c>
      <c r="S4764">
        <v>10</v>
      </c>
    </row>
    <row r="4765" spans="1:19" x14ac:dyDescent="0.25">
      <c r="A4765" s="177" t="s">
        <v>6372</v>
      </c>
      <c r="B4765" t="s">
        <v>6373</v>
      </c>
      <c r="C4765" t="s">
        <v>214</v>
      </c>
      <c r="D4765" s="20" t="s">
        <v>1028</v>
      </c>
      <c r="E4765" s="26">
        <v>43344</v>
      </c>
      <c r="F4765">
        <v>10</v>
      </c>
      <c r="G4765">
        <v>13.5</v>
      </c>
      <c r="I4765">
        <v>78</v>
      </c>
      <c r="J4765">
        <v>107</v>
      </c>
      <c r="L4765">
        <v>150</v>
      </c>
      <c r="N4765">
        <v>63</v>
      </c>
      <c r="O4765">
        <v>1.1000000000000001</v>
      </c>
      <c r="P4765">
        <v>11</v>
      </c>
      <c r="Q4765">
        <v>12</v>
      </c>
      <c r="S4765">
        <v>15</v>
      </c>
    </row>
    <row r="4766" spans="1:19" x14ac:dyDescent="0.25">
      <c r="A4766" s="177" t="s">
        <v>912</v>
      </c>
      <c r="B4766" t="s">
        <v>911</v>
      </c>
      <c r="C4766" t="s">
        <v>903</v>
      </c>
      <c r="D4766" s="20" t="s">
        <v>1028</v>
      </c>
      <c r="E4766" s="26">
        <v>43344</v>
      </c>
      <c r="F4766">
        <v>6</v>
      </c>
      <c r="G4766">
        <v>7</v>
      </c>
      <c r="I4766">
        <v>22</v>
      </c>
      <c r="J4766">
        <v>36</v>
      </c>
      <c r="L4766">
        <v>42</v>
      </c>
      <c r="N4766">
        <v>20</v>
      </c>
      <c r="P4766">
        <v>0</v>
      </c>
      <c r="Q4766">
        <v>0</v>
      </c>
      <c r="S4766">
        <v>2</v>
      </c>
    </row>
    <row r="4767" spans="1:19" x14ac:dyDescent="0.25">
      <c r="A4767" s="177" t="s">
        <v>4979</v>
      </c>
      <c r="B4767" t="s">
        <v>4980</v>
      </c>
      <c r="C4767" t="s">
        <v>230</v>
      </c>
      <c r="D4767" s="20" t="s">
        <v>1028</v>
      </c>
      <c r="E4767" s="26">
        <v>43344</v>
      </c>
      <c r="F4767">
        <v>0</v>
      </c>
      <c r="G4767">
        <v>0</v>
      </c>
      <c r="I4767">
        <v>0</v>
      </c>
      <c r="J4767">
        <v>0</v>
      </c>
      <c r="L4767">
        <v>0</v>
      </c>
      <c r="N4767">
        <v>0</v>
      </c>
      <c r="P4767">
        <v>0</v>
      </c>
      <c r="Q4767">
        <v>0</v>
      </c>
      <c r="S4767">
        <v>0</v>
      </c>
    </row>
    <row r="4768" spans="1:19" x14ac:dyDescent="0.25">
      <c r="A4768" s="177" t="s">
        <v>4804</v>
      </c>
      <c r="B4768" t="s">
        <v>4805</v>
      </c>
      <c r="C4768" t="s">
        <v>234</v>
      </c>
      <c r="D4768" s="20" t="s">
        <v>1028</v>
      </c>
      <c r="E4768" s="26">
        <v>43344</v>
      </c>
      <c r="F4768">
        <v>2.5</v>
      </c>
      <c r="G4768">
        <v>4.5</v>
      </c>
      <c r="I4768">
        <v>19</v>
      </c>
      <c r="J4768">
        <v>29</v>
      </c>
      <c r="L4768">
        <v>63</v>
      </c>
      <c r="N4768">
        <v>17</v>
      </c>
      <c r="P4768">
        <v>0</v>
      </c>
      <c r="Q4768">
        <v>0</v>
      </c>
      <c r="S4768">
        <v>2</v>
      </c>
    </row>
    <row r="4769" spans="1:19" x14ac:dyDescent="0.25">
      <c r="A4769" s="177" t="s">
        <v>4454</v>
      </c>
      <c r="B4769" t="s">
        <v>4455</v>
      </c>
      <c r="C4769" t="s">
        <v>217</v>
      </c>
      <c r="D4769" s="20" t="s">
        <v>1028</v>
      </c>
      <c r="E4769" s="26">
        <v>43344</v>
      </c>
      <c r="F4769">
        <v>0</v>
      </c>
      <c r="G4769">
        <v>0</v>
      </c>
      <c r="I4769">
        <v>0</v>
      </c>
      <c r="J4769">
        <v>0</v>
      </c>
      <c r="L4769">
        <v>0</v>
      </c>
      <c r="N4769">
        <v>0</v>
      </c>
      <c r="P4769">
        <v>0</v>
      </c>
      <c r="Q4769">
        <v>0</v>
      </c>
      <c r="S4769">
        <v>0</v>
      </c>
    </row>
    <row r="4770" spans="1:19" x14ac:dyDescent="0.25">
      <c r="A4770" s="177" t="s">
        <v>3864</v>
      </c>
      <c r="B4770" t="s">
        <v>3865</v>
      </c>
      <c r="C4770" t="s">
        <v>342</v>
      </c>
      <c r="D4770" s="20" t="s">
        <v>1028</v>
      </c>
      <c r="E4770" s="26">
        <v>43344</v>
      </c>
      <c r="F4770">
        <v>0</v>
      </c>
      <c r="G4770">
        <v>0</v>
      </c>
      <c r="I4770">
        <v>0</v>
      </c>
      <c r="J4770">
        <v>0</v>
      </c>
      <c r="L4770">
        <v>0</v>
      </c>
      <c r="N4770">
        <v>0</v>
      </c>
      <c r="P4770">
        <v>0</v>
      </c>
      <c r="Q4770">
        <v>0</v>
      </c>
      <c r="S4770">
        <v>0</v>
      </c>
    </row>
    <row r="4771" spans="1:19" x14ac:dyDescent="0.25">
      <c r="A4771" s="177" t="s">
        <v>3672</v>
      </c>
      <c r="B4771" t="s">
        <v>3673</v>
      </c>
      <c r="C4771" t="s">
        <v>220</v>
      </c>
      <c r="D4771" s="20" t="s">
        <v>1028</v>
      </c>
      <c r="E4771" s="26">
        <v>43344</v>
      </c>
      <c r="F4771">
        <v>0</v>
      </c>
      <c r="G4771">
        <v>0</v>
      </c>
      <c r="I4771">
        <v>0</v>
      </c>
      <c r="J4771">
        <v>0</v>
      </c>
      <c r="L4771">
        <v>0</v>
      </c>
      <c r="N4771">
        <v>0</v>
      </c>
      <c r="P4771">
        <v>0</v>
      </c>
      <c r="Q4771">
        <v>0</v>
      </c>
      <c r="S4771">
        <v>0</v>
      </c>
    </row>
    <row r="4772" spans="1:19" x14ac:dyDescent="0.25">
      <c r="A4772" s="177" t="s">
        <v>3147</v>
      </c>
      <c r="B4772" t="s">
        <v>3148</v>
      </c>
      <c r="C4772" t="s">
        <v>242</v>
      </c>
      <c r="D4772" s="20" t="s">
        <v>1026</v>
      </c>
      <c r="E4772" s="26">
        <v>43344</v>
      </c>
      <c r="F4772">
        <v>0</v>
      </c>
      <c r="G4772">
        <v>0</v>
      </c>
      <c r="I4772">
        <v>0</v>
      </c>
      <c r="J4772">
        <v>0</v>
      </c>
      <c r="L4772">
        <v>0</v>
      </c>
      <c r="N4772">
        <v>0</v>
      </c>
      <c r="P4772">
        <v>0</v>
      </c>
      <c r="Q4772">
        <v>0</v>
      </c>
      <c r="S4772">
        <v>0</v>
      </c>
    </row>
    <row r="4773" spans="1:19" x14ac:dyDescent="0.25">
      <c r="A4773" s="177" t="s">
        <v>2972</v>
      </c>
      <c r="B4773" t="s">
        <v>2973</v>
      </c>
      <c r="C4773" s="20" t="s">
        <v>2754</v>
      </c>
      <c r="D4773" s="20" t="s">
        <v>1026</v>
      </c>
      <c r="E4773" s="26">
        <v>43344</v>
      </c>
      <c r="F4773">
        <v>3.5</v>
      </c>
      <c r="G4773">
        <v>3.5</v>
      </c>
      <c r="I4773">
        <v>13</v>
      </c>
      <c r="J4773">
        <v>21</v>
      </c>
      <c r="L4773">
        <v>21</v>
      </c>
      <c r="N4773">
        <v>13</v>
      </c>
      <c r="P4773">
        <v>0</v>
      </c>
      <c r="Q4773">
        <v>0</v>
      </c>
      <c r="S4773">
        <v>0</v>
      </c>
    </row>
    <row r="4774" spans="1:19" x14ac:dyDescent="0.25">
      <c r="A4774" s="177" t="s">
        <v>2799</v>
      </c>
      <c r="B4774" t="s">
        <v>2800</v>
      </c>
      <c r="C4774" s="20" t="s">
        <v>2754</v>
      </c>
      <c r="D4774" s="20" t="s">
        <v>1027</v>
      </c>
      <c r="E4774" s="26">
        <v>43344</v>
      </c>
      <c r="F4774">
        <v>4</v>
      </c>
      <c r="G4774">
        <v>5</v>
      </c>
      <c r="I4774">
        <v>17</v>
      </c>
      <c r="J4774">
        <v>23</v>
      </c>
      <c r="L4774">
        <v>30</v>
      </c>
      <c r="N4774">
        <v>13</v>
      </c>
      <c r="P4774">
        <v>0</v>
      </c>
      <c r="Q4774">
        <v>0</v>
      </c>
      <c r="S4774">
        <v>4</v>
      </c>
    </row>
    <row r="4775" spans="1:19" x14ac:dyDescent="0.25">
      <c r="A4775" s="177" t="s">
        <v>2765</v>
      </c>
      <c r="B4775" t="s">
        <v>2766</v>
      </c>
      <c r="C4775" s="20" t="s">
        <v>2754</v>
      </c>
      <c r="D4775" s="20" t="s">
        <v>1028</v>
      </c>
      <c r="E4775" s="26">
        <v>43344</v>
      </c>
      <c r="F4775">
        <v>7.5</v>
      </c>
      <c r="G4775">
        <v>8.5</v>
      </c>
      <c r="I4775">
        <v>30</v>
      </c>
      <c r="J4775">
        <v>44</v>
      </c>
      <c r="L4775">
        <v>51</v>
      </c>
      <c r="N4775">
        <v>26</v>
      </c>
      <c r="P4775">
        <v>0</v>
      </c>
      <c r="Q4775">
        <v>0</v>
      </c>
      <c r="S4775">
        <v>4</v>
      </c>
    </row>
    <row r="4776" spans="1:19" x14ac:dyDescent="0.25">
      <c r="A4776" s="177" t="s">
        <v>2727</v>
      </c>
      <c r="B4776" t="s">
        <v>2728</v>
      </c>
      <c r="C4776" t="s">
        <v>237</v>
      </c>
      <c r="D4776" s="20" t="s">
        <v>1026</v>
      </c>
      <c r="E4776" s="26">
        <v>43344</v>
      </c>
      <c r="F4776">
        <v>4.5</v>
      </c>
      <c r="G4776">
        <v>9</v>
      </c>
      <c r="I4776">
        <v>26</v>
      </c>
      <c r="J4776">
        <v>36</v>
      </c>
      <c r="L4776">
        <v>78</v>
      </c>
      <c r="N4776">
        <v>22</v>
      </c>
      <c r="O4776">
        <v>0.55000000000000004</v>
      </c>
      <c r="P4776">
        <v>6</v>
      </c>
      <c r="Q4776">
        <v>6</v>
      </c>
      <c r="S4776">
        <v>4</v>
      </c>
    </row>
    <row r="4777" spans="1:19" x14ac:dyDescent="0.25">
      <c r="A4777" s="177" t="s">
        <v>2552</v>
      </c>
      <c r="B4777" t="s">
        <v>2553</v>
      </c>
      <c r="C4777" t="s">
        <v>238</v>
      </c>
      <c r="D4777" s="20" t="s">
        <v>1026</v>
      </c>
      <c r="E4777" s="26">
        <v>43344</v>
      </c>
      <c r="F4777">
        <v>0</v>
      </c>
      <c r="G4777">
        <v>0</v>
      </c>
      <c r="I4777">
        <v>0</v>
      </c>
      <c r="J4777">
        <v>0</v>
      </c>
      <c r="L4777">
        <v>0</v>
      </c>
      <c r="N4777">
        <v>0</v>
      </c>
      <c r="P4777">
        <v>0</v>
      </c>
      <c r="Q4777">
        <v>0</v>
      </c>
      <c r="S4777">
        <v>0</v>
      </c>
    </row>
    <row r="4778" spans="1:19" x14ac:dyDescent="0.25">
      <c r="A4778" s="177" t="s">
        <v>2379</v>
      </c>
      <c r="B4778" t="s">
        <v>2380</v>
      </c>
      <c r="C4778" t="s">
        <v>239</v>
      </c>
      <c r="D4778" s="20" t="s">
        <v>1026</v>
      </c>
      <c r="E4778" s="26">
        <v>43344</v>
      </c>
      <c r="F4778">
        <v>0</v>
      </c>
      <c r="G4778">
        <v>0</v>
      </c>
      <c r="I4778">
        <v>0</v>
      </c>
      <c r="J4778">
        <v>0</v>
      </c>
      <c r="L4778">
        <v>0</v>
      </c>
      <c r="N4778">
        <v>0</v>
      </c>
      <c r="P4778">
        <v>0</v>
      </c>
      <c r="Q4778">
        <v>0</v>
      </c>
      <c r="S4778">
        <v>0</v>
      </c>
    </row>
    <row r="4779" spans="1:19" x14ac:dyDescent="0.25">
      <c r="A4779" s="177" t="s">
        <v>2204</v>
      </c>
      <c r="B4779" t="s">
        <v>2205</v>
      </c>
      <c r="C4779" s="20" t="s">
        <v>2018</v>
      </c>
      <c r="D4779" s="20" t="s">
        <v>1026</v>
      </c>
      <c r="E4779" s="26">
        <v>43344</v>
      </c>
      <c r="F4779">
        <v>5.5</v>
      </c>
      <c r="G4779">
        <v>7</v>
      </c>
      <c r="I4779">
        <v>36</v>
      </c>
      <c r="J4779">
        <v>33</v>
      </c>
      <c r="L4779">
        <v>42</v>
      </c>
      <c r="N4779">
        <v>30</v>
      </c>
      <c r="P4779">
        <v>1</v>
      </c>
      <c r="Q4779">
        <v>5</v>
      </c>
      <c r="S4779">
        <v>6</v>
      </c>
    </row>
    <row r="4780" spans="1:19" x14ac:dyDescent="0.25">
      <c r="A4780" s="177" t="s">
        <v>2029</v>
      </c>
      <c r="B4780" t="s">
        <v>2030</v>
      </c>
      <c r="C4780" s="20" t="s">
        <v>2018</v>
      </c>
      <c r="D4780" s="20" t="s">
        <v>1027</v>
      </c>
      <c r="E4780" s="26">
        <v>43344</v>
      </c>
      <c r="F4780">
        <v>2.5</v>
      </c>
      <c r="G4780">
        <v>2.5</v>
      </c>
      <c r="I4780">
        <v>9</v>
      </c>
      <c r="J4780">
        <v>15</v>
      </c>
      <c r="L4780">
        <v>15</v>
      </c>
      <c r="N4780">
        <v>7</v>
      </c>
      <c r="P4780">
        <v>0</v>
      </c>
      <c r="Q4780">
        <v>0</v>
      </c>
      <c r="S4780">
        <v>2</v>
      </c>
    </row>
    <row r="4781" spans="1:19" x14ac:dyDescent="0.25">
      <c r="A4781" s="177" t="s">
        <v>1996</v>
      </c>
      <c r="B4781" t="s">
        <v>1997</v>
      </c>
      <c r="C4781" s="20" t="s">
        <v>2018</v>
      </c>
      <c r="D4781" s="20" t="s">
        <v>1028</v>
      </c>
      <c r="E4781" s="26">
        <v>43344</v>
      </c>
      <c r="F4781">
        <v>8</v>
      </c>
      <c r="G4781">
        <v>9.5</v>
      </c>
      <c r="I4781">
        <v>45</v>
      </c>
      <c r="J4781">
        <v>48</v>
      </c>
      <c r="L4781">
        <v>57</v>
      </c>
      <c r="N4781">
        <v>37</v>
      </c>
      <c r="P4781">
        <v>1</v>
      </c>
      <c r="Q4781">
        <v>5</v>
      </c>
      <c r="S4781">
        <v>8</v>
      </c>
    </row>
    <row r="4782" spans="1:19" x14ac:dyDescent="0.25">
      <c r="A4782" s="177" t="s">
        <v>1956</v>
      </c>
      <c r="B4782" t="s">
        <v>1957</v>
      </c>
      <c r="C4782" t="s">
        <v>240</v>
      </c>
      <c r="D4782" s="20" t="s">
        <v>1026</v>
      </c>
      <c r="E4782" s="26">
        <v>43344</v>
      </c>
      <c r="F4782">
        <v>13</v>
      </c>
      <c r="G4782">
        <v>13</v>
      </c>
      <c r="I4782">
        <v>55</v>
      </c>
      <c r="J4782">
        <v>78</v>
      </c>
      <c r="L4782">
        <v>78</v>
      </c>
      <c r="N4782">
        <v>45</v>
      </c>
      <c r="P4782">
        <v>1</v>
      </c>
      <c r="Q4782">
        <v>5</v>
      </c>
      <c r="S4782">
        <v>10</v>
      </c>
    </row>
    <row r="4783" spans="1:19" x14ac:dyDescent="0.25">
      <c r="A4783" s="177" t="s">
        <v>1781</v>
      </c>
      <c r="B4783" t="s">
        <v>1782</v>
      </c>
      <c r="C4783" t="s">
        <v>241</v>
      </c>
      <c r="D4783" s="20" t="s">
        <v>1026</v>
      </c>
      <c r="E4783" s="26">
        <v>43344</v>
      </c>
      <c r="F4783">
        <v>33</v>
      </c>
      <c r="G4783">
        <v>36.5</v>
      </c>
      <c r="I4783">
        <v>327</v>
      </c>
      <c r="J4783">
        <v>378</v>
      </c>
      <c r="L4783">
        <v>454</v>
      </c>
      <c r="N4783">
        <v>276</v>
      </c>
      <c r="P4783">
        <v>6</v>
      </c>
      <c r="Q4783">
        <v>21</v>
      </c>
      <c r="S4783">
        <v>51</v>
      </c>
    </row>
    <row r="4784" spans="1:19" x14ac:dyDescent="0.25">
      <c r="A4784" s="177" t="s">
        <v>1606</v>
      </c>
      <c r="B4784" t="s">
        <v>1607</v>
      </c>
      <c r="C4784" t="s">
        <v>318</v>
      </c>
      <c r="D4784" s="20" t="s">
        <v>1026</v>
      </c>
      <c r="E4784" s="26">
        <v>43344</v>
      </c>
      <c r="F4784">
        <v>7</v>
      </c>
      <c r="G4784">
        <v>6</v>
      </c>
      <c r="I4784">
        <v>29</v>
      </c>
      <c r="J4784">
        <v>42</v>
      </c>
      <c r="L4784">
        <v>36</v>
      </c>
      <c r="N4784">
        <v>26</v>
      </c>
      <c r="P4784">
        <v>0</v>
      </c>
      <c r="Q4784">
        <v>0</v>
      </c>
      <c r="S4784">
        <v>3</v>
      </c>
    </row>
    <row r="4785" spans="1:19" x14ac:dyDescent="0.25">
      <c r="A4785" s="177" t="s">
        <v>1496</v>
      </c>
      <c r="B4785" t="s">
        <v>1497</v>
      </c>
      <c r="C4785" t="s">
        <v>896</v>
      </c>
      <c r="D4785" s="177" t="s">
        <v>1026</v>
      </c>
      <c r="E4785" s="26">
        <v>43344</v>
      </c>
      <c r="F4785">
        <v>66.5</v>
      </c>
      <c r="G4785">
        <v>75</v>
      </c>
      <c r="I4785">
        <v>486</v>
      </c>
      <c r="J4785">
        <v>588</v>
      </c>
      <c r="L4785">
        <v>709</v>
      </c>
      <c r="N4785">
        <v>412</v>
      </c>
      <c r="O4785">
        <v>0.55000000000000004</v>
      </c>
      <c r="P4785">
        <v>14</v>
      </c>
      <c r="Q4785">
        <v>37</v>
      </c>
      <c r="S4785">
        <v>74</v>
      </c>
    </row>
    <row r="4786" spans="1:19" x14ac:dyDescent="0.25">
      <c r="A4786" s="177" t="s">
        <v>1455</v>
      </c>
      <c r="B4786" t="s">
        <v>1456</v>
      </c>
      <c r="C4786" t="s">
        <v>899</v>
      </c>
      <c r="D4786" s="20" t="s">
        <v>1027</v>
      </c>
      <c r="E4786" s="26">
        <v>43344</v>
      </c>
      <c r="F4786">
        <v>6.5</v>
      </c>
      <c r="G4786">
        <v>7.5</v>
      </c>
      <c r="I4786">
        <v>26</v>
      </c>
      <c r="J4786">
        <v>38</v>
      </c>
      <c r="L4786">
        <v>45</v>
      </c>
      <c r="N4786">
        <v>20</v>
      </c>
      <c r="O4786" t="s">
        <v>904</v>
      </c>
      <c r="P4786">
        <v>0</v>
      </c>
      <c r="Q4786">
        <v>0</v>
      </c>
      <c r="S4786">
        <v>6</v>
      </c>
    </row>
    <row r="4787" spans="1:19" x14ac:dyDescent="0.25">
      <c r="A4787" s="177" t="s">
        <v>1394</v>
      </c>
      <c r="B4787" t="s">
        <v>1395</v>
      </c>
      <c r="C4787" t="s">
        <v>1264</v>
      </c>
      <c r="D4787" s="20" t="s">
        <v>1026</v>
      </c>
      <c r="E4787" s="26">
        <v>43344</v>
      </c>
      <c r="F4787">
        <v>22</v>
      </c>
      <c r="G4787">
        <v>23.5</v>
      </c>
      <c r="I4787">
        <v>104</v>
      </c>
      <c r="J4787">
        <v>132</v>
      </c>
      <c r="L4787">
        <v>141</v>
      </c>
      <c r="N4787">
        <v>88</v>
      </c>
      <c r="P4787">
        <v>2</v>
      </c>
      <c r="Q4787">
        <v>10</v>
      </c>
      <c r="S4787">
        <v>16</v>
      </c>
    </row>
    <row r="4788" spans="1:19" x14ac:dyDescent="0.25">
      <c r="A4788" s="177" t="s">
        <v>1435</v>
      </c>
      <c r="B4788" t="s">
        <v>1434</v>
      </c>
      <c r="C4788" t="s">
        <v>1264</v>
      </c>
      <c r="D4788" s="20" t="s">
        <v>1027</v>
      </c>
      <c r="E4788" s="26">
        <v>43344</v>
      </c>
      <c r="F4788">
        <v>6.5</v>
      </c>
      <c r="G4788">
        <v>7.5</v>
      </c>
      <c r="I4788">
        <v>26</v>
      </c>
      <c r="J4788">
        <v>38</v>
      </c>
      <c r="L4788">
        <v>45</v>
      </c>
      <c r="N4788">
        <v>20</v>
      </c>
      <c r="P4788">
        <v>0</v>
      </c>
      <c r="Q4788">
        <v>0</v>
      </c>
      <c r="S4788">
        <v>6</v>
      </c>
    </row>
    <row r="4789" spans="1:19" x14ac:dyDescent="0.25">
      <c r="A4789" s="177" t="s">
        <v>1358</v>
      </c>
      <c r="B4789" t="s">
        <v>1359</v>
      </c>
      <c r="C4789" s="20" t="s">
        <v>1264</v>
      </c>
      <c r="D4789" s="20" t="s">
        <v>1028</v>
      </c>
      <c r="E4789" s="26">
        <v>43344</v>
      </c>
      <c r="F4789">
        <v>28.5</v>
      </c>
      <c r="G4789">
        <v>31</v>
      </c>
      <c r="I4789">
        <v>130</v>
      </c>
      <c r="J4789">
        <v>170</v>
      </c>
      <c r="L4789">
        <v>186</v>
      </c>
      <c r="N4789">
        <v>108</v>
      </c>
      <c r="P4789">
        <v>2</v>
      </c>
      <c r="Q4789">
        <v>10</v>
      </c>
      <c r="S4789">
        <v>22</v>
      </c>
    </row>
    <row r="4790" spans="1:19" x14ac:dyDescent="0.25">
      <c r="A4790" s="177" t="s">
        <v>1164</v>
      </c>
      <c r="B4790" t="s">
        <v>1252</v>
      </c>
      <c r="C4790" t="s">
        <v>235</v>
      </c>
      <c r="D4790" s="20" t="s">
        <v>1028</v>
      </c>
      <c r="E4790" s="26">
        <v>43344</v>
      </c>
      <c r="F4790">
        <v>73</v>
      </c>
      <c r="G4790">
        <v>82.5</v>
      </c>
      <c r="H4790">
        <v>0</v>
      </c>
      <c r="I4790">
        <v>512</v>
      </c>
      <c r="J4790">
        <v>626</v>
      </c>
      <c r="L4790">
        <v>754</v>
      </c>
      <c r="M4790">
        <v>0</v>
      </c>
      <c r="N4790">
        <v>432</v>
      </c>
      <c r="O4790">
        <v>0.55000000000000004</v>
      </c>
      <c r="P4790">
        <v>14</v>
      </c>
      <c r="Q4790">
        <v>37</v>
      </c>
      <c r="R4790">
        <v>0</v>
      </c>
      <c r="S4790">
        <v>80</v>
      </c>
    </row>
    <row r="4791" spans="1:19" x14ac:dyDescent="0.25">
      <c r="A4791" s="177" t="s">
        <v>11166</v>
      </c>
      <c r="B4791" t="s">
        <v>11167</v>
      </c>
      <c r="C4791" t="s">
        <v>228</v>
      </c>
      <c r="D4791" s="20" t="s">
        <v>1026</v>
      </c>
      <c r="E4791" s="26">
        <v>43374</v>
      </c>
      <c r="F4791">
        <v>0</v>
      </c>
      <c r="G4791">
        <v>0</v>
      </c>
      <c r="I4791">
        <v>0</v>
      </c>
      <c r="J4791">
        <v>0</v>
      </c>
      <c r="L4791">
        <v>0</v>
      </c>
      <c r="N4791">
        <v>0</v>
      </c>
      <c r="P4791">
        <v>0</v>
      </c>
      <c r="Q4791">
        <v>0</v>
      </c>
      <c r="S4791">
        <v>0</v>
      </c>
    </row>
    <row r="4792" spans="1:19" x14ac:dyDescent="0.25">
      <c r="A4792" s="177" t="s">
        <v>9419</v>
      </c>
      <c r="B4792" t="s">
        <v>9420</v>
      </c>
      <c r="C4792" t="s">
        <v>211</v>
      </c>
      <c r="D4792" s="20" t="s">
        <v>1026</v>
      </c>
      <c r="E4792" s="26">
        <v>43374</v>
      </c>
      <c r="F4792">
        <v>0</v>
      </c>
      <c r="G4792">
        <v>0</v>
      </c>
      <c r="I4792">
        <v>0</v>
      </c>
      <c r="J4792">
        <v>0</v>
      </c>
      <c r="L4792">
        <v>0</v>
      </c>
      <c r="N4792">
        <v>0</v>
      </c>
      <c r="P4792">
        <v>0</v>
      </c>
      <c r="Q4792">
        <v>0</v>
      </c>
      <c r="S4792">
        <v>0</v>
      </c>
    </row>
    <row r="4793" spans="1:19" x14ac:dyDescent="0.25">
      <c r="A4793" s="177" t="s">
        <v>8580</v>
      </c>
      <c r="B4793" t="s">
        <v>8581</v>
      </c>
      <c r="C4793" t="s">
        <v>213</v>
      </c>
      <c r="D4793" s="20" t="s">
        <v>1026</v>
      </c>
      <c r="E4793" s="26">
        <v>43374</v>
      </c>
      <c r="F4793">
        <v>0</v>
      </c>
      <c r="G4793">
        <v>0</v>
      </c>
      <c r="I4793">
        <v>0</v>
      </c>
      <c r="J4793">
        <v>0</v>
      </c>
      <c r="L4793">
        <v>0</v>
      </c>
      <c r="N4793">
        <v>0</v>
      </c>
      <c r="P4793">
        <v>0</v>
      </c>
      <c r="Q4793">
        <v>0</v>
      </c>
      <c r="S4793">
        <v>0</v>
      </c>
    </row>
    <row r="4794" spans="1:19" x14ac:dyDescent="0.25">
      <c r="A4794" s="177" t="s">
        <v>5156</v>
      </c>
      <c r="B4794" t="s">
        <v>5157</v>
      </c>
      <c r="C4794" t="s">
        <v>229</v>
      </c>
      <c r="D4794" s="20" t="s">
        <v>1026</v>
      </c>
      <c r="E4794" s="26">
        <v>43374</v>
      </c>
      <c r="F4794">
        <v>0</v>
      </c>
      <c r="G4794">
        <v>0</v>
      </c>
      <c r="I4794">
        <v>0</v>
      </c>
      <c r="J4794">
        <v>0</v>
      </c>
      <c r="L4794">
        <v>0</v>
      </c>
      <c r="N4794">
        <v>0</v>
      </c>
      <c r="P4794">
        <v>0</v>
      </c>
      <c r="Q4794">
        <v>0</v>
      </c>
      <c r="S4794">
        <v>0</v>
      </c>
    </row>
    <row r="4795" spans="1:19" x14ac:dyDescent="0.25">
      <c r="A4795" s="177" t="s">
        <v>12158</v>
      </c>
      <c r="B4795" t="s">
        <v>12159</v>
      </c>
      <c r="C4795" s="20" t="s">
        <v>1077</v>
      </c>
      <c r="D4795" s="20" t="s">
        <v>1028</v>
      </c>
      <c r="E4795" s="26">
        <v>43374</v>
      </c>
      <c r="F4795">
        <v>0</v>
      </c>
      <c r="G4795">
        <v>0</v>
      </c>
      <c r="I4795">
        <v>0</v>
      </c>
      <c r="J4795">
        <v>0</v>
      </c>
      <c r="L4795">
        <v>0</v>
      </c>
      <c r="N4795">
        <v>0</v>
      </c>
      <c r="P4795">
        <v>0</v>
      </c>
      <c r="Q4795">
        <v>0</v>
      </c>
      <c r="S4795">
        <v>0</v>
      </c>
    </row>
    <row r="4796" spans="1:19" x14ac:dyDescent="0.25">
      <c r="A4796" s="177" t="s">
        <v>7491</v>
      </c>
      <c r="B4796" t="s">
        <v>7492</v>
      </c>
      <c r="C4796" s="20" t="s">
        <v>1074</v>
      </c>
      <c r="D4796" s="20" t="s">
        <v>1026</v>
      </c>
      <c r="E4796" s="26">
        <v>43374</v>
      </c>
      <c r="F4796">
        <v>0</v>
      </c>
      <c r="G4796">
        <v>0</v>
      </c>
      <c r="I4796">
        <v>0</v>
      </c>
      <c r="J4796">
        <v>0</v>
      </c>
      <c r="L4796">
        <v>0</v>
      </c>
      <c r="N4796">
        <v>0</v>
      </c>
      <c r="P4796">
        <v>0</v>
      </c>
      <c r="Q4796">
        <v>0</v>
      </c>
      <c r="S4796">
        <v>0</v>
      </c>
    </row>
    <row r="4797" spans="1:19" x14ac:dyDescent="0.25">
      <c r="A4797" s="177" t="s">
        <v>5780</v>
      </c>
      <c r="B4797" t="s">
        <v>5781</v>
      </c>
      <c r="C4797" s="20" t="s">
        <v>1073</v>
      </c>
      <c r="D4797" s="20" t="s">
        <v>1026</v>
      </c>
      <c r="E4797" s="26">
        <v>43374</v>
      </c>
      <c r="F4797">
        <v>3</v>
      </c>
      <c r="G4797">
        <v>3.5</v>
      </c>
      <c r="I4797">
        <v>11</v>
      </c>
      <c r="J4797">
        <v>18</v>
      </c>
      <c r="L4797">
        <v>20</v>
      </c>
      <c r="N4797">
        <v>11</v>
      </c>
      <c r="P4797">
        <v>2</v>
      </c>
      <c r="Q4797">
        <v>2</v>
      </c>
      <c r="S4797">
        <v>0</v>
      </c>
    </row>
    <row r="4798" spans="1:19" x14ac:dyDescent="0.25">
      <c r="A4798" s="177" t="s">
        <v>12390</v>
      </c>
      <c r="B4798" t="s">
        <v>12391</v>
      </c>
      <c r="C4798" s="20" t="s">
        <v>1076</v>
      </c>
      <c r="D4798" s="20" t="s">
        <v>1027</v>
      </c>
      <c r="E4798" s="26">
        <v>43374</v>
      </c>
      <c r="F4798">
        <v>2</v>
      </c>
      <c r="G4798">
        <v>2.5</v>
      </c>
      <c r="I4798">
        <v>6</v>
      </c>
      <c r="J4798">
        <v>11</v>
      </c>
      <c r="L4798">
        <v>14</v>
      </c>
      <c r="N4798">
        <v>6</v>
      </c>
      <c r="P4798">
        <v>0</v>
      </c>
      <c r="Q4798">
        <v>0</v>
      </c>
      <c r="S4798">
        <v>0</v>
      </c>
    </row>
    <row r="4799" spans="1:19" x14ac:dyDescent="0.25">
      <c r="A4799" s="177" t="s">
        <v>10129</v>
      </c>
      <c r="B4799" t="s">
        <v>10130</v>
      </c>
      <c r="C4799" s="20" t="s">
        <v>1075</v>
      </c>
      <c r="D4799" s="20" t="s">
        <v>1027</v>
      </c>
      <c r="E4799" s="26">
        <v>43374</v>
      </c>
      <c r="F4799">
        <v>0</v>
      </c>
      <c r="G4799">
        <v>0</v>
      </c>
      <c r="I4799">
        <v>0</v>
      </c>
      <c r="J4799">
        <v>0</v>
      </c>
      <c r="L4799">
        <v>0</v>
      </c>
      <c r="N4799">
        <v>0</v>
      </c>
      <c r="P4799">
        <v>0</v>
      </c>
      <c r="Q4799">
        <v>0</v>
      </c>
      <c r="S4799">
        <v>0</v>
      </c>
    </row>
    <row r="4800" spans="1:19" x14ac:dyDescent="0.25">
      <c r="A4800" s="177" t="s">
        <v>7461</v>
      </c>
      <c r="B4800" t="s">
        <v>7462</v>
      </c>
      <c r="C4800" s="20" t="s">
        <v>1074</v>
      </c>
      <c r="D4800" s="20" t="s">
        <v>1027</v>
      </c>
      <c r="E4800" s="26">
        <v>43374</v>
      </c>
      <c r="F4800">
        <v>1.5</v>
      </c>
      <c r="G4800">
        <v>2.5</v>
      </c>
      <c r="I4800">
        <v>12</v>
      </c>
      <c r="J4800">
        <v>8</v>
      </c>
      <c r="L4800">
        <v>14</v>
      </c>
      <c r="N4800">
        <v>10</v>
      </c>
      <c r="P4800">
        <v>1</v>
      </c>
      <c r="Q4800">
        <v>1</v>
      </c>
      <c r="S4800">
        <v>2</v>
      </c>
    </row>
    <row r="4801" spans="1:19" x14ac:dyDescent="0.25">
      <c r="A4801" s="177" t="s">
        <v>5605</v>
      </c>
      <c r="B4801" t="s">
        <v>5606</v>
      </c>
      <c r="C4801" s="20" t="s">
        <v>1073</v>
      </c>
      <c r="D4801" s="20" t="s">
        <v>1027</v>
      </c>
      <c r="E4801" s="26">
        <v>43374</v>
      </c>
      <c r="F4801">
        <v>0</v>
      </c>
      <c r="G4801">
        <v>0</v>
      </c>
      <c r="I4801">
        <v>0</v>
      </c>
      <c r="J4801">
        <v>0</v>
      </c>
      <c r="L4801">
        <v>0</v>
      </c>
      <c r="N4801">
        <v>0</v>
      </c>
      <c r="P4801">
        <v>0</v>
      </c>
      <c r="Q4801">
        <v>0</v>
      </c>
      <c r="S4801">
        <v>0</v>
      </c>
    </row>
    <row r="4802" spans="1:19" x14ac:dyDescent="0.25">
      <c r="A4802" s="177" t="s">
        <v>10657</v>
      </c>
      <c r="B4802" t="s">
        <v>10658</v>
      </c>
      <c r="C4802" t="s">
        <v>205</v>
      </c>
      <c r="D4802" s="20" t="s">
        <v>1026</v>
      </c>
      <c r="E4802" s="26">
        <v>43374</v>
      </c>
      <c r="F4802">
        <v>0</v>
      </c>
      <c r="G4802">
        <v>0</v>
      </c>
      <c r="I4802">
        <v>0</v>
      </c>
      <c r="J4802">
        <v>0</v>
      </c>
      <c r="L4802">
        <v>0</v>
      </c>
      <c r="N4802">
        <v>0</v>
      </c>
      <c r="P4802">
        <v>0</v>
      </c>
      <c r="Q4802">
        <v>0</v>
      </c>
      <c r="S4802">
        <v>0</v>
      </c>
    </row>
    <row r="4803" spans="1:19" x14ac:dyDescent="0.25">
      <c r="A4803" s="177" t="s">
        <v>10063</v>
      </c>
      <c r="B4803" t="s">
        <v>10064</v>
      </c>
      <c r="C4803" t="s">
        <v>384</v>
      </c>
      <c r="D4803" s="20" t="s">
        <v>1026</v>
      </c>
      <c r="E4803" s="26">
        <v>43374</v>
      </c>
      <c r="F4803">
        <v>0</v>
      </c>
      <c r="G4803">
        <v>0</v>
      </c>
      <c r="I4803">
        <v>0</v>
      </c>
      <c r="J4803">
        <v>0</v>
      </c>
      <c r="L4803">
        <v>0</v>
      </c>
      <c r="N4803">
        <v>0</v>
      </c>
      <c r="P4803">
        <v>0</v>
      </c>
      <c r="Q4803">
        <v>0</v>
      </c>
      <c r="S4803">
        <v>0</v>
      </c>
    </row>
    <row r="4804" spans="1:19" x14ac:dyDescent="0.25">
      <c r="A4804" s="177" t="s">
        <v>9004</v>
      </c>
      <c r="B4804" t="s">
        <v>9005</v>
      </c>
      <c r="C4804" t="s">
        <v>210</v>
      </c>
      <c r="D4804" s="20" t="s">
        <v>1026</v>
      </c>
      <c r="E4804" s="26">
        <v>43374</v>
      </c>
      <c r="F4804">
        <v>2</v>
      </c>
      <c r="G4804">
        <v>4</v>
      </c>
      <c r="I4804">
        <v>10</v>
      </c>
      <c r="J4804">
        <v>12</v>
      </c>
      <c r="L4804">
        <v>24</v>
      </c>
      <c r="N4804">
        <v>0</v>
      </c>
      <c r="O4804">
        <v>0</v>
      </c>
      <c r="P4804">
        <v>0</v>
      </c>
      <c r="Q4804">
        <v>0</v>
      </c>
      <c r="S4804">
        <v>10</v>
      </c>
    </row>
    <row r="4805" spans="1:19" x14ac:dyDescent="0.25">
      <c r="A4805" s="177" t="s">
        <v>6199</v>
      </c>
      <c r="B4805" t="s">
        <v>6200</v>
      </c>
      <c r="C4805" t="s">
        <v>215</v>
      </c>
      <c r="D4805" s="20" t="s">
        <v>1026</v>
      </c>
      <c r="E4805" s="26">
        <v>43374</v>
      </c>
      <c r="F4805">
        <v>4.5</v>
      </c>
      <c r="G4805">
        <v>6</v>
      </c>
      <c r="I4805">
        <v>22</v>
      </c>
      <c r="J4805">
        <v>29</v>
      </c>
      <c r="L4805">
        <v>40</v>
      </c>
      <c r="N4805">
        <v>14</v>
      </c>
      <c r="O4805">
        <v>1.1499999999999999</v>
      </c>
      <c r="P4805">
        <v>5</v>
      </c>
      <c r="Q4805">
        <v>10</v>
      </c>
      <c r="S4805">
        <v>8</v>
      </c>
    </row>
    <row r="4806" spans="1:19" x14ac:dyDescent="0.25">
      <c r="A4806" s="177" t="s">
        <v>3499</v>
      </c>
      <c r="B4806" t="s">
        <v>3500</v>
      </c>
      <c r="C4806" t="s">
        <v>221</v>
      </c>
      <c r="D4806" s="20" t="s">
        <v>1026</v>
      </c>
      <c r="E4806" s="26">
        <v>43374</v>
      </c>
      <c r="F4806">
        <v>0</v>
      </c>
      <c r="G4806">
        <v>0</v>
      </c>
      <c r="I4806">
        <v>0</v>
      </c>
      <c r="J4806">
        <v>0</v>
      </c>
      <c r="L4806">
        <v>0</v>
      </c>
      <c r="N4806">
        <v>0</v>
      </c>
      <c r="P4806">
        <v>0</v>
      </c>
      <c r="Q4806">
        <v>0</v>
      </c>
      <c r="S4806">
        <v>0</v>
      </c>
    </row>
    <row r="4807" spans="1:19" x14ac:dyDescent="0.25">
      <c r="A4807" s="177" t="s">
        <v>3324</v>
      </c>
      <c r="B4807" t="s">
        <v>3325</v>
      </c>
      <c r="C4807" t="s">
        <v>222</v>
      </c>
      <c r="D4807" s="20" t="s">
        <v>1026</v>
      </c>
      <c r="E4807" s="26">
        <v>43374</v>
      </c>
      <c r="F4807">
        <v>0</v>
      </c>
      <c r="G4807">
        <v>0</v>
      </c>
      <c r="I4807">
        <v>0</v>
      </c>
      <c r="J4807">
        <v>0</v>
      </c>
      <c r="L4807">
        <v>0</v>
      </c>
      <c r="N4807">
        <v>0</v>
      </c>
      <c r="P4807">
        <v>0</v>
      </c>
      <c r="Q4807">
        <v>0</v>
      </c>
      <c r="S4807">
        <v>0</v>
      </c>
    </row>
    <row r="4808" spans="1:19" x14ac:dyDescent="0.25">
      <c r="A4808" s="177" t="s">
        <v>7369</v>
      </c>
      <c r="B4808" t="s">
        <v>7370</v>
      </c>
      <c r="C4808" s="20" t="s">
        <v>1078</v>
      </c>
      <c r="D4808" s="20" t="s">
        <v>1026</v>
      </c>
      <c r="E4808" s="26">
        <v>43374</v>
      </c>
      <c r="F4808">
        <v>2.5</v>
      </c>
      <c r="G4808">
        <v>3</v>
      </c>
      <c r="I4808">
        <v>23</v>
      </c>
      <c r="J4808">
        <v>15</v>
      </c>
      <c r="L4808">
        <v>18</v>
      </c>
      <c r="N4808">
        <v>21</v>
      </c>
      <c r="P4808">
        <v>1</v>
      </c>
      <c r="Q4808">
        <v>5</v>
      </c>
      <c r="S4808">
        <v>2</v>
      </c>
    </row>
    <row r="4809" spans="1:19" x14ac:dyDescent="0.25">
      <c r="A4809" s="177" t="s">
        <v>5361</v>
      </c>
      <c r="B4809" t="s">
        <v>5362</v>
      </c>
      <c r="C4809" s="20" t="s">
        <v>1079</v>
      </c>
      <c r="D4809" s="20" t="s">
        <v>1026</v>
      </c>
      <c r="E4809" s="26">
        <v>43374</v>
      </c>
      <c r="F4809">
        <v>2</v>
      </c>
      <c r="G4809">
        <v>2.5</v>
      </c>
      <c r="I4809">
        <v>8</v>
      </c>
      <c r="J4809">
        <v>11</v>
      </c>
      <c r="L4809">
        <v>14</v>
      </c>
      <c r="N4809">
        <v>8</v>
      </c>
      <c r="P4809">
        <v>0</v>
      </c>
      <c r="Q4809">
        <v>0</v>
      </c>
      <c r="S4809">
        <v>0</v>
      </c>
    </row>
    <row r="4810" spans="1:19" x14ac:dyDescent="0.25">
      <c r="A4810" s="177" t="s">
        <v>7194</v>
      </c>
      <c r="B4810" t="s">
        <v>7195</v>
      </c>
      <c r="C4810" s="20" t="s">
        <v>1078</v>
      </c>
      <c r="D4810" s="20" t="s">
        <v>1027</v>
      </c>
      <c r="E4810" s="26">
        <v>43374</v>
      </c>
      <c r="F4810">
        <v>1.5</v>
      </c>
      <c r="G4810">
        <v>1.5</v>
      </c>
      <c r="I4810">
        <v>2</v>
      </c>
      <c r="J4810">
        <v>7</v>
      </c>
      <c r="L4810">
        <v>8</v>
      </c>
      <c r="N4810">
        <v>2</v>
      </c>
      <c r="P4810">
        <v>0</v>
      </c>
      <c r="Q4810">
        <v>0</v>
      </c>
      <c r="S4810">
        <v>0</v>
      </c>
    </row>
    <row r="4811" spans="1:19" x14ac:dyDescent="0.25">
      <c r="A4811" s="177" t="s">
        <v>5186</v>
      </c>
      <c r="B4811" t="s">
        <v>5187</v>
      </c>
      <c r="C4811" s="20" t="s">
        <v>1079</v>
      </c>
      <c r="D4811" s="20" t="s">
        <v>1027</v>
      </c>
      <c r="E4811" s="26">
        <v>43374</v>
      </c>
      <c r="F4811">
        <v>0.5</v>
      </c>
      <c r="G4811">
        <v>0.5</v>
      </c>
      <c r="I4811">
        <v>1</v>
      </c>
      <c r="J4811">
        <v>3</v>
      </c>
      <c r="L4811">
        <v>3</v>
      </c>
      <c r="N4811">
        <v>1</v>
      </c>
      <c r="P4811">
        <v>0</v>
      </c>
      <c r="Q4811">
        <v>0</v>
      </c>
      <c r="S4811">
        <v>0</v>
      </c>
    </row>
    <row r="4812" spans="1:19" x14ac:dyDescent="0.25">
      <c r="A4812" s="177" t="s">
        <v>12684</v>
      </c>
      <c r="B4812" t="s">
        <v>12685</v>
      </c>
      <c r="C4812" s="20" t="s">
        <v>1080</v>
      </c>
      <c r="D4812" s="20" t="s">
        <v>1027</v>
      </c>
      <c r="E4812" s="26">
        <v>43374</v>
      </c>
      <c r="F4812">
        <v>2</v>
      </c>
      <c r="G4812">
        <v>1.5</v>
      </c>
      <c r="I4812">
        <v>8</v>
      </c>
      <c r="J4812">
        <v>11</v>
      </c>
      <c r="L4812">
        <v>9</v>
      </c>
      <c r="N4812">
        <v>8</v>
      </c>
      <c r="P4812">
        <v>0</v>
      </c>
      <c r="Q4812">
        <v>0</v>
      </c>
      <c r="S4812">
        <v>0</v>
      </c>
    </row>
    <row r="4813" spans="1:19" x14ac:dyDescent="0.25">
      <c r="A4813" s="177" t="s">
        <v>12360</v>
      </c>
      <c r="B4813" t="s">
        <v>12361</v>
      </c>
      <c r="C4813" t="s">
        <v>200</v>
      </c>
      <c r="D4813" s="20" t="s">
        <v>1026</v>
      </c>
      <c r="E4813" s="26">
        <v>43374</v>
      </c>
      <c r="F4813">
        <v>4</v>
      </c>
      <c r="G4813">
        <v>4.5</v>
      </c>
      <c r="I4813">
        <v>15</v>
      </c>
      <c r="J4813">
        <v>24</v>
      </c>
      <c r="L4813">
        <v>26</v>
      </c>
      <c r="N4813">
        <v>14</v>
      </c>
      <c r="P4813">
        <v>1</v>
      </c>
      <c r="Q4813">
        <v>1</v>
      </c>
      <c r="S4813">
        <v>1</v>
      </c>
    </row>
    <row r="4814" spans="1:19" x14ac:dyDescent="0.25">
      <c r="A4814" s="177" t="s">
        <v>10481</v>
      </c>
      <c r="B4814" t="s">
        <v>10482</v>
      </c>
      <c r="C4814" t="s">
        <v>204</v>
      </c>
      <c r="D4814" s="20" t="s">
        <v>1026</v>
      </c>
      <c r="E4814" s="26">
        <v>43374</v>
      </c>
      <c r="F4814">
        <v>0</v>
      </c>
      <c r="G4814">
        <v>0</v>
      </c>
      <c r="I4814">
        <v>0</v>
      </c>
      <c r="J4814">
        <v>0</v>
      </c>
      <c r="L4814">
        <v>0</v>
      </c>
      <c r="N4814">
        <v>0</v>
      </c>
      <c r="P4814">
        <v>0</v>
      </c>
      <c r="Q4814">
        <v>0</v>
      </c>
      <c r="S4814">
        <v>0</v>
      </c>
    </row>
    <row r="4815" spans="1:19" x14ac:dyDescent="0.25">
      <c r="A4815" s="177" t="s">
        <v>10025</v>
      </c>
      <c r="B4815" t="s">
        <v>10026</v>
      </c>
      <c r="C4815" t="s">
        <v>385</v>
      </c>
      <c r="D4815" s="20" t="s">
        <v>1026</v>
      </c>
      <c r="E4815" s="26">
        <v>43374</v>
      </c>
      <c r="F4815">
        <v>0</v>
      </c>
      <c r="G4815">
        <v>0</v>
      </c>
      <c r="I4815">
        <v>0</v>
      </c>
      <c r="J4815">
        <v>0</v>
      </c>
      <c r="L4815">
        <v>0</v>
      </c>
      <c r="N4815">
        <v>0</v>
      </c>
      <c r="P4815">
        <v>0</v>
      </c>
      <c r="Q4815">
        <v>0</v>
      </c>
      <c r="S4815">
        <v>0</v>
      </c>
    </row>
    <row r="4816" spans="1:19" x14ac:dyDescent="0.25">
      <c r="A4816" s="177" t="s">
        <v>8829</v>
      </c>
      <c r="B4816" t="s">
        <v>8830</v>
      </c>
      <c r="C4816" t="s">
        <v>208</v>
      </c>
      <c r="D4816" s="20" t="s">
        <v>1026</v>
      </c>
      <c r="E4816" s="26">
        <v>43374</v>
      </c>
      <c r="F4816">
        <v>2</v>
      </c>
      <c r="G4816">
        <v>1.5</v>
      </c>
      <c r="I4816">
        <v>6</v>
      </c>
      <c r="J4816">
        <v>12</v>
      </c>
      <c r="L4816">
        <v>9</v>
      </c>
      <c r="N4816">
        <v>6</v>
      </c>
      <c r="P4816">
        <v>1</v>
      </c>
      <c r="Q4816">
        <v>1</v>
      </c>
      <c r="S4816">
        <v>0</v>
      </c>
    </row>
    <row r="4817" spans="1:19" x14ac:dyDescent="0.25">
      <c r="A4817" s="177" t="s">
        <v>8164</v>
      </c>
      <c r="B4817" t="s">
        <v>8165</v>
      </c>
      <c r="C4817" t="s">
        <v>900</v>
      </c>
      <c r="D4817" s="20" t="s">
        <v>1026</v>
      </c>
      <c r="E4817" s="26">
        <v>43374</v>
      </c>
      <c r="F4817">
        <v>1</v>
      </c>
      <c r="G4817">
        <v>1.5</v>
      </c>
      <c r="I4817">
        <v>7</v>
      </c>
      <c r="J4817">
        <v>6</v>
      </c>
      <c r="L4817">
        <v>8</v>
      </c>
      <c r="N4817">
        <v>5</v>
      </c>
      <c r="P4817">
        <v>0</v>
      </c>
      <c r="Q4817">
        <v>0</v>
      </c>
      <c r="S4817">
        <v>2</v>
      </c>
    </row>
    <row r="4818" spans="1:19" x14ac:dyDescent="0.25">
      <c r="A4818" s="177" t="s">
        <v>7929</v>
      </c>
      <c r="B4818" t="s">
        <v>7930</v>
      </c>
      <c r="C4818" t="s">
        <v>905</v>
      </c>
      <c r="D4818" s="20" t="s">
        <v>1026</v>
      </c>
      <c r="E4818" s="26">
        <v>43374</v>
      </c>
      <c r="F4818">
        <v>0</v>
      </c>
      <c r="G4818">
        <v>0</v>
      </c>
      <c r="I4818">
        <v>0</v>
      </c>
      <c r="J4818">
        <v>0</v>
      </c>
      <c r="L4818">
        <v>0</v>
      </c>
      <c r="N4818">
        <v>0</v>
      </c>
      <c r="P4818">
        <v>0</v>
      </c>
      <c r="Q4818">
        <v>0</v>
      </c>
      <c r="S4818">
        <v>0</v>
      </c>
    </row>
    <row r="4819" spans="1:19" x14ac:dyDescent="0.25">
      <c r="A4819" s="177" t="s">
        <v>6623</v>
      </c>
      <c r="B4819" t="s">
        <v>6624</v>
      </c>
      <c r="C4819" t="s">
        <v>316</v>
      </c>
      <c r="D4819" s="20" t="s">
        <v>1026</v>
      </c>
      <c r="E4819" s="26">
        <v>43374</v>
      </c>
      <c r="F4819">
        <v>6.5</v>
      </c>
      <c r="G4819">
        <v>6</v>
      </c>
      <c r="I4819">
        <v>25</v>
      </c>
      <c r="J4819">
        <v>39</v>
      </c>
      <c r="L4819">
        <v>35</v>
      </c>
      <c r="N4819">
        <v>22</v>
      </c>
      <c r="P4819">
        <v>4</v>
      </c>
      <c r="Q4819">
        <v>4</v>
      </c>
      <c r="S4819">
        <v>3</v>
      </c>
    </row>
    <row r="4820" spans="1:19" x14ac:dyDescent="0.25">
      <c r="A4820" s="177" t="s">
        <v>4216</v>
      </c>
      <c r="B4820" t="s">
        <v>4217</v>
      </c>
      <c r="C4820" t="s">
        <v>218</v>
      </c>
      <c r="D4820" s="20" t="s">
        <v>1026</v>
      </c>
      <c r="E4820" s="26">
        <v>43374</v>
      </c>
      <c r="F4820">
        <v>0</v>
      </c>
      <c r="G4820">
        <v>0</v>
      </c>
      <c r="I4820">
        <v>0</v>
      </c>
      <c r="J4820">
        <v>0</v>
      </c>
      <c r="L4820">
        <v>0</v>
      </c>
      <c r="N4820">
        <v>0</v>
      </c>
      <c r="P4820">
        <v>0</v>
      </c>
      <c r="Q4820">
        <v>0</v>
      </c>
      <c r="S4820">
        <v>0</v>
      </c>
    </row>
    <row r="4821" spans="1:19" x14ac:dyDescent="0.25">
      <c r="A4821" s="177" t="s">
        <v>12645</v>
      </c>
      <c r="B4821" t="s">
        <v>12646</v>
      </c>
      <c r="C4821" t="s">
        <v>202</v>
      </c>
      <c r="D4821" s="20" t="s">
        <v>1026</v>
      </c>
      <c r="E4821" s="26">
        <v>43374</v>
      </c>
      <c r="F4821">
        <v>5</v>
      </c>
      <c r="G4821">
        <v>5.5</v>
      </c>
      <c r="I4821">
        <v>61</v>
      </c>
      <c r="J4821">
        <v>55</v>
      </c>
      <c r="L4821">
        <v>68</v>
      </c>
      <c r="N4821">
        <v>61</v>
      </c>
      <c r="P4821">
        <v>0</v>
      </c>
      <c r="Q4821">
        <v>0</v>
      </c>
      <c r="S4821">
        <v>0</v>
      </c>
    </row>
    <row r="4822" spans="1:19" x14ac:dyDescent="0.25">
      <c r="A4822" s="177" t="s">
        <v>12470</v>
      </c>
      <c r="B4822" t="s">
        <v>12471</v>
      </c>
      <c r="C4822" t="s">
        <v>347</v>
      </c>
      <c r="D4822" s="20" t="s">
        <v>1026</v>
      </c>
      <c r="E4822" s="26">
        <v>43374</v>
      </c>
      <c r="F4822">
        <v>0</v>
      </c>
      <c r="G4822">
        <v>0</v>
      </c>
      <c r="I4822">
        <v>0</v>
      </c>
      <c r="J4822">
        <v>0</v>
      </c>
      <c r="L4822">
        <v>0</v>
      </c>
      <c r="N4822">
        <v>0</v>
      </c>
      <c r="P4822">
        <v>0</v>
      </c>
      <c r="Q4822">
        <v>0</v>
      </c>
      <c r="S4822">
        <v>0</v>
      </c>
    </row>
    <row r="4823" spans="1:19" x14ac:dyDescent="0.25">
      <c r="A4823" s="177" t="s">
        <v>9810</v>
      </c>
      <c r="B4823" t="s">
        <v>9811</v>
      </c>
      <c r="C4823" t="s">
        <v>224</v>
      </c>
      <c r="D4823" s="20" t="s">
        <v>1026</v>
      </c>
      <c r="E4823" s="26">
        <v>43374</v>
      </c>
      <c r="F4823">
        <v>6</v>
      </c>
      <c r="G4823">
        <v>5.5</v>
      </c>
      <c r="I4823">
        <v>42</v>
      </c>
      <c r="J4823">
        <v>66</v>
      </c>
      <c r="L4823">
        <v>62</v>
      </c>
      <c r="N4823">
        <v>42</v>
      </c>
      <c r="P4823">
        <v>0</v>
      </c>
      <c r="Q4823">
        <v>0</v>
      </c>
      <c r="S4823">
        <v>0</v>
      </c>
    </row>
    <row r="4824" spans="1:19" x14ac:dyDescent="0.25">
      <c r="A4824" s="177" t="s">
        <v>9511</v>
      </c>
      <c r="B4824" t="s">
        <v>9512</v>
      </c>
      <c r="C4824" t="s">
        <v>345</v>
      </c>
      <c r="D4824" s="20" t="s">
        <v>1026</v>
      </c>
      <c r="E4824" s="26">
        <v>43374</v>
      </c>
      <c r="F4824">
        <v>0</v>
      </c>
      <c r="G4824">
        <v>0</v>
      </c>
      <c r="I4824">
        <v>0</v>
      </c>
      <c r="J4824">
        <v>0</v>
      </c>
      <c r="L4824">
        <v>0</v>
      </c>
      <c r="N4824">
        <v>0</v>
      </c>
      <c r="P4824">
        <v>0</v>
      </c>
      <c r="Q4824">
        <v>0</v>
      </c>
      <c r="S4824">
        <v>0</v>
      </c>
    </row>
    <row r="4825" spans="1:19" x14ac:dyDescent="0.25">
      <c r="A4825" s="177" t="s">
        <v>7903</v>
      </c>
      <c r="B4825" t="s">
        <v>7904</v>
      </c>
      <c r="C4825" t="s">
        <v>226</v>
      </c>
      <c r="D4825" s="20" t="s">
        <v>1026</v>
      </c>
      <c r="E4825" s="26">
        <v>43374</v>
      </c>
      <c r="F4825">
        <v>3</v>
      </c>
      <c r="G4825">
        <v>5.5</v>
      </c>
      <c r="I4825">
        <v>57</v>
      </c>
      <c r="J4825">
        <v>33</v>
      </c>
      <c r="L4825">
        <v>62</v>
      </c>
      <c r="N4825">
        <v>54</v>
      </c>
      <c r="P4825">
        <v>0</v>
      </c>
      <c r="Q4825">
        <v>0</v>
      </c>
      <c r="S4825">
        <v>3</v>
      </c>
    </row>
    <row r="4826" spans="1:19" x14ac:dyDescent="0.25">
      <c r="A4826" s="177" t="s">
        <v>6973</v>
      </c>
      <c r="B4826" t="s">
        <v>6974</v>
      </c>
      <c r="C4826" t="s">
        <v>231</v>
      </c>
      <c r="D4826" s="20" t="s">
        <v>1026</v>
      </c>
      <c r="E4826" s="26">
        <v>43374</v>
      </c>
      <c r="F4826">
        <v>8</v>
      </c>
      <c r="G4826">
        <v>7.5</v>
      </c>
      <c r="I4826">
        <v>107</v>
      </c>
      <c r="J4826">
        <v>91</v>
      </c>
      <c r="L4826">
        <v>84</v>
      </c>
      <c r="N4826">
        <v>86</v>
      </c>
      <c r="P4826">
        <v>0</v>
      </c>
      <c r="Q4826">
        <v>7</v>
      </c>
      <c r="S4826">
        <v>21</v>
      </c>
    </row>
    <row r="4827" spans="1:19" x14ac:dyDescent="0.25">
      <c r="A4827" s="177" t="s">
        <v>6024</v>
      </c>
      <c r="B4827" t="s">
        <v>6025</v>
      </c>
      <c r="C4827" t="s">
        <v>216</v>
      </c>
      <c r="D4827" s="20" t="s">
        <v>1026</v>
      </c>
      <c r="E4827" s="26">
        <v>43374</v>
      </c>
      <c r="F4827">
        <v>6</v>
      </c>
      <c r="G4827">
        <v>9.5</v>
      </c>
      <c r="I4827">
        <v>45</v>
      </c>
      <c r="J4827">
        <v>61</v>
      </c>
      <c r="L4827">
        <v>98</v>
      </c>
      <c r="N4827">
        <v>42</v>
      </c>
      <c r="P4827">
        <v>6</v>
      </c>
      <c r="Q4827">
        <v>10</v>
      </c>
      <c r="S4827">
        <v>3</v>
      </c>
    </row>
    <row r="4828" spans="1:19" x14ac:dyDescent="0.25">
      <c r="A4828" s="177" t="s">
        <v>4631</v>
      </c>
      <c r="B4828" t="s">
        <v>4632</v>
      </c>
      <c r="C4828" t="s">
        <v>233</v>
      </c>
      <c r="D4828" s="20" t="s">
        <v>1026</v>
      </c>
      <c r="E4828" s="26">
        <v>43374</v>
      </c>
      <c r="F4828">
        <v>2</v>
      </c>
      <c r="G4828">
        <v>3.5</v>
      </c>
      <c r="I4828">
        <v>15</v>
      </c>
      <c r="J4828">
        <v>25</v>
      </c>
      <c r="L4828">
        <v>40</v>
      </c>
      <c r="N4828">
        <v>14</v>
      </c>
      <c r="P4828">
        <v>3</v>
      </c>
      <c r="Q4828">
        <v>5</v>
      </c>
      <c r="S4828">
        <v>1</v>
      </c>
    </row>
    <row r="4829" spans="1:19" x14ac:dyDescent="0.25">
      <c r="A4829" s="177" t="s">
        <v>4041</v>
      </c>
      <c r="B4829" t="s">
        <v>4042</v>
      </c>
      <c r="C4829" t="s">
        <v>219</v>
      </c>
      <c r="D4829" s="20" t="s">
        <v>1026</v>
      </c>
      <c r="E4829" s="26">
        <v>43374</v>
      </c>
      <c r="F4829">
        <v>0</v>
      </c>
      <c r="G4829">
        <v>0</v>
      </c>
      <c r="I4829">
        <v>0</v>
      </c>
      <c r="J4829">
        <v>0</v>
      </c>
      <c r="L4829">
        <v>0</v>
      </c>
      <c r="N4829">
        <v>0</v>
      </c>
      <c r="P4829">
        <v>0</v>
      </c>
      <c r="Q4829">
        <v>0</v>
      </c>
      <c r="S4829">
        <v>0</v>
      </c>
    </row>
    <row r="4830" spans="1:19" x14ac:dyDescent="0.25">
      <c r="A4830" s="177" t="s">
        <v>3770</v>
      </c>
      <c r="B4830" t="s">
        <v>3771</v>
      </c>
      <c r="C4830" t="s">
        <v>340</v>
      </c>
      <c r="D4830" s="20" t="s">
        <v>1026</v>
      </c>
      <c r="E4830" s="26">
        <v>43374</v>
      </c>
      <c r="F4830">
        <v>0</v>
      </c>
      <c r="G4830">
        <v>0</v>
      </c>
      <c r="I4830">
        <v>0</v>
      </c>
      <c r="J4830">
        <v>0</v>
      </c>
      <c r="L4830">
        <v>0</v>
      </c>
      <c r="N4830">
        <v>0</v>
      </c>
      <c r="P4830">
        <v>0</v>
      </c>
      <c r="Q4830">
        <v>0</v>
      </c>
      <c r="S4830">
        <v>0</v>
      </c>
    </row>
    <row r="4831" spans="1:19" x14ac:dyDescent="0.25">
      <c r="A4831" s="177" t="s">
        <v>11368</v>
      </c>
      <c r="B4831" t="s">
        <v>11369</v>
      </c>
      <c r="C4831" t="s">
        <v>350</v>
      </c>
      <c r="D4831" s="20" t="s">
        <v>1026</v>
      </c>
      <c r="E4831" s="26">
        <v>43374</v>
      </c>
      <c r="F4831">
        <v>1</v>
      </c>
      <c r="G4831">
        <v>1</v>
      </c>
      <c r="I4831">
        <v>4</v>
      </c>
      <c r="J4831">
        <v>6</v>
      </c>
      <c r="L4831">
        <v>6</v>
      </c>
      <c r="N4831">
        <v>4</v>
      </c>
      <c r="P4831">
        <v>0</v>
      </c>
      <c r="Q4831">
        <v>0</v>
      </c>
      <c r="S4831">
        <v>0</v>
      </c>
    </row>
    <row r="4832" spans="1:19" x14ac:dyDescent="0.25">
      <c r="A4832" s="177" t="s">
        <v>11370</v>
      </c>
      <c r="B4832" t="s">
        <v>11371</v>
      </c>
      <c r="C4832" t="s">
        <v>351</v>
      </c>
      <c r="D4832" s="20" t="s">
        <v>1026</v>
      </c>
      <c r="E4832" s="26">
        <v>43374</v>
      </c>
      <c r="F4832">
        <v>0</v>
      </c>
      <c r="G4832">
        <v>0</v>
      </c>
      <c r="I4832">
        <v>0</v>
      </c>
      <c r="J4832">
        <v>0</v>
      </c>
      <c r="L4832">
        <v>0</v>
      </c>
      <c r="N4832">
        <v>0</v>
      </c>
      <c r="P4832">
        <v>0</v>
      </c>
      <c r="Q4832">
        <v>0</v>
      </c>
      <c r="S4832">
        <v>0</v>
      </c>
    </row>
    <row r="4833" spans="1:19" x14ac:dyDescent="0.25">
      <c r="A4833" s="177" t="s">
        <v>11240</v>
      </c>
      <c r="B4833" t="s">
        <v>11241</v>
      </c>
      <c r="C4833" t="s">
        <v>352</v>
      </c>
      <c r="D4833" s="20" t="s">
        <v>1026</v>
      </c>
      <c r="E4833" s="26">
        <v>43374</v>
      </c>
      <c r="F4833">
        <v>0</v>
      </c>
      <c r="G4833">
        <v>0</v>
      </c>
      <c r="I4833">
        <v>0</v>
      </c>
      <c r="J4833">
        <v>0</v>
      </c>
      <c r="L4833">
        <v>0</v>
      </c>
      <c r="N4833">
        <v>0</v>
      </c>
      <c r="P4833">
        <v>0</v>
      </c>
      <c r="Q4833">
        <v>0</v>
      </c>
      <c r="S4833">
        <v>0</v>
      </c>
    </row>
    <row r="4834" spans="1:19" x14ac:dyDescent="0.25">
      <c r="A4834" s="177" t="s">
        <v>10241</v>
      </c>
      <c r="B4834" t="s">
        <v>10242</v>
      </c>
      <c r="C4834" t="s">
        <v>353</v>
      </c>
      <c r="D4834" s="20" t="s">
        <v>1026</v>
      </c>
      <c r="E4834" s="26">
        <v>43374</v>
      </c>
      <c r="F4834">
        <v>0</v>
      </c>
      <c r="G4834">
        <v>0</v>
      </c>
      <c r="I4834">
        <v>0</v>
      </c>
      <c r="J4834">
        <v>0</v>
      </c>
      <c r="L4834">
        <v>0</v>
      </c>
      <c r="N4834">
        <v>0</v>
      </c>
      <c r="P4834">
        <v>0</v>
      </c>
      <c r="Q4834">
        <v>0</v>
      </c>
      <c r="S4834">
        <v>0</v>
      </c>
    </row>
    <row r="4835" spans="1:19" x14ac:dyDescent="0.25">
      <c r="A4835" s="177" t="s">
        <v>10101</v>
      </c>
      <c r="B4835" t="s">
        <v>10102</v>
      </c>
      <c r="C4835" t="s">
        <v>386</v>
      </c>
      <c r="D4835" s="20" t="s">
        <v>1026</v>
      </c>
      <c r="E4835" s="26">
        <v>43374</v>
      </c>
      <c r="F4835">
        <v>0</v>
      </c>
      <c r="G4835">
        <v>0</v>
      </c>
      <c r="I4835">
        <v>0</v>
      </c>
      <c r="J4835">
        <v>0</v>
      </c>
      <c r="L4835">
        <v>0</v>
      </c>
      <c r="N4835">
        <v>0</v>
      </c>
      <c r="P4835">
        <v>0</v>
      </c>
      <c r="Q4835">
        <v>0</v>
      </c>
      <c r="S4835">
        <v>0</v>
      </c>
    </row>
    <row r="4836" spans="1:19" x14ac:dyDescent="0.25">
      <c r="A4836" s="177" t="s">
        <v>8654</v>
      </c>
      <c r="B4836" t="s">
        <v>8655</v>
      </c>
      <c r="C4836" t="s">
        <v>354</v>
      </c>
      <c r="D4836" s="20" t="s">
        <v>1026</v>
      </c>
      <c r="E4836" s="26">
        <v>43374</v>
      </c>
      <c r="F4836">
        <v>1</v>
      </c>
      <c r="G4836">
        <v>1.5</v>
      </c>
      <c r="I4836">
        <v>5</v>
      </c>
      <c r="J4836">
        <v>6</v>
      </c>
      <c r="L4836">
        <v>9</v>
      </c>
      <c r="N4836">
        <v>5</v>
      </c>
      <c r="P4836">
        <v>0</v>
      </c>
      <c r="Q4836">
        <v>0</v>
      </c>
      <c r="S4836">
        <v>0</v>
      </c>
    </row>
    <row r="4837" spans="1:19" x14ac:dyDescent="0.25">
      <c r="A4837" s="177" t="s">
        <v>6448</v>
      </c>
      <c r="B4837" t="s">
        <v>6449</v>
      </c>
      <c r="C4837" t="s">
        <v>355</v>
      </c>
      <c r="D4837" s="20" t="s">
        <v>1026</v>
      </c>
      <c r="E4837" s="26">
        <v>43374</v>
      </c>
      <c r="F4837">
        <v>5</v>
      </c>
      <c r="G4837">
        <v>5.5</v>
      </c>
      <c r="I4837">
        <v>19</v>
      </c>
      <c r="J4837">
        <v>30</v>
      </c>
      <c r="L4837">
        <v>32</v>
      </c>
      <c r="N4837">
        <v>16</v>
      </c>
      <c r="P4837">
        <v>0</v>
      </c>
      <c r="Q4837">
        <v>1</v>
      </c>
      <c r="S4837">
        <v>3</v>
      </c>
    </row>
    <row r="4838" spans="1:19" s="20" customFormat="1" x14ac:dyDescent="0.25">
      <c r="A4838" s="177" t="s">
        <v>12186</v>
      </c>
      <c r="B4838" s="20" t="s">
        <v>12187</v>
      </c>
      <c r="C4838" s="20" t="s">
        <v>1076</v>
      </c>
      <c r="D4838" s="20" t="s">
        <v>1028</v>
      </c>
      <c r="E4838" s="26">
        <v>43374</v>
      </c>
      <c r="F4838" s="20">
        <v>2</v>
      </c>
      <c r="G4838" s="20">
        <v>2.5</v>
      </c>
      <c r="I4838" s="20">
        <v>6</v>
      </c>
      <c r="J4838" s="20">
        <v>11</v>
      </c>
      <c r="L4838" s="20">
        <v>14</v>
      </c>
      <c r="N4838" s="20">
        <v>6</v>
      </c>
      <c r="P4838" s="20">
        <v>0</v>
      </c>
      <c r="Q4838" s="20">
        <v>0</v>
      </c>
      <c r="S4838" s="20">
        <v>0</v>
      </c>
    </row>
    <row r="4839" spans="1:19" x14ac:dyDescent="0.25">
      <c r="A4839" s="177" t="s">
        <v>7521</v>
      </c>
      <c r="B4839" t="s">
        <v>7522</v>
      </c>
      <c r="C4839" s="20" t="s">
        <v>1074</v>
      </c>
      <c r="D4839" s="20" t="s">
        <v>1028</v>
      </c>
      <c r="E4839" s="26">
        <v>43374</v>
      </c>
      <c r="F4839">
        <v>1.5</v>
      </c>
      <c r="G4839">
        <v>2.5</v>
      </c>
      <c r="I4839">
        <v>12</v>
      </c>
      <c r="J4839">
        <v>8</v>
      </c>
      <c r="L4839">
        <v>14</v>
      </c>
      <c r="N4839">
        <v>10</v>
      </c>
      <c r="P4839">
        <v>1</v>
      </c>
      <c r="Q4839">
        <v>1</v>
      </c>
      <c r="S4839">
        <v>2</v>
      </c>
    </row>
    <row r="4840" spans="1:19" x14ac:dyDescent="0.25">
      <c r="A4840" s="177" t="s">
        <v>5810</v>
      </c>
      <c r="B4840" t="s">
        <v>5811</v>
      </c>
      <c r="C4840" s="20" t="s">
        <v>1073</v>
      </c>
      <c r="D4840" s="20" t="s">
        <v>1028</v>
      </c>
      <c r="E4840" s="26">
        <v>43374</v>
      </c>
      <c r="F4840">
        <v>3</v>
      </c>
      <c r="G4840">
        <v>3.5</v>
      </c>
      <c r="I4840">
        <v>11</v>
      </c>
      <c r="J4840">
        <v>18</v>
      </c>
      <c r="L4840">
        <v>20</v>
      </c>
      <c r="N4840">
        <v>11</v>
      </c>
      <c r="P4840">
        <v>2</v>
      </c>
      <c r="Q4840">
        <v>2</v>
      </c>
      <c r="S4840">
        <v>0</v>
      </c>
    </row>
    <row r="4841" spans="1:19" s="20" customFormat="1" x14ac:dyDescent="0.25">
      <c r="A4841" s="177" t="s">
        <v>1012</v>
      </c>
      <c r="B4841" s="177" t="s">
        <v>1013</v>
      </c>
      <c r="C4841" s="20" t="s">
        <v>1080</v>
      </c>
      <c r="D4841" s="177" t="s">
        <v>1028</v>
      </c>
      <c r="E4841" s="26">
        <v>43374</v>
      </c>
      <c r="F4841" s="20">
        <v>2</v>
      </c>
      <c r="G4841" s="20">
        <v>1.5</v>
      </c>
      <c r="I4841" s="20">
        <v>8</v>
      </c>
      <c r="J4841" s="20">
        <v>11</v>
      </c>
      <c r="L4841" s="20">
        <v>9</v>
      </c>
      <c r="N4841" s="20">
        <v>8</v>
      </c>
      <c r="P4841" s="20">
        <v>0</v>
      </c>
      <c r="Q4841" s="20">
        <v>0</v>
      </c>
      <c r="S4841" s="20">
        <v>0</v>
      </c>
    </row>
    <row r="4842" spans="1:19" x14ac:dyDescent="0.25">
      <c r="A4842" s="177" t="s">
        <v>7399</v>
      </c>
      <c r="B4842" t="s">
        <v>7400</v>
      </c>
      <c r="C4842" s="20" t="s">
        <v>1078</v>
      </c>
      <c r="D4842" s="20" t="s">
        <v>1028</v>
      </c>
      <c r="E4842" s="26">
        <v>43374</v>
      </c>
      <c r="F4842">
        <v>4</v>
      </c>
      <c r="G4842">
        <v>4.5</v>
      </c>
      <c r="I4842">
        <v>25</v>
      </c>
      <c r="J4842">
        <v>22</v>
      </c>
      <c r="L4842">
        <v>26</v>
      </c>
      <c r="N4842">
        <v>23</v>
      </c>
      <c r="P4842">
        <v>1</v>
      </c>
      <c r="Q4842">
        <v>5</v>
      </c>
      <c r="S4842">
        <v>2</v>
      </c>
    </row>
    <row r="4843" spans="1:19" x14ac:dyDescent="0.25">
      <c r="A4843" s="177" t="s">
        <v>5391</v>
      </c>
      <c r="B4843" t="s">
        <v>5392</v>
      </c>
      <c r="C4843" s="20" t="s">
        <v>1079</v>
      </c>
      <c r="D4843" s="20" t="s">
        <v>1028</v>
      </c>
      <c r="E4843" s="26">
        <v>43374</v>
      </c>
      <c r="F4843">
        <v>2.5</v>
      </c>
      <c r="G4843">
        <v>3</v>
      </c>
      <c r="I4843">
        <v>9</v>
      </c>
      <c r="J4843">
        <v>14</v>
      </c>
      <c r="L4843">
        <v>17</v>
      </c>
      <c r="N4843">
        <v>9</v>
      </c>
      <c r="P4843">
        <v>0</v>
      </c>
      <c r="Q4843">
        <v>0</v>
      </c>
      <c r="S4843">
        <v>0</v>
      </c>
    </row>
    <row r="4844" spans="1:19" x14ac:dyDescent="0.25">
      <c r="A4844" s="177" t="s">
        <v>7560</v>
      </c>
      <c r="B4844" t="s">
        <v>7742</v>
      </c>
      <c r="C4844" s="20" t="s">
        <v>901</v>
      </c>
      <c r="D4844" s="20" t="s">
        <v>1026</v>
      </c>
      <c r="E4844" s="26">
        <v>43374</v>
      </c>
      <c r="F4844">
        <v>2.5</v>
      </c>
      <c r="G4844">
        <v>3</v>
      </c>
      <c r="I4844">
        <v>9</v>
      </c>
      <c r="J4844">
        <v>14</v>
      </c>
      <c r="L4844">
        <v>17</v>
      </c>
      <c r="N4844">
        <v>9</v>
      </c>
      <c r="P4844">
        <v>0</v>
      </c>
      <c r="Q4844">
        <v>0</v>
      </c>
      <c r="S4844">
        <v>0</v>
      </c>
    </row>
    <row r="4845" spans="1:19" x14ac:dyDescent="0.25">
      <c r="A4845" s="177" t="s">
        <v>7425</v>
      </c>
      <c r="B4845" t="s">
        <v>7434</v>
      </c>
      <c r="C4845" s="20" t="s">
        <v>901</v>
      </c>
      <c r="D4845" s="20" t="s">
        <v>1027</v>
      </c>
      <c r="E4845" s="26">
        <v>43374</v>
      </c>
      <c r="F4845">
        <v>3</v>
      </c>
      <c r="G4845">
        <v>3</v>
      </c>
      <c r="I4845">
        <v>9</v>
      </c>
      <c r="J4845">
        <v>14</v>
      </c>
      <c r="L4845">
        <v>17</v>
      </c>
      <c r="N4845">
        <v>9</v>
      </c>
      <c r="P4845">
        <v>0</v>
      </c>
      <c r="Q4845">
        <v>0</v>
      </c>
      <c r="S4845">
        <v>0</v>
      </c>
    </row>
    <row r="4846" spans="1:19" x14ac:dyDescent="0.25">
      <c r="A4846" s="177" t="s">
        <v>5852</v>
      </c>
      <c r="B4846" t="s">
        <v>5863</v>
      </c>
      <c r="C4846" s="20" t="s">
        <v>903</v>
      </c>
      <c r="D4846" s="20" t="s">
        <v>1026</v>
      </c>
      <c r="E4846" s="26">
        <v>43374</v>
      </c>
      <c r="F4846">
        <v>5</v>
      </c>
      <c r="G4846">
        <v>3</v>
      </c>
      <c r="I4846">
        <v>9</v>
      </c>
      <c r="J4846">
        <v>14</v>
      </c>
      <c r="L4846">
        <v>17</v>
      </c>
      <c r="N4846">
        <v>9</v>
      </c>
      <c r="P4846">
        <v>0</v>
      </c>
      <c r="Q4846">
        <v>0</v>
      </c>
      <c r="S4846">
        <v>0</v>
      </c>
    </row>
    <row r="4847" spans="1:19" x14ac:dyDescent="0.25">
      <c r="A4847" s="177" t="s">
        <v>5419</v>
      </c>
      <c r="B4847" t="s">
        <v>5420</v>
      </c>
      <c r="C4847" t="s">
        <v>903</v>
      </c>
      <c r="D4847" s="20" t="s">
        <v>1027</v>
      </c>
      <c r="E4847" s="26">
        <v>43374</v>
      </c>
      <c r="F4847">
        <v>0.5</v>
      </c>
      <c r="G4847">
        <v>3</v>
      </c>
      <c r="I4847">
        <v>9</v>
      </c>
      <c r="J4847">
        <v>14</v>
      </c>
      <c r="L4847">
        <v>17</v>
      </c>
      <c r="N4847">
        <v>9</v>
      </c>
      <c r="P4847">
        <v>0</v>
      </c>
      <c r="Q4847">
        <v>0</v>
      </c>
      <c r="S4847">
        <v>0</v>
      </c>
    </row>
    <row r="4848" spans="1:19" x14ac:dyDescent="0.25">
      <c r="A4848" s="177" t="s">
        <v>11907</v>
      </c>
      <c r="B4848" t="s">
        <v>11908</v>
      </c>
      <c r="C4848" t="s">
        <v>198</v>
      </c>
      <c r="D4848" s="20" t="s">
        <v>1028</v>
      </c>
      <c r="E4848" s="26">
        <v>43374</v>
      </c>
      <c r="F4848">
        <v>1</v>
      </c>
      <c r="G4848">
        <v>1</v>
      </c>
      <c r="I4848">
        <v>4</v>
      </c>
      <c r="J4848">
        <v>6</v>
      </c>
      <c r="L4848">
        <v>6</v>
      </c>
      <c r="N4848">
        <v>4</v>
      </c>
      <c r="P4848">
        <v>0</v>
      </c>
      <c r="Q4848">
        <v>0</v>
      </c>
      <c r="S4848">
        <v>0</v>
      </c>
    </row>
    <row r="4849" spans="1:19" x14ac:dyDescent="0.25">
      <c r="A4849" s="177" t="s">
        <v>11909</v>
      </c>
      <c r="B4849" t="s">
        <v>11910</v>
      </c>
      <c r="C4849" t="s">
        <v>199</v>
      </c>
      <c r="D4849" s="20" t="s">
        <v>1028</v>
      </c>
      <c r="E4849" s="26">
        <v>43374</v>
      </c>
      <c r="F4849">
        <v>13</v>
      </c>
      <c r="G4849">
        <v>14</v>
      </c>
      <c r="I4849">
        <v>90</v>
      </c>
      <c r="J4849">
        <v>101</v>
      </c>
      <c r="L4849">
        <v>117</v>
      </c>
      <c r="N4849">
        <v>89</v>
      </c>
      <c r="P4849">
        <v>1</v>
      </c>
      <c r="Q4849">
        <v>1</v>
      </c>
      <c r="S4849">
        <v>1</v>
      </c>
    </row>
    <row r="4850" spans="1:19" x14ac:dyDescent="0.25">
      <c r="A4850" s="177" t="s">
        <v>11911</v>
      </c>
      <c r="B4850" t="s">
        <v>11912</v>
      </c>
      <c r="C4850" t="s">
        <v>348</v>
      </c>
      <c r="D4850" s="20" t="s">
        <v>1028</v>
      </c>
      <c r="E4850" s="26">
        <v>43374</v>
      </c>
      <c r="F4850">
        <v>0</v>
      </c>
      <c r="G4850">
        <v>0</v>
      </c>
      <c r="I4850">
        <v>0</v>
      </c>
      <c r="J4850">
        <v>0</v>
      </c>
      <c r="L4850">
        <v>0</v>
      </c>
      <c r="N4850">
        <v>0</v>
      </c>
      <c r="P4850">
        <v>0</v>
      </c>
      <c r="Q4850">
        <v>0</v>
      </c>
      <c r="S4850">
        <v>0</v>
      </c>
    </row>
    <row r="4851" spans="1:19" x14ac:dyDescent="0.25">
      <c r="A4851" s="177" t="s">
        <v>11913</v>
      </c>
      <c r="B4851" t="s">
        <v>11914</v>
      </c>
      <c r="C4851" t="s">
        <v>357</v>
      </c>
      <c r="D4851" s="20" t="s">
        <v>1028</v>
      </c>
      <c r="E4851" s="26">
        <v>43374</v>
      </c>
      <c r="F4851">
        <v>0</v>
      </c>
      <c r="G4851">
        <v>0</v>
      </c>
      <c r="I4851">
        <v>0</v>
      </c>
      <c r="J4851">
        <v>0</v>
      </c>
      <c r="L4851">
        <v>0</v>
      </c>
      <c r="N4851">
        <v>0</v>
      </c>
      <c r="P4851">
        <v>0</v>
      </c>
      <c r="Q4851">
        <v>0</v>
      </c>
      <c r="S4851">
        <v>0</v>
      </c>
    </row>
    <row r="4852" spans="1:19" x14ac:dyDescent="0.25">
      <c r="A4852" s="177" t="s">
        <v>11007</v>
      </c>
      <c r="B4852" t="s">
        <v>11008</v>
      </c>
      <c r="C4852" t="s">
        <v>227</v>
      </c>
      <c r="D4852" s="20" t="s">
        <v>1028</v>
      </c>
      <c r="E4852" s="26">
        <v>43374</v>
      </c>
      <c r="F4852">
        <v>0</v>
      </c>
      <c r="G4852">
        <v>0</v>
      </c>
      <c r="I4852">
        <v>0</v>
      </c>
      <c r="J4852">
        <v>0</v>
      </c>
      <c r="L4852">
        <v>0</v>
      </c>
      <c r="N4852">
        <v>0</v>
      </c>
      <c r="P4852">
        <v>0</v>
      </c>
      <c r="Q4852">
        <v>0</v>
      </c>
      <c r="S4852">
        <v>0</v>
      </c>
    </row>
    <row r="4853" spans="1:19" x14ac:dyDescent="0.25">
      <c r="A4853" s="177" t="s">
        <v>10832</v>
      </c>
      <c r="B4853" t="s">
        <v>10833</v>
      </c>
      <c r="C4853" t="s">
        <v>203</v>
      </c>
      <c r="D4853" s="20" t="s">
        <v>1028</v>
      </c>
      <c r="E4853" s="26">
        <v>43374</v>
      </c>
      <c r="F4853">
        <v>0</v>
      </c>
      <c r="G4853">
        <v>0</v>
      </c>
      <c r="I4853">
        <v>0</v>
      </c>
      <c r="J4853">
        <v>0</v>
      </c>
      <c r="L4853">
        <v>0</v>
      </c>
      <c r="N4853">
        <v>0</v>
      </c>
      <c r="O4853" t="e">
        <v>#DIV/0!</v>
      </c>
      <c r="P4853">
        <v>0</v>
      </c>
      <c r="Q4853">
        <v>0</v>
      </c>
      <c r="S4853">
        <v>0</v>
      </c>
    </row>
    <row r="4854" spans="1:19" x14ac:dyDescent="0.25">
      <c r="A4854" s="177" t="s">
        <v>10167</v>
      </c>
      <c r="B4854" t="s">
        <v>10168</v>
      </c>
      <c r="C4854" t="s">
        <v>387</v>
      </c>
      <c r="D4854" s="20" t="s">
        <v>1028</v>
      </c>
      <c r="E4854" s="26">
        <v>43374</v>
      </c>
      <c r="F4854">
        <v>0</v>
      </c>
      <c r="G4854">
        <v>0</v>
      </c>
      <c r="I4854">
        <v>0</v>
      </c>
      <c r="J4854">
        <v>0</v>
      </c>
      <c r="L4854">
        <v>0</v>
      </c>
      <c r="N4854">
        <v>0</v>
      </c>
      <c r="P4854">
        <v>0</v>
      </c>
      <c r="Q4854">
        <v>0</v>
      </c>
      <c r="S4854">
        <v>0</v>
      </c>
    </row>
    <row r="4855" spans="1:19" x14ac:dyDescent="0.25">
      <c r="A4855" s="177" t="s">
        <v>9985</v>
      </c>
      <c r="B4855" t="s">
        <v>9986</v>
      </c>
      <c r="C4855" t="s">
        <v>223</v>
      </c>
      <c r="D4855" s="20" t="s">
        <v>1028</v>
      </c>
      <c r="E4855" s="26">
        <v>43374</v>
      </c>
      <c r="F4855">
        <v>6</v>
      </c>
      <c r="G4855">
        <v>5.5</v>
      </c>
      <c r="I4855">
        <v>42</v>
      </c>
      <c r="J4855">
        <v>66</v>
      </c>
      <c r="L4855">
        <v>62</v>
      </c>
      <c r="N4855">
        <v>42</v>
      </c>
      <c r="P4855">
        <v>0</v>
      </c>
      <c r="Q4855">
        <v>0</v>
      </c>
      <c r="S4855">
        <v>0</v>
      </c>
    </row>
    <row r="4856" spans="1:19" x14ac:dyDescent="0.25">
      <c r="A4856" s="177" t="s">
        <v>9603</v>
      </c>
      <c r="B4856" t="s">
        <v>9604</v>
      </c>
      <c r="C4856" t="s">
        <v>346</v>
      </c>
      <c r="D4856" s="20" t="s">
        <v>1028</v>
      </c>
      <c r="E4856" s="26">
        <v>43374</v>
      </c>
      <c r="F4856">
        <v>0</v>
      </c>
      <c r="G4856">
        <v>0</v>
      </c>
      <c r="I4856">
        <v>0</v>
      </c>
      <c r="J4856">
        <v>0</v>
      </c>
      <c r="L4856">
        <v>0</v>
      </c>
      <c r="N4856">
        <v>0</v>
      </c>
      <c r="P4856">
        <v>0</v>
      </c>
      <c r="Q4856">
        <v>0</v>
      </c>
      <c r="S4856">
        <v>0</v>
      </c>
    </row>
    <row r="4857" spans="1:19" x14ac:dyDescent="0.25">
      <c r="A4857" s="177" t="s">
        <v>9244</v>
      </c>
      <c r="B4857" t="s">
        <v>9245</v>
      </c>
      <c r="C4857" t="s">
        <v>207</v>
      </c>
      <c r="D4857" s="20" t="s">
        <v>1028</v>
      </c>
      <c r="E4857" s="26">
        <v>43374</v>
      </c>
      <c r="F4857">
        <v>5</v>
      </c>
      <c r="G4857">
        <v>7</v>
      </c>
      <c r="I4857">
        <v>21</v>
      </c>
      <c r="J4857">
        <v>30</v>
      </c>
      <c r="L4857">
        <v>42</v>
      </c>
      <c r="N4857">
        <v>11</v>
      </c>
      <c r="O4857">
        <v>0</v>
      </c>
      <c r="P4857">
        <v>1</v>
      </c>
      <c r="Q4857">
        <v>1</v>
      </c>
      <c r="S4857">
        <v>10</v>
      </c>
    </row>
    <row r="4858" spans="1:19" x14ac:dyDescent="0.25">
      <c r="A4858" s="177" t="s">
        <v>8405</v>
      </c>
      <c r="B4858" t="s">
        <v>8406</v>
      </c>
      <c r="C4858" t="s">
        <v>212</v>
      </c>
      <c r="D4858" s="20" t="s">
        <v>1028</v>
      </c>
      <c r="E4858" s="26">
        <v>43374</v>
      </c>
      <c r="F4858">
        <v>1</v>
      </c>
      <c r="G4858">
        <v>1.5</v>
      </c>
      <c r="I4858">
        <v>7</v>
      </c>
      <c r="J4858">
        <v>6</v>
      </c>
      <c r="L4858">
        <v>8</v>
      </c>
      <c r="N4858">
        <v>5</v>
      </c>
      <c r="P4858">
        <v>0</v>
      </c>
      <c r="Q4858">
        <v>0</v>
      </c>
      <c r="S4858">
        <v>2</v>
      </c>
    </row>
    <row r="4859" spans="1:19" x14ac:dyDescent="0.25">
      <c r="A4859" s="177" t="s">
        <v>8104</v>
      </c>
      <c r="B4859" t="s">
        <v>8105</v>
      </c>
      <c r="C4859" t="s">
        <v>225</v>
      </c>
      <c r="D4859" s="20" t="s">
        <v>1028</v>
      </c>
      <c r="E4859" s="26">
        <v>43374</v>
      </c>
      <c r="F4859">
        <v>3</v>
      </c>
      <c r="G4859">
        <v>5.5</v>
      </c>
      <c r="I4859">
        <v>57</v>
      </c>
      <c r="J4859">
        <v>33</v>
      </c>
      <c r="L4859">
        <v>62</v>
      </c>
      <c r="N4859">
        <v>54</v>
      </c>
      <c r="P4859">
        <v>0</v>
      </c>
      <c r="Q4859">
        <v>0</v>
      </c>
      <c r="S4859">
        <v>3</v>
      </c>
    </row>
    <row r="4860" spans="1:19" x14ac:dyDescent="0.25">
      <c r="A4860" s="177" t="s">
        <v>7716</v>
      </c>
      <c r="B4860" t="s">
        <v>7717</v>
      </c>
      <c r="C4860" t="s">
        <v>901</v>
      </c>
      <c r="D4860" s="20" t="s">
        <v>1028</v>
      </c>
      <c r="E4860" s="26">
        <v>43374</v>
      </c>
      <c r="F4860">
        <v>5.5</v>
      </c>
      <c r="G4860">
        <v>7</v>
      </c>
      <c r="I4860">
        <v>37</v>
      </c>
      <c r="J4860">
        <v>30</v>
      </c>
      <c r="L4860">
        <v>40</v>
      </c>
      <c r="N4860">
        <v>33</v>
      </c>
      <c r="P4860">
        <v>2</v>
      </c>
      <c r="Q4860">
        <v>6</v>
      </c>
      <c r="S4860">
        <v>4</v>
      </c>
    </row>
    <row r="4861" spans="1:19" x14ac:dyDescent="0.25">
      <c r="A4861" s="177" t="s">
        <v>7164</v>
      </c>
      <c r="B4861" t="s">
        <v>7165</v>
      </c>
      <c r="C4861" t="s">
        <v>232</v>
      </c>
      <c r="D4861" s="20" t="s">
        <v>1028</v>
      </c>
      <c r="E4861" s="26">
        <v>43374</v>
      </c>
      <c r="F4861">
        <v>8</v>
      </c>
      <c r="G4861">
        <v>7.5</v>
      </c>
      <c r="I4861">
        <v>107</v>
      </c>
      <c r="J4861">
        <v>91</v>
      </c>
      <c r="L4861">
        <v>84</v>
      </c>
      <c r="N4861">
        <v>86</v>
      </c>
      <c r="P4861">
        <v>0</v>
      </c>
      <c r="Q4861">
        <v>7</v>
      </c>
      <c r="S4861">
        <v>21</v>
      </c>
    </row>
    <row r="4862" spans="1:19" x14ac:dyDescent="0.25">
      <c r="A4862" s="177" t="s">
        <v>6798</v>
      </c>
      <c r="B4862" t="s">
        <v>6799</v>
      </c>
      <c r="C4862" t="s">
        <v>317</v>
      </c>
      <c r="D4862" s="20" t="s">
        <v>1028</v>
      </c>
      <c r="E4862" s="26">
        <v>43374</v>
      </c>
      <c r="F4862">
        <v>11.5</v>
      </c>
      <c r="G4862">
        <v>11.5</v>
      </c>
      <c r="I4862">
        <v>44</v>
      </c>
      <c r="J4862">
        <v>69</v>
      </c>
      <c r="L4862">
        <v>67</v>
      </c>
      <c r="N4862">
        <v>38</v>
      </c>
      <c r="P4862">
        <v>4</v>
      </c>
      <c r="Q4862">
        <v>5</v>
      </c>
      <c r="S4862">
        <v>6</v>
      </c>
    </row>
    <row r="4863" spans="1:19" x14ac:dyDescent="0.25">
      <c r="A4863" s="177" t="s">
        <v>6374</v>
      </c>
      <c r="B4863" t="s">
        <v>6375</v>
      </c>
      <c r="C4863" t="s">
        <v>214</v>
      </c>
      <c r="D4863" s="20" t="s">
        <v>1028</v>
      </c>
      <c r="E4863" s="26">
        <v>43374</v>
      </c>
      <c r="F4863">
        <v>10.5</v>
      </c>
      <c r="G4863">
        <v>15.5</v>
      </c>
      <c r="I4863">
        <v>67</v>
      </c>
      <c r="J4863">
        <v>90</v>
      </c>
      <c r="L4863">
        <v>138</v>
      </c>
      <c r="N4863">
        <v>56</v>
      </c>
      <c r="O4863">
        <v>1.1499999999999999</v>
      </c>
      <c r="P4863">
        <v>11</v>
      </c>
      <c r="Q4863">
        <v>20</v>
      </c>
      <c r="S4863">
        <v>11</v>
      </c>
    </row>
    <row r="4864" spans="1:19" x14ac:dyDescent="0.25">
      <c r="A4864" s="177" t="s">
        <v>914</v>
      </c>
      <c r="B4864" t="s">
        <v>913</v>
      </c>
      <c r="C4864" t="s">
        <v>903</v>
      </c>
      <c r="D4864" s="20" t="s">
        <v>1028</v>
      </c>
      <c r="E4864" s="26">
        <v>43374</v>
      </c>
      <c r="F4864">
        <v>5.5</v>
      </c>
      <c r="G4864">
        <v>6.5</v>
      </c>
      <c r="I4864">
        <v>20</v>
      </c>
      <c r="J4864">
        <v>32</v>
      </c>
      <c r="L4864">
        <v>37</v>
      </c>
      <c r="N4864">
        <v>20</v>
      </c>
      <c r="P4864">
        <v>2</v>
      </c>
      <c r="Q4864">
        <v>2</v>
      </c>
      <c r="S4864">
        <v>0</v>
      </c>
    </row>
    <row r="4865" spans="1:19" x14ac:dyDescent="0.25">
      <c r="A4865" s="177" t="s">
        <v>4981</v>
      </c>
      <c r="B4865" t="s">
        <v>4982</v>
      </c>
      <c r="C4865" t="s">
        <v>230</v>
      </c>
      <c r="D4865" s="20" t="s">
        <v>1028</v>
      </c>
      <c r="E4865" s="26">
        <v>43374</v>
      </c>
      <c r="F4865">
        <v>0</v>
      </c>
      <c r="G4865">
        <v>0</v>
      </c>
      <c r="I4865">
        <v>0</v>
      </c>
      <c r="J4865">
        <v>0</v>
      </c>
      <c r="L4865">
        <v>0</v>
      </c>
      <c r="N4865">
        <v>0</v>
      </c>
      <c r="P4865">
        <v>0</v>
      </c>
      <c r="Q4865">
        <v>0</v>
      </c>
      <c r="S4865">
        <v>0</v>
      </c>
    </row>
    <row r="4866" spans="1:19" x14ac:dyDescent="0.25">
      <c r="A4866" s="177" t="s">
        <v>4806</v>
      </c>
      <c r="B4866" t="s">
        <v>4807</v>
      </c>
      <c r="C4866" t="s">
        <v>234</v>
      </c>
      <c r="D4866" s="20" t="s">
        <v>1028</v>
      </c>
      <c r="E4866" s="26">
        <v>43374</v>
      </c>
      <c r="F4866">
        <v>2</v>
      </c>
      <c r="G4866">
        <v>3.5</v>
      </c>
      <c r="I4866">
        <v>15</v>
      </c>
      <c r="J4866">
        <v>25</v>
      </c>
      <c r="L4866">
        <v>40</v>
      </c>
      <c r="N4866">
        <v>14</v>
      </c>
      <c r="P4866">
        <v>3</v>
      </c>
      <c r="Q4866">
        <v>5</v>
      </c>
      <c r="S4866">
        <v>1</v>
      </c>
    </row>
    <row r="4867" spans="1:19" x14ac:dyDescent="0.25">
      <c r="A4867" s="177" t="s">
        <v>4456</v>
      </c>
      <c r="B4867" t="s">
        <v>4457</v>
      </c>
      <c r="C4867" t="s">
        <v>217</v>
      </c>
      <c r="D4867" s="20" t="s">
        <v>1028</v>
      </c>
      <c r="E4867" s="26">
        <v>43374</v>
      </c>
      <c r="F4867">
        <v>0</v>
      </c>
      <c r="G4867">
        <v>0</v>
      </c>
      <c r="I4867">
        <v>0</v>
      </c>
      <c r="J4867">
        <v>0</v>
      </c>
      <c r="L4867">
        <v>0</v>
      </c>
      <c r="N4867">
        <v>0</v>
      </c>
      <c r="P4867">
        <v>0</v>
      </c>
      <c r="Q4867">
        <v>0</v>
      </c>
      <c r="S4867">
        <v>0</v>
      </c>
    </row>
    <row r="4868" spans="1:19" x14ac:dyDescent="0.25">
      <c r="A4868" s="177" t="s">
        <v>3866</v>
      </c>
      <c r="B4868" t="s">
        <v>3867</v>
      </c>
      <c r="C4868" t="s">
        <v>342</v>
      </c>
      <c r="D4868" s="20" t="s">
        <v>1028</v>
      </c>
      <c r="E4868" s="26">
        <v>43374</v>
      </c>
      <c r="F4868">
        <v>0</v>
      </c>
      <c r="G4868">
        <v>0</v>
      </c>
      <c r="I4868">
        <v>0</v>
      </c>
      <c r="J4868">
        <v>0</v>
      </c>
      <c r="L4868">
        <v>0</v>
      </c>
      <c r="N4868">
        <v>0</v>
      </c>
      <c r="P4868">
        <v>0</v>
      </c>
      <c r="Q4868">
        <v>0</v>
      </c>
      <c r="S4868">
        <v>0</v>
      </c>
    </row>
    <row r="4869" spans="1:19" x14ac:dyDescent="0.25">
      <c r="A4869" s="177" t="s">
        <v>3674</v>
      </c>
      <c r="B4869" t="s">
        <v>3675</v>
      </c>
      <c r="C4869" t="s">
        <v>220</v>
      </c>
      <c r="D4869" s="20" t="s">
        <v>1028</v>
      </c>
      <c r="E4869" s="26">
        <v>43374</v>
      </c>
      <c r="F4869">
        <v>0</v>
      </c>
      <c r="G4869">
        <v>0</v>
      </c>
      <c r="I4869">
        <v>0</v>
      </c>
      <c r="J4869">
        <v>0</v>
      </c>
      <c r="L4869">
        <v>0</v>
      </c>
      <c r="N4869">
        <v>0</v>
      </c>
      <c r="P4869">
        <v>0</v>
      </c>
      <c r="Q4869">
        <v>0</v>
      </c>
      <c r="S4869">
        <v>0</v>
      </c>
    </row>
    <row r="4870" spans="1:19" x14ac:dyDescent="0.25">
      <c r="A4870" s="177" t="s">
        <v>3149</v>
      </c>
      <c r="B4870" t="s">
        <v>3150</v>
      </c>
      <c r="C4870" t="s">
        <v>242</v>
      </c>
      <c r="D4870" s="20" t="s">
        <v>1026</v>
      </c>
      <c r="E4870" s="26">
        <v>43374</v>
      </c>
      <c r="F4870">
        <v>0</v>
      </c>
      <c r="G4870">
        <v>0</v>
      </c>
      <c r="I4870">
        <v>0</v>
      </c>
      <c r="J4870">
        <v>0</v>
      </c>
      <c r="L4870">
        <v>0</v>
      </c>
      <c r="N4870">
        <v>0</v>
      </c>
      <c r="P4870">
        <v>0</v>
      </c>
      <c r="Q4870">
        <v>0</v>
      </c>
      <c r="S4870">
        <v>0</v>
      </c>
    </row>
    <row r="4871" spans="1:19" x14ac:dyDescent="0.25">
      <c r="A4871" s="177" t="s">
        <v>2974</v>
      </c>
      <c r="B4871" t="s">
        <v>2975</v>
      </c>
      <c r="C4871" s="20" t="s">
        <v>2754</v>
      </c>
      <c r="D4871" s="20" t="s">
        <v>1026</v>
      </c>
      <c r="E4871" s="26">
        <v>43374</v>
      </c>
      <c r="F4871">
        <v>3</v>
      </c>
      <c r="G4871">
        <v>3.5</v>
      </c>
      <c r="I4871">
        <v>11</v>
      </c>
      <c r="J4871">
        <v>18</v>
      </c>
      <c r="L4871">
        <v>20</v>
      </c>
      <c r="N4871">
        <v>11</v>
      </c>
      <c r="P4871">
        <v>2</v>
      </c>
      <c r="Q4871">
        <v>2</v>
      </c>
      <c r="S4871">
        <v>0</v>
      </c>
    </row>
    <row r="4872" spans="1:19" x14ac:dyDescent="0.25">
      <c r="A4872" s="177" t="s">
        <v>2801</v>
      </c>
      <c r="B4872" t="s">
        <v>2802</v>
      </c>
      <c r="C4872" s="20" t="s">
        <v>2754</v>
      </c>
      <c r="D4872" s="20" t="s">
        <v>1027</v>
      </c>
      <c r="E4872" s="26">
        <v>43374</v>
      </c>
      <c r="F4872">
        <v>3.5</v>
      </c>
      <c r="G4872">
        <v>5</v>
      </c>
      <c r="I4872">
        <v>18</v>
      </c>
      <c r="J4872">
        <v>19</v>
      </c>
      <c r="L4872">
        <v>28</v>
      </c>
      <c r="N4872">
        <v>16</v>
      </c>
      <c r="P4872">
        <v>1</v>
      </c>
      <c r="Q4872">
        <v>1</v>
      </c>
      <c r="S4872">
        <v>2</v>
      </c>
    </row>
    <row r="4873" spans="1:19" x14ac:dyDescent="0.25">
      <c r="A4873" s="177" t="s">
        <v>2767</v>
      </c>
      <c r="B4873" t="s">
        <v>2768</v>
      </c>
      <c r="C4873" s="20" t="s">
        <v>2754</v>
      </c>
      <c r="D4873" s="20" t="s">
        <v>1028</v>
      </c>
      <c r="E4873" s="26">
        <v>43374</v>
      </c>
      <c r="F4873">
        <v>6.5</v>
      </c>
      <c r="G4873">
        <v>8.5</v>
      </c>
      <c r="I4873">
        <v>29</v>
      </c>
      <c r="J4873">
        <v>37</v>
      </c>
      <c r="L4873">
        <v>48</v>
      </c>
      <c r="N4873">
        <v>27</v>
      </c>
      <c r="P4873">
        <v>3</v>
      </c>
      <c r="Q4873">
        <v>3</v>
      </c>
      <c r="S4873">
        <v>2</v>
      </c>
    </row>
    <row r="4874" spans="1:19" x14ac:dyDescent="0.25">
      <c r="A4874" s="177" t="s">
        <v>2729</v>
      </c>
      <c r="B4874" t="s">
        <v>2730</v>
      </c>
      <c r="C4874" t="s">
        <v>237</v>
      </c>
      <c r="D4874" s="20" t="s">
        <v>1026</v>
      </c>
      <c r="E4874" s="26">
        <v>43374</v>
      </c>
      <c r="F4874">
        <v>6.5</v>
      </c>
      <c r="G4874">
        <v>10</v>
      </c>
      <c r="I4874">
        <v>32</v>
      </c>
      <c r="J4874">
        <v>41</v>
      </c>
      <c r="L4874">
        <v>64</v>
      </c>
      <c r="N4874">
        <v>14</v>
      </c>
      <c r="O4874">
        <v>0.57499999999999996</v>
      </c>
      <c r="P4874">
        <v>5</v>
      </c>
      <c r="Q4874">
        <v>10</v>
      </c>
      <c r="S4874">
        <v>18</v>
      </c>
    </row>
    <row r="4875" spans="1:19" x14ac:dyDescent="0.25">
      <c r="A4875" s="177" t="s">
        <v>2554</v>
      </c>
      <c r="B4875" t="s">
        <v>2555</v>
      </c>
      <c r="C4875" t="s">
        <v>238</v>
      </c>
      <c r="D4875" s="20" t="s">
        <v>1026</v>
      </c>
      <c r="E4875" s="26">
        <v>43374</v>
      </c>
      <c r="F4875">
        <v>0</v>
      </c>
      <c r="G4875">
        <v>0</v>
      </c>
      <c r="I4875">
        <v>0</v>
      </c>
      <c r="J4875">
        <v>0</v>
      </c>
      <c r="L4875">
        <v>0</v>
      </c>
      <c r="N4875">
        <v>0</v>
      </c>
      <c r="P4875">
        <v>0</v>
      </c>
      <c r="Q4875">
        <v>0</v>
      </c>
      <c r="S4875">
        <v>0</v>
      </c>
    </row>
    <row r="4876" spans="1:19" x14ac:dyDescent="0.25">
      <c r="A4876" s="177" t="s">
        <v>2381</v>
      </c>
      <c r="B4876" t="s">
        <v>2382</v>
      </c>
      <c r="C4876" t="s">
        <v>239</v>
      </c>
      <c r="D4876" s="20" t="s">
        <v>1026</v>
      </c>
      <c r="E4876" s="26">
        <v>43374</v>
      </c>
      <c r="F4876">
        <v>0</v>
      </c>
      <c r="G4876">
        <v>0</v>
      </c>
      <c r="I4876">
        <v>0</v>
      </c>
      <c r="J4876">
        <v>0</v>
      </c>
      <c r="L4876">
        <v>0</v>
      </c>
      <c r="N4876">
        <v>0</v>
      </c>
      <c r="P4876">
        <v>0</v>
      </c>
      <c r="Q4876">
        <v>0</v>
      </c>
      <c r="S4876">
        <v>0</v>
      </c>
    </row>
    <row r="4877" spans="1:19" x14ac:dyDescent="0.25">
      <c r="A4877" s="177" t="s">
        <v>2206</v>
      </c>
      <c r="B4877" t="s">
        <v>2207</v>
      </c>
      <c r="C4877" s="20" t="s">
        <v>2018</v>
      </c>
      <c r="D4877" s="20" t="s">
        <v>1026</v>
      </c>
      <c r="E4877" s="26">
        <v>43374</v>
      </c>
      <c r="F4877">
        <v>4.5</v>
      </c>
      <c r="G4877">
        <v>5.5</v>
      </c>
      <c r="I4877">
        <v>31</v>
      </c>
      <c r="J4877">
        <v>26</v>
      </c>
      <c r="L4877">
        <v>32</v>
      </c>
      <c r="N4877">
        <v>29</v>
      </c>
      <c r="P4877">
        <v>1</v>
      </c>
      <c r="Q4877">
        <v>5</v>
      </c>
      <c r="S4877">
        <v>2</v>
      </c>
    </row>
    <row r="4878" spans="1:19" x14ac:dyDescent="0.25">
      <c r="A4878" s="177" t="s">
        <v>2031</v>
      </c>
      <c r="B4878" t="s">
        <v>2032</v>
      </c>
      <c r="C4878" s="20" t="s">
        <v>2018</v>
      </c>
      <c r="D4878" s="20" t="s">
        <v>1027</v>
      </c>
      <c r="E4878" s="26">
        <v>43374</v>
      </c>
      <c r="F4878">
        <v>4</v>
      </c>
      <c r="G4878">
        <v>3.5</v>
      </c>
      <c r="I4878">
        <v>11</v>
      </c>
      <c r="J4878">
        <v>21</v>
      </c>
      <c r="L4878">
        <v>20</v>
      </c>
      <c r="N4878">
        <v>11</v>
      </c>
      <c r="P4878">
        <v>0</v>
      </c>
      <c r="Q4878">
        <v>0</v>
      </c>
      <c r="S4878">
        <v>0</v>
      </c>
    </row>
    <row r="4879" spans="1:19" x14ac:dyDescent="0.25">
      <c r="A4879" s="177" t="s">
        <v>1998</v>
      </c>
      <c r="B4879" t="s">
        <v>1999</v>
      </c>
      <c r="C4879" s="20" t="s">
        <v>2018</v>
      </c>
      <c r="D4879" s="20" t="s">
        <v>1028</v>
      </c>
      <c r="E4879" s="26">
        <v>43374</v>
      </c>
      <c r="F4879">
        <v>8.5</v>
      </c>
      <c r="G4879">
        <v>9</v>
      </c>
      <c r="I4879">
        <v>42</v>
      </c>
      <c r="J4879">
        <v>47</v>
      </c>
      <c r="L4879">
        <v>52</v>
      </c>
      <c r="N4879">
        <v>40</v>
      </c>
      <c r="P4879">
        <v>1</v>
      </c>
      <c r="Q4879">
        <v>5</v>
      </c>
      <c r="S4879">
        <v>2</v>
      </c>
    </row>
    <row r="4880" spans="1:19" x14ac:dyDescent="0.25">
      <c r="A4880" s="177" t="s">
        <v>1958</v>
      </c>
      <c r="B4880" t="s">
        <v>1959</v>
      </c>
      <c r="C4880" t="s">
        <v>240</v>
      </c>
      <c r="D4880" s="20" t="s">
        <v>1026</v>
      </c>
      <c r="E4880" s="26">
        <v>43374</v>
      </c>
      <c r="F4880">
        <v>13.5</v>
      </c>
      <c r="G4880">
        <v>13.5</v>
      </c>
      <c r="I4880">
        <v>53</v>
      </c>
      <c r="J4880">
        <v>81</v>
      </c>
      <c r="L4880">
        <v>78</v>
      </c>
      <c r="N4880">
        <v>47</v>
      </c>
      <c r="P4880">
        <v>6</v>
      </c>
      <c r="Q4880">
        <v>6</v>
      </c>
      <c r="S4880">
        <v>6</v>
      </c>
    </row>
    <row r="4881" spans="1:19" x14ac:dyDescent="0.25">
      <c r="A4881" s="177" t="s">
        <v>1783</v>
      </c>
      <c r="B4881" t="s">
        <v>1784</v>
      </c>
      <c r="C4881" t="s">
        <v>241</v>
      </c>
      <c r="D4881" s="20" t="s">
        <v>1026</v>
      </c>
      <c r="E4881" s="26">
        <v>43374</v>
      </c>
      <c r="F4881">
        <v>30</v>
      </c>
      <c r="G4881">
        <v>37</v>
      </c>
      <c r="I4881">
        <v>327</v>
      </c>
      <c r="J4881">
        <v>331</v>
      </c>
      <c r="L4881">
        <v>414</v>
      </c>
      <c r="N4881">
        <v>299</v>
      </c>
      <c r="P4881">
        <v>9</v>
      </c>
      <c r="Q4881">
        <v>22</v>
      </c>
      <c r="S4881">
        <v>28</v>
      </c>
    </row>
    <row r="4882" spans="1:19" x14ac:dyDescent="0.25">
      <c r="A4882" s="177" t="s">
        <v>1608</v>
      </c>
      <c r="B4882" t="s">
        <v>1609</v>
      </c>
      <c r="C4882" t="s">
        <v>318</v>
      </c>
      <c r="D4882" s="20" t="s">
        <v>1026</v>
      </c>
      <c r="E4882" s="26">
        <v>43374</v>
      </c>
      <c r="F4882">
        <v>7</v>
      </c>
      <c r="G4882">
        <v>8</v>
      </c>
      <c r="I4882">
        <v>28</v>
      </c>
      <c r="J4882">
        <v>42</v>
      </c>
      <c r="L4882">
        <v>47</v>
      </c>
      <c r="N4882">
        <v>25</v>
      </c>
      <c r="P4882">
        <v>0</v>
      </c>
      <c r="Q4882">
        <v>1</v>
      </c>
      <c r="S4882">
        <v>3</v>
      </c>
    </row>
    <row r="4883" spans="1:19" x14ac:dyDescent="0.25">
      <c r="A4883" s="177" t="s">
        <v>1498</v>
      </c>
      <c r="B4883" t="s">
        <v>1499</v>
      </c>
      <c r="C4883" t="s">
        <v>896</v>
      </c>
      <c r="D4883" s="20" t="s">
        <v>1026</v>
      </c>
      <c r="E4883" s="26">
        <v>43374</v>
      </c>
      <c r="F4883">
        <v>64.5</v>
      </c>
      <c r="G4883">
        <v>77.5</v>
      </c>
      <c r="I4883">
        <v>482</v>
      </c>
      <c r="J4883">
        <v>539</v>
      </c>
      <c r="L4883">
        <v>655</v>
      </c>
      <c r="N4883">
        <v>425</v>
      </c>
      <c r="O4883">
        <v>0.57499999999999996</v>
      </c>
      <c r="P4883">
        <v>23</v>
      </c>
      <c r="Q4883">
        <v>46</v>
      </c>
      <c r="S4883">
        <v>57</v>
      </c>
    </row>
    <row r="4884" spans="1:19" x14ac:dyDescent="0.25">
      <c r="A4884" s="177" t="s">
        <v>1457</v>
      </c>
      <c r="B4884" t="s">
        <v>1458</v>
      </c>
      <c r="C4884" t="s">
        <v>899</v>
      </c>
      <c r="D4884" s="20" t="s">
        <v>1027</v>
      </c>
      <c r="E4884" s="26">
        <v>43374</v>
      </c>
      <c r="F4884">
        <v>7.5</v>
      </c>
      <c r="G4884">
        <v>8.5</v>
      </c>
      <c r="I4884">
        <v>29</v>
      </c>
      <c r="J4884">
        <v>40</v>
      </c>
      <c r="L4884">
        <v>48</v>
      </c>
      <c r="N4884">
        <v>27</v>
      </c>
      <c r="O4884" t="s">
        <v>904</v>
      </c>
      <c r="P4884">
        <v>1</v>
      </c>
      <c r="Q4884">
        <v>1</v>
      </c>
      <c r="S4884">
        <v>2</v>
      </c>
    </row>
    <row r="4885" spans="1:19" x14ac:dyDescent="0.25">
      <c r="A4885" s="177" t="s">
        <v>1396</v>
      </c>
      <c r="B4885" t="s">
        <v>1397</v>
      </c>
      <c r="C4885" t="s">
        <v>1264</v>
      </c>
      <c r="D4885" s="20" t="s">
        <v>1026</v>
      </c>
      <c r="E4885" s="26">
        <v>43374</v>
      </c>
      <c r="F4885">
        <v>21</v>
      </c>
      <c r="G4885">
        <v>22.5</v>
      </c>
      <c r="I4885">
        <v>95</v>
      </c>
      <c r="J4885">
        <v>125</v>
      </c>
      <c r="L4885">
        <v>130</v>
      </c>
      <c r="N4885">
        <v>87</v>
      </c>
      <c r="P4885">
        <v>9</v>
      </c>
      <c r="Q4885">
        <v>13</v>
      </c>
      <c r="S4885">
        <v>8</v>
      </c>
    </row>
    <row r="4886" spans="1:19" x14ac:dyDescent="0.25">
      <c r="A4886" s="177" t="s">
        <v>1433</v>
      </c>
      <c r="B4886" t="s">
        <v>1432</v>
      </c>
      <c r="C4886" t="s">
        <v>1264</v>
      </c>
      <c r="D4886" s="20" t="s">
        <v>1027</v>
      </c>
      <c r="E4886" s="26">
        <v>43374</v>
      </c>
      <c r="F4886">
        <v>7.5</v>
      </c>
      <c r="G4886">
        <v>8.5</v>
      </c>
      <c r="I4886">
        <v>29</v>
      </c>
      <c r="J4886">
        <v>40</v>
      </c>
      <c r="L4886">
        <v>48</v>
      </c>
      <c r="N4886">
        <v>27</v>
      </c>
      <c r="P4886">
        <v>1</v>
      </c>
      <c r="Q4886">
        <v>1</v>
      </c>
      <c r="S4886">
        <v>2</v>
      </c>
    </row>
    <row r="4887" spans="1:19" x14ac:dyDescent="0.25">
      <c r="A4887" s="177" t="s">
        <v>1360</v>
      </c>
      <c r="B4887" t="s">
        <v>1361</v>
      </c>
      <c r="C4887" s="20" t="s">
        <v>1264</v>
      </c>
      <c r="D4887" s="20" t="s">
        <v>1028</v>
      </c>
      <c r="E4887" s="26">
        <v>43374</v>
      </c>
      <c r="F4887">
        <v>28.5</v>
      </c>
      <c r="G4887">
        <v>31</v>
      </c>
      <c r="I4887">
        <v>124</v>
      </c>
      <c r="J4887">
        <v>165</v>
      </c>
      <c r="L4887">
        <v>178</v>
      </c>
      <c r="N4887">
        <v>114</v>
      </c>
      <c r="P4887">
        <v>10</v>
      </c>
      <c r="Q4887">
        <v>14</v>
      </c>
      <c r="S4887">
        <v>10</v>
      </c>
    </row>
    <row r="4888" spans="1:19" x14ac:dyDescent="0.25">
      <c r="A4888" s="177" t="s">
        <v>1165</v>
      </c>
      <c r="B4888" t="s">
        <v>1253</v>
      </c>
      <c r="C4888" t="s">
        <v>235</v>
      </c>
      <c r="D4888" s="20" t="s">
        <v>1028</v>
      </c>
      <c r="E4888" s="26">
        <v>43405</v>
      </c>
      <c r="F4888">
        <v>72</v>
      </c>
      <c r="G4888">
        <v>86</v>
      </c>
      <c r="H4888">
        <v>0</v>
      </c>
      <c r="I4888">
        <v>511</v>
      </c>
      <c r="J4888">
        <v>579</v>
      </c>
      <c r="L4888">
        <v>703</v>
      </c>
      <c r="M4888">
        <v>0</v>
      </c>
      <c r="N4888">
        <v>452</v>
      </c>
      <c r="O4888">
        <v>0.57499999999999996</v>
      </c>
      <c r="P4888">
        <v>24</v>
      </c>
      <c r="Q4888">
        <v>47</v>
      </c>
      <c r="R4888">
        <v>0</v>
      </c>
      <c r="S4888">
        <v>59</v>
      </c>
    </row>
    <row r="4889" spans="1:19" x14ac:dyDescent="0.25">
      <c r="A4889" s="177" t="s">
        <v>11168</v>
      </c>
      <c r="B4889" s="20" t="s">
        <v>11169</v>
      </c>
      <c r="C4889" s="20" t="s">
        <v>228</v>
      </c>
      <c r="D4889" s="20" t="s">
        <v>1026</v>
      </c>
      <c r="E4889" s="26">
        <v>43405</v>
      </c>
      <c r="F4889" s="20">
        <v>0</v>
      </c>
      <c r="G4889" s="20">
        <v>0</v>
      </c>
      <c r="H4889" s="20"/>
      <c r="I4889" s="20">
        <v>0</v>
      </c>
      <c r="J4889" s="173">
        <v>0</v>
      </c>
      <c r="K4889" s="20"/>
      <c r="L4889" s="20">
        <v>0</v>
      </c>
      <c r="M4889" s="20"/>
      <c r="N4889" s="20">
        <v>0</v>
      </c>
      <c r="O4889" s="174"/>
      <c r="P4889" s="20">
        <v>0</v>
      </c>
      <c r="Q4889" s="20">
        <v>0</v>
      </c>
      <c r="R4889" s="20"/>
      <c r="S4889" s="20">
        <v>0</v>
      </c>
    </row>
    <row r="4890" spans="1:19" x14ac:dyDescent="0.25">
      <c r="A4890" s="177" t="s">
        <v>9421</v>
      </c>
      <c r="B4890" s="20" t="s">
        <v>9422</v>
      </c>
      <c r="C4890" s="20" t="s">
        <v>211</v>
      </c>
      <c r="D4890" s="20" t="s">
        <v>1026</v>
      </c>
      <c r="E4890" s="26">
        <v>43405</v>
      </c>
      <c r="F4890" s="20">
        <v>0</v>
      </c>
      <c r="G4890" s="20">
        <v>0</v>
      </c>
      <c r="H4890" s="20"/>
      <c r="I4890" s="20">
        <v>0</v>
      </c>
      <c r="J4890" s="173">
        <v>0</v>
      </c>
      <c r="K4890" s="20"/>
      <c r="L4890" s="20">
        <v>0</v>
      </c>
      <c r="M4890" s="20"/>
      <c r="N4890" s="20">
        <v>0</v>
      </c>
      <c r="O4890" s="174"/>
      <c r="P4890" s="20">
        <v>0</v>
      </c>
      <c r="Q4890" s="20">
        <v>0</v>
      </c>
      <c r="R4890" s="20"/>
      <c r="S4890" s="20">
        <v>0</v>
      </c>
    </row>
    <row r="4891" spans="1:19" x14ac:dyDescent="0.25">
      <c r="A4891" s="177" t="s">
        <v>8582</v>
      </c>
      <c r="B4891" s="20" t="s">
        <v>8583</v>
      </c>
      <c r="C4891" s="20" t="s">
        <v>213</v>
      </c>
      <c r="D4891" s="20" t="s">
        <v>1026</v>
      </c>
      <c r="E4891" s="26">
        <v>43405</v>
      </c>
      <c r="F4891" s="20">
        <v>0</v>
      </c>
      <c r="G4891" s="20">
        <v>0</v>
      </c>
      <c r="H4891" s="20"/>
      <c r="I4891" s="20">
        <v>0</v>
      </c>
      <c r="J4891" s="173">
        <v>0</v>
      </c>
      <c r="K4891" s="20"/>
      <c r="L4891" s="20">
        <v>0</v>
      </c>
      <c r="M4891" s="20"/>
      <c r="N4891" s="20">
        <v>0</v>
      </c>
      <c r="O4891" s="174"/>
      <c r="P4891" s="20">
        <v>0</v>
      </c>
      <c r="Q4891" s="20">
        <v>0</v>
      </c>
      <c r="R4891" s="20"/>
      <c r="S4891" s="20">
        <v>0</v>
      </c>
    </row>
    <row r="4892" spans="1:19" x14ac:dyDescent="0.25">
      <c r="A4892" s="177" t="s">
        <v>5158</v>
      </c>
      <c r="B4892" s="20" t="s">
        <v>5159</v>
      </c>
      <c r="C4892" s="20" t="s">
        <v>229</v>
      </c>
      <c r="D4892" s="20" t="s">
        <v>1026</v>
      </c>
      <c r="E4892" s="26">
        <v>43405</v>
      </c>
      <c r="F4892" s="20">
        <v>0</v>
      </c>
      <c r="G4892" s="20">
        <v>0</v>
      </c>
      <c r="H4892" s="20"/>
      <c r="I4892" s="20">
        <v>0</v>
      </c>
      <c r="J4892" s="173">
        <v>0</v>
      </c>
      <c r="K4892" s="20"/>
      <c r="L4892" s="20">
        <v>0</v>
      </c>
      <c r="M4892" s="20"/>
      <c r="N4892" s="20">
        <v>0</v>
      </c>
      <c r="O4892" s="174"/>
      <c r="P4892" s="20">
        <v>0</v>
      </c>
      <c r="Q4892" s="20">
        <v>0</v>
      </c>
      <c r="R4892" s="20"/>
      <c r="S4892" s="20">
        <v>0</v>
      </c>
    </row>
    <row r="4893" spans="1:19" x14ac:dyDescent="0.25">
      <c r="A4893" s="177" t="s">
        <v>12160</v>
      </c>
      <c r="B4893" s="20" t="s">
        <v>12161</v>
      </c>
      <c r="C4893" s="20" t="s">
        <v>1077</v>
      </c>
      <c r="D4893" s="20" t="s">
        <v>1028</v>
      </c>
      <c r="E4893" s="26">
        <v>43405</v>
      </c>
      <c r="F4893" s="20">
        <v>0</v>
      </c>
      <c r="G4893" s="20">
        <v>0</v>
      </c>
      <c r="H4893" s="20"/>
      <c r="I4893" s="20">
        <v>0</v>
      </c>
      <c r="J4893" s="173">
        <v>0</v>
      </c>
      <c r="K4893" s="20"/>
      <c r="L4893" s="20">
        <v>0</v>
      </c>
      <c r="M4893" s="20"/>
      <c r="N4893" s="20">
        <v>0</v>
      </c>
      <c r="O4893" s="174"/>
      <c r="P4893" s="20">
        <v>0</v>
      </c>
      <c r="Q4893" s="20">
        <v>0</v>
      </c>
      <c r="R4893" s="20"/>
      <c r="S4893" s="20">
        <v>0</v>
      </c>
    </row>
    <row r="4894" spans="1:19" x14ac:dyDescent="0.25">
      <c r="A4894" s="177" t="s">
        <v>7493</v>
      </c>
      <c r="B4894" s="20" t="s">
        <v>7494</v>
      </c>
      <c r="C4894" s="20" t="s">
        <v>1074</v>
      </c>
      <c r="D4894" s="20" t="s">
        <v>1026</v>
      </c>
      <c r="E4894" s="26">
        <v>43405</v>
      </c>
      <c r="F4894" s="20">
        <v>0</v>
      </c>
      <c r="G4894" s="20">
        <v>0</v>
      </c>
      <c r="H4894" s="20"/>
      <c r="I4894" s="20">
        <v>0</v>
      </c>
      <c r="J4894" s="20">
        <v>0</v>
      </c>
      <c r="K4894" s="20"/>
      <c r="L4894" s="20">
        <v>0</v>
      </c>
      <c r="M4894" s="20"/>
      <c r="N4894" s="20">
        <v>0</v>
      </c>
      <c r="O4894" s="174"/>
      <c r="P4894" s="20">
        <v>0</v>
      </c>
      <c r="Q4894" s="20">
        <v>0</v>
      </c>
      <c r="R4894" s="20"/>
      <c r="S4894" s="20">
        <v>0</v>
      </c>
    </row>
    <row r="4895" spans="1:19" x14ac:dyDescent="0.25">
      <c r="A4895" s="177" t="s">
        <v>5782</v>
      </c>
      <c r="B4895" s="20" t="s">
        <v>5783</v>
      </c>
      <c r="C4895" s="20" t="s">
        <v>1073</v>
      </c>
      <c r="D4895" s="20" t="s">
        <v>1026</v>
      </c>
      <c r="E4895" s="26">
        <v>43405</v>
      </c>
      <c r="F4895" s="20">
        <v>2.5</v>
      </c>
      <c r="G4895" s="20">
        <v>3.5</v>
      </c>
      <c r="H4895" s="20"/>
      <c r="I4895" s="20">
        <v>11</v>
      </c>
      <c r="J4895" s="173">
        <v>15</v>
      </c>
      <c r="K4895" s="20"/>
      <c r="L4895" s="20">
        <v>20</v>
      </c>
      <c r="M4895" s="20"/>
      <c r="N4895" s="20">
        <v>11</v>
      </c>
      <c r="O4895" s="174"/>
      <c r="P4895" s="20">
        <v>0</v>
      </c>
      <c r="Q4895" s="20">
        <v>0</v>
      </c>
      <c r="R4895" s="20"/>
      <c r="S4895" s="20">
        <v>0</v>
      </c>
    </row>
    <row r="4896" spans="1:19" x14ac:dyDescent="0.25">
      <c r="A4896" s="177" t="s">
        <v>12392</v>
      </c>
      <c r="B4896" s="20" t="s">
        <v>12393</v>
      </c>
      <c r="C4896" s="20" t="s">
        <v>1076</v>
      </c>
      <c r="D4896" s="20" t="s">
        <v>1027</v>
      </c>
      <c r="E4896" s="26">
        <v>43405</v>
      </c>
      <c r="F4896" s="20">
        <v>2</v>
      </c>
      <c r="G4896" s="20">
        <v>2.5</v>
      </c>
      <c r="H4896" s="20"/>
      <c r="I4896" s="20">
        <v>6</v>
      </c>
      <c r="J4896" s="173">
        <v>11</v>
      </c>
      <c r="K4896" s="20"/>
      <c r="L4896" s="20">
        <v>14</v>
      </c>
      <c r="M4896" s="20"/>
      <c r="N4896" s="20">
        <v>6</v>
      </c>
      <c r="O4896" s="174"/>
      <c r="P4896" s="20">
        <v>0</v>
      </c>
      <c r="Q4896" s="20">
        <v>0</v>
      </c>
      <c r="R4896" s="20"/>
      <c r="S4896" s="20">
        <v>0</v>
      </c>
    </row>
    <row r="4897" spans="1:19" x14ac:dyDescent="0.25">
      <c r="A4897" s="177" t="s">
        <v>10131</v>
      </c>
      <c r="B4897" s="20" t="s">
        <v>10132</v>
      </c>
      <c r="C4897" s="20" t="s">
        <v>1075</v>
      </c>
      <c r="D4897" s="20" t="s">
        <v>1027</v>
      </c>
      <c r="E4897" s="26">
        <v>43405</v>
      </c>
      <c r="F4897" s="20">
        <v>0</v>
      </c>
      <c r="G4897" s="20">
        <v>0</v>
      </c>
      <c r="H4897" s="20"/>
      <c r="I4897" s="20">
        <v>0</v>
      </c>
      <c r="J4897" s="173">
        <v>0</v>
      </c>
      <c r="K4897" s="20"/>
      <c r="L4897" s="20">
        <v>0</v>
      </c>
      <c r="M4897" s="20"/>
      <c r="N4897" s="20">
        <v>0</v>
      </c>
      <c r="O4897" s="174"/>
      <c r="P4897" s="20">
        <v>0</v>
      </c>
      <c r="Q4897" s="20">
        <v>0</v>
      </c>
      <c r="R4897" s="20"/>
      <c r="S4897" s="20">
        <v>0</v>
      </c>
    </row>
    <row r="4898" spans="1:19" x14ac:dyDescent="0.25">
      <c r="A4898" s="177" t="s">
        <v>7463</v>
      </c>
      <c r="B4898" s="20" t="s">
        <v>7464</v>
      </c>
      <c r="C4898" s="20" t="s">
        <v>1074</v>
      </c>
      <c r="D4898" s="20" t="s">
        <v>1027</v>
      </c>
      <c r="E4898" s="26">
        <v>43405</v>
      </c>
      <c r="F4898" s="20">
        <v>1.5</v>
      </c>
      <c r="G4898" s="20">
        <v>2.5</v>
      </c>
      <c r="H4898" s="20"/>
      <c r="I4898" s="20">
        <v>12</v>
      </c>
      <c r="J4898" s="20">
        <v>8</v>
      </c>
      <c r="K4898" s="20"/>
      <c r="L4898" s="20">
        <v>14</v>
      </c>
      <c r="M4898" s="20"/>
      <c r="N4898" s="20">
        <v>12</v>
      </c>
      <c r="O4898" s="174"/>
      <c r="P4898" s="20">
        <v>0</v>
      </c>
      <c r="Q4898" s="20">
        <v>0</v>
      </c>
      <c r="R4898" s="20"/>
      <c r="S4898" s="20">
        <v>0</v>
      </c>
    </row>
    <row r="4899" spans="1:19" x14ac:dyDescent="0.25">
      <c r="A4899" s="177" t="s">
        <v>5607</v>
      </c>
      <c r="B4899" s="20" t="s">
        <v>5608</v>
      </c>
      <c r="C4899" s="20" t="s">
        <v>1073</v>
      </c>
      <c r="D4899" s="20" t="s">
        <v>1027</v>
      </c>
      <c r="E4899" s="26">
        <v>43405</v>
      </c>
      <c r="F4899" s="20">
        <v>0</v>
      </c>
      <c r="G4899" s="20">
        <v>0</v>
      </c>
      <c r="H4899" s="20"/>
      <c r="I4899" s="20">
        <v>0</v>
      </c>
      <c r="J4899" s="173">
        <v>0</v>
      </c>
      <c r="K4899" s="20"/>
      <c r="L4899" s="20">
        <v>0</v>
      </c>
      <c r="M4899" s="20"/>
      <c r="N4899" s="20">
        <v>0</v>
      </c>
      <c r="O4899" s="174"/>
      <c r="P4899" s="20">
        <v>0</v>
      </c>
      <c r="Q4899" s="20">
        <v>0</v>
      </c>
      <c r="R4899" s="20"/>
      <c r="S4899" s="20">
        <v>0</v>
      </c>
    </row>
    <row r="4900" spans="1:19" x14ac:dyDescent="0.25">
      <c r="A4900" s="177" t="s">
        <v>10659</v>
      </c>
      <c r="B4900" s="20" t="s">
        <v>10660</v>
      </c>
      <c r="C4900" s="20" t="s">
        <v>205</v>
      </c>
      <c r="D4900" s="20" t="s">
        <v>1026</v>
      </c>
      <c r="E4900" s="26">
        <v>43405</v>
      </c>
      <c r="F4900" s="20">
        <v>0</v>
      </c>
      <c r="G4900" s="20">
        <v>0</v>
      </c>
      <c r="H4900" s="20"/>
      <c r="I4900" s="20">
        <v>0</v>
      </c>
      <c r="J4900" s="173">
        <v>0</v>
      </c>
      <c r="K4900" s="20"/>
      <c r="L4900" s="20">
        <v>0</v>
      </c>
      <c r="M4900" s="20"/>
      <c r="N4900" s="20">
        <v>0</v>
      </c>
      <c r="O4900" s="174"/>
      <c r="P4900" s="20">
        <v>0</v>
      </c>
      <c r="Q4900" s="20">
        <v>0</v>
      </c>
      <c r="R4900" s="20"/>
      <c r="S4900" s="20">
        <v>0</v>
      </c>
    </row>
    <row r="4901" spans="1:19" x14ac:dyDescent="0.25">
      <c r="A4901" s="177" t="s">
        <v>10065</v>
      </c>
      <c r="B4901" s="20" t="s">
        <v>10066</v>
      </c>
      <c r="C4901" s="20" t="s">
        <v>384</v>
      </c>
      <c r="D4901" s="20" t="s">
        <v>1026</v>
      </c>
      <c r="E4901" s="26">
        <v>43405</v>
      </c>
      <c r="F4901" s="20">
        <v>0</v>
      </c>
      <c r="G4901" s="20">
        <v>0</v>
      </c>
      <c r="H4901" s="20"/>
      <c r="I4901" s="20">
        <v>0</v>
      </c>
      <c r="J4901" s="173">
        <v>0</v>
      </c>
      <c r="K4901" s="20"/>
      <c r="L4901" s="20">
        <v>0</v>
      </c>
      <c r="M4901" s="20"/>
      <c r="N4901" s="20">
        <v>0</v>
      </c>
      <c r="O4901" s="174"/>
      <c r="P4901" s="20">
        <v>0</v>
      </c>
      <c r="Q4901" s="20">
        <v>0</v>
      </c>
      <c r="R4901" s="20"/>
      <c r="S4901" s="20">
        <v>0</v>
      </c>
    </row>
    <row r="4902" spans="1:19" x14ac:dyDescent="0.25">
      <c r="A4902" s="177" t="s">
        <v>9006</v>
      </c>
      <c r="B4902" s="20" t="s">
        <v>9007</v>
      </c>
      <c r="C4902" s="20" t="s">
        <v>210</v>
      </c>
      <c r="D4902" s="20" t="s">
        <v>1026</v>
      </c>
      <c r="E4902" s="26">
        <v>43405</v>
      </c>
      <c r="F4902" s="20">
        <v>3</v>
      </c>
      <c r="G4902" s="20">
        <v>4</v>
      </c>
      <c r="H4902" s="20"/>
      <c r="I4902" s="20">
        <v>16</v>
      </c>
      <c r="J4902" s="173">
        <v>18</v>
      </c>
      <c r="K4902" s="20"/>
      <c r="L4902" s="20">
        <v>24</v>
      </c>
      <c r="M4902" s="20"/>
      <c r="N4902" s="20">
        <v>10</v>
      </c>
      <c r="O4902" s="174">
        <v>0</v>
      </c>
      <c r="P4902" s="20">
        <v>0</v>
      </c>
      <c r="Q4902" s="20">
        <v>0</v>
      </c>
      <c r="R4902" s="20"/>
      <c r="S4902" s="20">
        <v>6</v>
      </c>
    </row>
    <row r="4903" spans="1:19" x14ac:dyDescent="0.25">
      <c r="A4903" s="177" t="s">
        <v>6201</v>
      </c>
      <c r="B4903" s="20" t="s">
        <v>6202</v>
      </c>
      <c r="C4903" s="20" t="s">
        <v>215</v>
      </c>
      <c r="D4903" s="20" t="s">
        <v>1026</v>
      </c>
      <c r="E4903" s="26">
        <v>43405</v>
      </c>
      <c r="F4903" s="20">
        <v>4.5</v>
      </c>
      <c r="G4903" s="20">
        <v>6</v>
      </c>
      <c r="H4903" s="20"/>
      <c r="I4903" s="20">
        <v>24</v>
      </c>
      <c r="J4903" s="173">
        <v>29</v>
      </c>
      <c r="K4903" s="20"/>
      <c r="L4903" s="20">
        <v>40</v>
      </c>
      <c r="M4903" s="20"/>
      <c r="N4903" s="20">
        <v>16</v>
      </c>
      <c r="O4903" s="174">
        <v>0.95</v>
      </c>
      <c r="P4903" s="20">
        <v>2</v>
      </c>
      <c r="Q4903" s="20">
        <v>2</v>
      </c>
      <c r="R4903" s="20"/>
      <c r="S4903" s="20">
        <v>8</v>
      </c>
    </row>
    <row r="4904" spans="1:19" x14ac:dyDescent="0.25">
      <c r="A4904" s="177" t="s">
        <v>3501</v>
      </c>
      <c r="B4904" s="20" t="s">
        <v>3502</v>
      </c>
      <c r="C4904" s="20" t="s">
        <v>221</v>
      </c>
      <c r="D4904" s="20" t="s">
        <v>1026</v>
      </c>
      <c r="E4904" s="26">
        <v>43405</v>
      </c>
      <c r="F4904" s="20">
        <v>0</v>
      </c>
      <c r="G4904" s="20">
        <v>0</v>
      </c>
      <c r="H4904" s="20"/>
      <c r="I4904" s="20">
        <v>0</v>
      </c>
      <c r="J4904" s="173">
        <v>0</v>
      </c>
      <c r="K4904" s="20"/>
      <c r="L4904" s="20">
        <v>0</v>
      </c>
      <c r="M4904" s="20"/>
      <c r="N4904" s="20">
        <v>0</v>
      </c>
      <c r="O4904" s="174"/>
      <c r="P4904" s="20">
        <v>0</v>
      </c>
      <c r="Q4904" s="20">
        <v>0</v>
      </c>
      <c r="R4904" s="20"/>
      <c r="S4904" s="20">
        <v>0</v>
      </c>
    </row>
    <row r="4905" spans="1:19" x14ac:dyDescent="0.25">
      <c r="A4905" s="177" t="s">
        <v>3326</v>
      </c>
      <c r="B4905" s="20" t="s">
        <v>3327</v>
      </c>
      <c r="C4905" s="20" t="s">
        <v>222</v>
      </c>
      <c r="D4905" s="20" t="s">
        <v>1026</v>
      </c>
      <c r="E4905" s="26">
        <v>43405</v>
      </c>
      <c r="F4905" s="20">
        <v>0</v>
      </c>
      <c r="G4905" s="20">
        <v>0</v>
      </c>
      <c r="H4905" s="20"/>
      <c r="I4905" s="20">
        <v>0</v>
      </c>
      <c r="J4905" s="173">
        <v>0</v>
      </c>
      <c r="K4905" s="20"/>
      <c r="L4905" s="20">
        <v>0</v>
      </c>
      <c r="M4905" s="20"/>
      <c r="N4905" s="20">
        <v>0</v>
      </c>
      <c r="O4905" s="174"/>
      <c r="P4905" s="20">
        <v>0</v>
      </c>
      <c r="Q4905" s="20">
        <v>0</v>
      </c>
      <c r="R4905" s="20"/>
      <c r="S4905" s="20">
        <v>0</v>
      </c>
    </row>
    <row r="4906" spans="1:19" x14ac:dyDescent="0.25">
      <c r="A4906" s="177" t="s">
        <v>7371</v>
      </c>
      <c r="B4906" s="20" t="s">
        <v>7372</v>
      </c>
      <c r="C4906" s="20" t="s">
        <v>1078</v>
      </c>
      <c r="D4906" s="20" t="s">
        <v>1026</v>
      </c>
      <c r="E4906" s="26">
        <v>43405</v>
      </c>
      <c r="F4906" s="20">
        <v>2.5</v>
      </c>
      <c r="G4906" s="20">
        <v>3</v>
      </c>
      <c r="H4906" s="20"/>
      <c r="I4906" s="20">
        <v>24</v>
      </c>
      <c r="J4906" s="173">
        <v>15</v>
      </c>
      <c r="K4906" s="173"/>
      <c r="L4906" s="173">
        <v>18</v>
      </c>
      <c r="M4906" s="20"/>
      <c r="N4906" s="20">
        <v>20</v>
      </c>
      <c r="O4906" s="174"/>
      <c r="P4906" s="20">
        <v>2</v>
      </c>
      <c r="Q4906" s="20">
        <v>3</v>
      </c>
      <c r="R4906" s="20"/>
      <c r="S4906" s="20">
        <v>4</v>
      </c>
    </row>
    <row r="4907" spans="1:19" x14ac:dyDescent="0.25">
      <c r="A4907" s="177" t="s">
        <v>5363</v>
      </c>
      <c r="B4907" s="20" t="s">
        <v>5364</v>
      </c>
      <c r="C4907" s="20" t="s">
        <v>1079</v>
      </c>
      <c r="D4907" s="20" t="s">
        <v>1026</v>
      </c>
      <c r="E4907" s="26">
        <v>43405</v>
      </c>
      <c r="F4907" s="20">
        <v>2</v>
      </c>
      <c r="G4907" s="20">
        <v>2.5</v>
      </c>
      <c r="H4907" s="20"/>
      <c r="I4907" s="20">
        <v>6</v>
      </c>
      <c r="J4907" s="173">
        <v>11</v>
      </c>
      <c r="K4907" s="173"/>
      <c r="L4907" s="173">
        <v>14</v>
      </c>
      <c r="M4907" s="20"/>
      <c r="N4907" s="20">
        <v>6</v>
      </c>
      <c r="O4907" s="174"/>
      <c r="P4907" s="20">
        <v>1</v>
      </c>
      <c r="Q4907" s="20">
        <v>1</v>
      </c>
      <c r="R4907" s="20"/>
      <c r="S4907" s="20">
        <v>0</v>
      </c>
    </row>
    <row r="4908" spans="1:19" x14ac:dyDescent="0.25">
      <c r="A4908" s="177" t="s">
        <v>7196</v>
      </c>
      <c r="B4908" s="20" t="s">
        <v>7197</v>
      </c>
      <c r="C4908" s="20" t="s">
        <v>1078</v>
      </c>
      <c r="D4908" s="20" t="s">
        <v>1027</v>
      </c>
      <c r="E4908" s="26">
        <v>43405</v>
      </c>
      <c r="F4908" s="20">
        <v>1.5</v>
      </c>
      <c r="G4908" s="20">
        <v>1.5</v>
      </c>
      <c r="H4908" s="20"/>
      <c r="I4908" s="20">
        <v>2</v>
      </c>
      <c r="J4908" s="173">
        <v>7</v>
      </c>
      <c r="K4908" s="173"/>
      <c r="L4908" s="173">
        <v>8</v>
      </c>
      <c r="M4908" s="20"/>
      <c r="N4908" s="20">
        <v>1</v>
      </c>
      <c r="O4908" s="174"/>
      <c r="P4908" s="20">
        <v>0</v>
      </c>
      <c r="Q4908" s="20">
        <v>0</v>
      </c>
      <c r="R4908" s="20"/>
      <c r="S4908" s="20">
        <v>1</v>
      </c>
    </row>
    <row r="4909" spans="1:19" x14ac:dyDescent="0.25">
      <c r="A4909" s="177" t="s">
        <v>5188</v>
      </c>
      <c r="B4909" s="20" t="s">
        <v>5189</v>
      </c>
      <c r="C4909" s="20" t="s">
        <v>1079</v>
      </c>
      <c r="D4909" s="20" t="s">
        <v>1027</v>
      </c>
      <c r="E4909" s="26">
        <v>43405</v>
      </c>
      <c r="F4909" s="20">
        <v>0.5</v>
      </c>
      <c r="G4909" s="20">
        <v>0.5</v>
      </c>
      <c r="H4909" s="20"/>
      <c r="I4909" s="20">
        <v>1</v>
      </c>
      <c r="J4909" s="173">
        <v>3</v>
      </c>
      <c r="K4909" s="173"/>
      <c r="L4909" s="20">
        <v>3</v>
      </c>
      <c r="M4909" s="20"/>
      <c r="N4909" s="20">
        <v>1</v>
      </c>
      <c r="O4909" s="174"/>
      <c r="P4909" s="20">
        <v>0</v>
      </c>
      <c r="Q4909" s="20">
        <v>0</v>
      </c>
      <c r="R4909" s="20"/>
      <c r="S4909" s="20">
        <v>0</v>
      </c>
    </row>
    <row r="4910" spans="1:19" x14ac:dyDescent="0.25">
      <c r="A4910" s="177" t="s">
        <v>12686</v>
      </c>
      <c r="B4910" s="20" t="s">
        <v>12687</v>
      </c>
      <c r="C4910" s="20" t="s">
        <v>1080</v>
      </c>
      <c r="D4910" s="20" t="s">
        <v>1027</v>
      </c>
      <c r="E4910" s="26">
        <v>43405</v>
      </c>
      <c r="F4910" s="20">
        <v>2</v>
      </c>
      <c r="G4910" s="20">
        <v>1.5</v>
      </c>
      <c r="H4910" s="20"/>
      <c r="I4910" s="20">
        <v>10</v>
      </c>
      <c r="J4910" s="173">
        <v>11</v>
      </c>
      <c r="K4910" s="173"/>
      <c r="L4910" s="20">
        <v>9</v>
      </c>
      <c r="M4910" s="20"/>
      <c r="N4910" s="20">
        <v>8</v>
      </c>
      <c r="O4910" s="174"/>
      <c r="P4910" s="20">
        <v>0</v>
      </c>
      <c r="Q4910" s="20">
        <v>0</v>
      </c>
      <c r="R4910" s="20"/>
      <c r="S4910" s="20">
        <v>2</v>
      </c>
    </row>
    <row r="4911" spans="1:19" x14ac:dyDescent="0.25">
      <c r="A4911" s="177" t="s">
        <v>12362</v>
      </c>
      <c r="B4911" s="20" t="s">
        <v>12363</v>
      </c>
      <c r="C4911" s="20" t="s">
        <v>200</v>
      </c>
      <c r="D4911" s="20" t="s">
        <v>1026</v>
      </c>
      <c r="E4911" s="26">
        <v>43405</v>
      </c>
      <c r="F4911" s="20">
        <v>4</v>
      </c>
      <c r="G4911" s="20">
        <v>4.5</v>
      </c>
      <c r="H4911" s="20"/>
      <c r="I4911" s="20">
        <v>15</v>
      </c>
      <c r="J4911" s="173">
        <v>24</v>
      </c>
      <c r="K4911" s="173"/>
      <c r="L4911" s="173">
        <v>26</v>
      </c>
      <c r="M4911" s="20"/>
      <c r="N4911" s="20">
        <v>12</v>
      </c>
      <c r="O4911" s="174"/>
      <c r="P4911" s="20">
        <v>1</v>
      </c>
      <c r="Q4911" s="20">
        <v>1</v>
      </c>
      <c r="R4911" s="20"/>
      <c r="S4911" s="20">
        <v>3</v>
      </c>
    </row>
    <row r="4912" spans="1:19" x14ac:dyDescent="0.25">
      <c r="A4912" s="177" t="s">
        <v>10483</v>
      </c>
      <c r="B4912" s="20" t="s">
        <v>10484</v>
      </c>
      <c r="C4912" s="20" t="s">
        <v>204</v>
      </c>
      <c r="D4912" s="20" t="s">
        <v>1026</v>
      </c>
      <c r="E4912" s="26">
        <v>43405</v>
      </c>
      <c r="F4912" s="20">
        <v>0</v>
      </c>
      <c r="G4912" s="20">
        <v>0</v>
      </c>
      <c r="H4912" s="20"/>
      <c r="I4912" s="20">
        <v>0</v>
      </c>
      <c r="J4912" s="173">
        <v>0</v>
      </c>
      <c r="K4912" s="173"/>
      <c r="L4912" s="173">
        <v>0</v>
      </c>
      <c r="M4912" s="20"/>
      <c r="N4912" s="20">
        <v>0</v>
      </c>
      <c r="O4912" s="174"/>
      <c r="P4912" s="20">
        <v>0</v>
      </c>
      <c r="Q4912" s="20">
        <v>0</v>
      </c>
      <c r="R4912" s="20"/>
      <c r="S4912" s="20">
        <v>0</v>
      </c>
    </row>
    <row r="4913" spans="1:19" x14ac:dyDescent="0.25">
      <c r="A4913" s="177" t="s">
        <v>10027</v>
      </c>
      <c r="B4913" s="20" t="s">
        <v>10028</v>
      </c>
      <c r="C4913" s="20" t="s">
        <v>385</v>
      </c>
      <c r="D4913" s="20" t="s">
        <v>1026</v>
      </c>
      <c r="E4913" s="26">
        <v>43405</v>
      </c>
      <c r="F4913" s="20">
        <v>0</v>
      </c>
      <c r="G4913" s="20">
        <v>0</v>
      </c>
      <c r="H4913" s="20"/>
      <c r="I4913" s="20">
        <v>0</v>
      </c>
      <c r="J4913" s="173">
        <v>0</v>
      </c>
      <c r="K4913" s="173"/>
      <c r="L4913" s="173">
        <v>0</v>
      </c>
      <c r="M4913" s="20"/>
      <c r="N4913" s="20">
        <v>0</v>
      </c>
      <c r="O4913" s="174"/>
      <c r="P4913" s="20">
        <v>0</v>
      </c>
      <c r="Q4913" s="20">
        <v>0</v>
      </c>
      <c r="R4913" s="20"/>
      <c r="S4913" s="20">
        <v>0</v>
      </c>
    </row>
    <row r="4914" spans="1:19" x14ac:dyDescent="0.25">
      <c r="A4914" s="177" t="s">
        <v>8831</v>
      </c>
      <c r="B4914" s="20" t="s">
        <v>8832</v>
      </c>
      <c r="C4914" s="20" t="s">
        <v>208</v>
      </c>
      <c r="D4914" s="20" t="s">
        <v>1026</v>
      </c>
      <c r="E4914" s="26">
        <v>43405</v>
      </c>
      <c r="F4914" s="20">
        <v>2</v>
      </c>
      <c r="G4914" s="20">
        <v>1.5</v>
      </c>
      <c r="H4914" s="20"/>
      <c r="I4914" s="20">
        <v>5</v>
      </c>
      <c r="J4914" s="173">
        <v>12</v>
      </c>
      <c r="K4914" s="173"/>
      <c r="L4914" s="173">
        <v>9</v>
      </c>
      <c r="M4914" s="20"/>
      <c r="N4914" s="20">
        <v>5</v>
      </c>
      <c r="O4914" s="174"/>
      <c r="P4914" s="20">
        <v>1</v>
      </c>
      <c r="Q4914" s="20">
        <v>1</v>
      </c>
      <c r="R4914" s="20"/>
      <c r="S4914" s="20">
        <v>0</v>
      </c>
    </row>
    <row r="4915" spans="1:19" x14ac:dyDescent="0.25">
      <c r="A4915" s="177" t="s">
        <v>8166</v>
      </c>
      <c r="B4915" s="20" t="s">
        <v>8167</v>
      </c>
      <c r="C4915" s="20" t="s">
        <v>900</v>
      </c>
      <c r="D4915" s="20" t="s">
        <v>1026</v>
      </c>
      <c r="E4915" s="26">
        <v>43405</v>
      </c>
      <c r="F4915" s="20">
        <v>1</v>
      </c>
      <c r="G4915" s="20">
        <v>1.5</v>
      </c>
      <c r="H4915" s="20"/>
      <c r="I4915" s="20">
        <v>7</v>
      </c>
      <c r="J4915" s="173">
        <v>6</v>
      </c>
      <c r="K4915" s="173"/>
      <c r="L4915" s="173">
        <v>8</v>
      </c>
      <c r="M4915" s="20"/>
      <c r="N4915" s="20">
        <v>7</v>
      </c>
      <c r="O4915" s="174"/>
      <c r="P4915" s="20">
        <v>0</v>
      </c>
      <c r="Q4915" s="20">
        <v>0</v>
      </c>
      <c r="R4915" s="20"/>
      <c r="S4915" s="20">
        <v>0</v>
      </c>
    </row>
    <row r="4916" spans="1:19" x14ac:dyDescent="0.25">
      <c r="A4916" s="177" t="s">
        <v>7931</v>
      </c>
      <c r="B4916" s="20" t="s">
        <v>7932</v>
      </c>
      <c r="C4916" s="20" t="s">
        <v>905</v>
      </c>
      <c r="D4916" s="20" t="s">
        <v>1026</v>
      </c>
      <c r="E4916" s="26">
        <v>43405</v>
      </c>
      <c r="F4916" s="20">
        <v>0</v>
      </c>
      <c r="G4916" s="20">
        <v>0</v>
      </c>
      <c r="H4916" s="20"/>
      <c r="I4916" s="20">
        <v>0</v>
      </c>
      <c r="J4916" s="173">
        <v>0</v>
      </c>
      <c r="K4916" s="173"/>
      <c r="L4916" s="173">
        <v>0</v>
      </c>
      <c r="M4916" s="20"/>
      <c r="N4916" s="20">
        <v>0</v>
      </c>
      <c r="O4916" s="174"/>
      <c r="P4916" s="20">
        <v>0</v>
      </c>
      <c r="Q4916" s="20">
        <v>0</v>
      </c>
      <c r="R4916" s="20"/>
      <c r="S4916" s="20">
        <v>0</v>
      </c>
    </row>
    <row r="4917" spans="1:19" x14ac:dyDescent="0.25">
      <c r="A4917" s="177" t="s">
        <v>6625</v>
      </c>
      <c r="B4917" s="20" t="s">
        <v>6626</v>
      </c>
      <c r="C4917" s="20" t="s">
        <v>316</v>
      </c>
      <c r="D4917" s="20" t="s">
        <v>1026</v>
      </c>
      <c r="E4917" s="26">
        <v>43405</v>
      </c>
      <c r="F4917" s="20">
        <v>7</v>
      </c>
      <c r="G4917" s="20">
        <v>6</v>
      </c>
      <c r="H4917" s="20"/>
      <c r="I4917" s="20">
        <v>27</v>
      </c>
      <c r="J4917" s="173">
        <v>42</v>
      </c>
      <c r="K4917" s="173"/>
      <c r="L4917" s="173">
        <v>35</v>
      </c>
      <c r="M4917" s="20"/>
      <c r="N4917" s="20">
        <v>20</v>
      </c>
      <c r="O4917" s="174"/>
      <c r="P4917" s="20">
        <v>2</v>
      </c>
      <c r="Q4917" s="20">
        <v>2</v>
      </c>
      <c r="R4917" s="20"/>
      <c r="S4917" s="20">
        <v>7</v>
      </c>
    </row>
    <row r="4918" spans="1:19" x14ac:dyDescent="0.25">
      <c r="A4918" s="177" t="s">
        <v>4218</v>
      </c>
      <c r="B4918" s="20" t="s">
        <v>4219</v>
      </c>
      <c r="C4918" s="20" t="s">
        <v>218</v>
      </c>
      <c r="D4918" s="20" t="s">
        <v>1026</v>
      </c>
      <c r="E4918" s="26">
        <v>43405</v>
      </c>
      <c r="F4918" s="20">
        <v>0</v>
      </c>
      <c r="G4918" s="20">
        <v>0</v>
      </c>
      <c r="H4918" s="20"/>
      <c r="I4918" s="20">
        <v>0</v>
      </c>
      <c r="J4918" s="173">
        <v>0</v>
      </c>
      <c r="K4918" s="173"/>
      <c r="L4918" s="173">
        <v>0</v>
      </c>
      <c r="M4918" s="20"/>
      <c r="N4918" s="20">
        <v>0</v>
      </c>
      <c r="O4918" s="174"/>
      <c r="P4918" s="20">
        <v>0</v>
      </c>
      <c r="Q4918" s="20">
        <v>0</v>
      </c>
      <c r="R4918" s="20"/>
      <c r="S4918" s="20">
        <v>0</v>
      </c>
    </row>
    <row r="4919" spans="1:19" x14ac:dyDescent="0.25">
      <c r="A4919" s="177" t="s">
        <v>12647</v>
      </c>
      <c r="B4919" s="20" t="s">
        <v>12648</v>
      </c>
      <c r="C4919" s="20" t="s">
        <v>202</v>
      </c>
      <c r="D4919" s="20" t="s">
        <v>1026</v>
      </c>
      <c r="E4919" s="26">
        <v>43405</v>
      </c>
      <c r="F4919" s="20">
        <v>4</v>
      </c>
      <c r="G4919" s="20">
        <v>5.5</v>
      </c>
      <c r="H4919" s="20"/>
      <c r="I4919" s="20">
        <v>62</v>
      </c>
      <c r="J4919" s="173">
        <v>47</v>
      </c>
      <c r="K4919" s="173"/>
      <c r="L4919" s="173">
        <v>68</v>
      </c>
      <c r="M4919" s="20"/>
      <c r="N4919" s="20">
        <v>60</v>
      </c>
      <c r="O4919" s="174"/>
      <c r="P4919" s="20">
        <v>0</v>
      </c>
      <c r="Q4919" s="20">
        <v>0</v>
      </c>
      <c r="R4919" s="20"/>
      <c r="S4919" s="20">
        <v>2</v>
      </c>
    </row>
    <row r="4920" spans="1:19" x14ac:dyDescent="0.25">
      <c r="A4920" s="177" t="s">
        <v>12472</v>
      </c>
      <c r="B4920" s="20" t="s">
        <v>12473</v>
      </c>
      <c r="C4920" s="20" t="s">
        <v>347</v>
      </c>
      <c r="D4920" s="20" t="s">
        <v>1026</v>
      </c>
      <c r="E4920" s="26">
        <v>43405</v>
      </c>
      <c r="F4920" s="20">
        <v>0</v>
      </c>
      <c r="G4920" s="20">
        <v>0</v>
      </c>
      <c r="H4920" s="20"/>
      <c r="I4920" s="20">
        <v>0</v>
      </c>
      <c r="J4920" s="173">
        <v>0</v>
      </c>
      <c r="K4920" s="173"/>
      <c r="L4920" s="173">
        <v>0</v>
      </c>
      <c r="M4920" s="20"/>
      <c r="N4920" s="20">
        <v>0</v>
      </c>
      <c r="O4920" s="174"/>
      <c r="P4920" s="20">
        <v>0</v>
      </c>
      <c r="Q4920" s="20">
        <v>0</v>
      </c>
      <c r="R4920" s="20"/>
      <c r="S4920" s="20">
        <v>0</v>
      </c>
    </row>
    <row r="4921" spans="1:19" x14ac:dyDescent="0.25">
      <c r="A4921" s="177" t="s">
        <v>9812</v>
      </c>
      <c r="B4921" s="20" t="s">
        <v>9813</v>
      </c>
      <c r="C4921" s="20" t="s">
        <v>224</v>
      </c>
      <c r="D4921" s="20" t="s">
        <v>1026</v>
      </c>
      <c r="E4921" s="26">
        <v>43405</v>
      </c>
      <c r="F4921" s="20">
        <v>6</v>
      </c>
      <c r="G4921" s="20">
        <v>5.5</v>
      </c>
      <c r="H4921" s="20"/>
      <c r="I4921" s="20">
        <v>41</v>
      </c>
      <c r="J4921" s="173">
        <v>66</v>
      </c>
      <c r="K4921" s="173"/>
      <c r="L4921" s="173">
        <v>62</v>
      </c>
      <c r="M4921" s="20"/>
      <c r="N4921" s="20">
        <v>41</v>
      </c>
      <c r="O4921" s="174"/>
      <c r="P4921" s="20">
        <v>0</v>
      </c>
      <c r="Q4921" s="20">
        <v>0</v>
      </c>
      <c r="R4921" s="20"/>
      <c r="S4921" s="20">
        <v>0</v>
      </c>
    </row>
    <row r="4922" spans="1:19" x14ac:dyDescent="0.25">
      <c r="A4922" s="177" t="s">
        <v>9513</v>
      </c>
      <c r="B4922" s="20" t="s">
        <v>9514</v>
      </c>
      <c r="C4922" s="20" t="s">
        <v>345</v>
      </c>
      <c r="D4922" s="20" t="s">
        <v>1026</v>
      </c>
      <c r="E4922" s="26">
        <v>43405</v>
      </c>
      <c r="F4922" s="20">
        <v>0</v>
      </c>
      <c r="G4922" s="20">
        <v>0</v>
      </c>
      <c r="H4922" s="20"/>
      <c r="I4922" s="20">
        <v>0</v>
      </c>
      <c r="J4922" s="173">
        <v>0</v>
      </c>
      <c r="K4922" s="173"/>
      <c r="L4922" s="173">
        <v>0</v>
      </c>
      <c r="M4922" s="20"/>
      <c r="N4922" s="20">
        <v>0</v>
      </c>
      <c r="O4922" s="174"/>
      <c r="P4922" s="20">
        <v>0</v>
      </c>
      <c r="Q4922" s="20">
        <v>0</v>
      </c>
      <c r="R4922" s="20"/>
      <c r="S4922" s="20">
        <v>0</v>
      </c>
    </row>
    <row r="4923" spans="1:19" x14ac:dyDescent="0.25">
      <c r="A4923" s="177" t="s">
        <v>7905</v>
      </c>
      <c r="B4923" s="20" t="s">
        <v>7906</v>
      </c>
      <c r="C4923" s="20" t="s">
        <v>226</v>
      </c>
      <c r="D4923" s="20" t="s">
        <v>1026</v>
      </c>
      <c r="E4923" s="26">
        <v>43405</v>
      </c>
      <c r="F4923" s="20">
        <v>5</v>
      </c>
      <c r="G4923" s="20">
        <v>5.5</v>
      </c>
      <c r="H4923" s="20"/>
      <c r="I4923" s="20">
        <v>38</v>
      </c>
      <c r="J4923" s="173">
        <v>55</v>
      </c>
      <c r="K4923" s="173"/>
      <c r="L4923" s="173">
        <v>62</v>
      </c>
      <c r="M4923" s="20"/>
      <c r="N4923" s="20">
        <v>36</v>
      </c>
      <c r="O4923" s="174"/>
      <c r="P4923" s="20">
        <v>0</v>
      </c>
      <c r="Q4923" s="20">
        <v>0</v>
      </c>
      <c r="R4923" s="20"/>
      <c r="S4923" s="20">
        <v>2</v>
      </c>
    </row>
    <row r="4924" spans="1:19" x14ac:dyDescent="0.25">
      <c r="A4924" s="177" t="s">
        <v>6975</v>
      </c>
      <c r="B4924" s="20" t="s">
        <v>6976</v>
      </c>
      <c r="C4924" s="20" t="s">
        <v>231</v>
      </c>
      <c r="D4924" s="20" t="s">
        <v>1026</v>
      </c>
      <c r="E4924" s="26">
        <v>43405</v>
      </c>
      <c r="F4924" s="20">
        <v>7</v>
      </c>
      <c r="G4924" s="20">
        <v>7.5</v>
      </c>
      <c r="H4924" s="20"/>
      <c r="I4924" s="20">
        <v>103</v>
      </c>
      <c r="J4924" s="173">
        <v>80</v>
      </c>
      <c r="K4924" s="173"/>
      <c r="L4924" s="173">
        <v>84</v>
      </c>
      <c r="M4924" s="20"/>
      <c r="N4924" s="20">
        <v>95</v>
      </c>
      <c r="O4924" s="174"/>
      <c r="P4924" s="20">
        <v>1</v>
      </c>
      <c r="Q4924" s="20">
        <v>11</v>
      </c>
      <c r="R4924" s="20"/>
      <c r="S4924" s="20">
        <v>8</v>
      </c>
    </row>
    <row r="4925" spans="1:19" x14ac:dyDescent="0.25">
      <c r="A4925" s="177" t="s">
        <v>6026</v>
      </c>
      <c r="B4925" s="20" t="s">
        <v>6027</v>
      </c>
      <c r="C4925" s="20" t="s">
        <v>216</v>
      </c>
      <c r="D4925" s="20" t="s">
        <v>1026</v>
      </c>
      <c r="E4925" s="26">
        <v>43405</v>
      </c>
      <c r="F4925" s="20">
        <v>7.5</v>
      </c>
      <c r="G4925" s="20">
        <v>9.5</v>
      </c>
      <c r="H4925" s="20"/>
      <c r="I4925" s="20">
        <v>52</v>
      </c>
      <c r="J4925" s="173">
        <v>78</v>
      </c>
      <c r="K4925" s="173"/>
      <c r="L4925" s="173">
        <v>98</v>
      </c>
      <c r="M4925" s="20"/>
      <c r="N4925" s="20">
        <v>33</v>
      </c>
      <c r="O4925" s="174"/>
      <c r="P4925" s="20">
        <v>4</v>
      </c>
      <c r="Q4925" s="20">
        <v>12</v>
      </c>
      <c r="R4925" s="20"/>
      <c r="S4925" s="20">
        <v>19</v>
      </c>
    </row>
    <row r="4926" spans="1:19" x14ac:dyDescent="0.25">
      <c r="A4926" s="177" t="s">
        <v>4633</v>
      </c>
      <c r="B4926" s="20" t="s">
        <v>4634</v>
      </c>
      <c r="C4926" s="20" t="s">
        <v>233</v>
      </c>
      <c r="D4926" s="20" t="s">
        <v>1026</v>
      </c>
      <c r="E4926" s="26">
        <v>43405</v>
      </c>
      <c r="F4926" s="20">
        <v>3</v>
      </c>
      <c r="G4926" s="20">
        <v>3.5</v>
      </c>
      <c r="H4926" s="20"/>
      <c r="I4926" s="20">
        <v>15</v>
      </c>
      <c r="J4926" s="173">
        <v>36</v>
      </c>
      <c r="K4926" s="173"/>
      <c r="L4926" s="173">
        <v>40</v>
      </c>
      <c r="M4926" s="20"/>
      <c r="N4926" s="20">
        <v>13</v>
      </c>
      <c r="O4926" s="174"/>
      <c r="P4926" s="20">
        <v>2</v>
      </c>
      <c r="Q4926" s="20">
        <v>2</v>
      </c>
      <c r="R4926" s="20"/>
      <c r="S4926" s="20">
        <v>2</v>
      </c>
    </row>
    <row r="4927" spans="1:19" x14ac:dyDescent="0.25">
      <c r="A4927" s="177" t="s">
        <v>4043</v>
      </c>
      <c r="B4927" s="20" t="s">
        <v>4044</v>
      </c>
      <c r="C4927" s="20" t="s">
        <v>219</v>
      </c>
      <c r="D4927" s="20" t="s">
        <v>1026</v>
      </c>
      <c r="E4927" s="26">
        <v>43405</v>
      </c>
      <c r="F4927" s="20">
        <v>0</v>
      </c>
      <c r="G4927" s="20">
        <v>0</v>
      </c>
      <c r="H4927" s="20"/>
      <c r="I4927" s="20">
        <v>0</v>
      </c>
      <c r="J4927" s="173">
        <v>0</v>
      </c>
      <c r="K4927" s="173"/>
      <c r="L4927" s="173">
        <v>0</v>
      </c>
      <c r="M4927" s="20"/>
      <c r="N4927" s="20">
        <v>0</v>
      </c>
      <c r="O4927" s="174"/>
      <c r="P4927" s="20">
        <v>0</v>
      </c>
      <c r="Q4927" s="20">
        <v>0</v>
      </c>
      <c r="R4927" s="20"/>
      <c r="S4927" s="20">
        <v>0</v>
      </c>
    </row>
    <row r="4928" spans="1:19" x14ac:dyDescent="0.25">
      <c r="A4928" s="177" t="s">
        <v>3772</v>
      </c>
      <c r="B4928" s="20" t="s">
        <v>3773</v>
      </c>
      <c r="C4928" s="20" t="s">
        <v>340</v>
      </c>
      <c r="D4928" s="20" t="s">
        <v>1026</v>
      </c>
      <c r="E4928" s="26">
        <v>43405</v>
      </c>
      <c r="F4928" s="20">
        <v>0</v>
      </c>
      <c r="G4928" s="20">
        <v>0</v>
      </c>
      <c r="H4928" s="20"/>
      <c r="I4928" s="20">
        <v>0</v>
      </c>
      <c r="J4928" s="173">
        <v>0</v>
      </c>
      <c r="K4928" s="173"/>
      <c r="L4928" s="173">
        <v>0</v>
      </c>
      <c r="M4928" s="20"/>
      <c r="N4928" s="20">
        <v>0</v>
      </c>
      <c r="O4928" s="174"/>
      <c r="P4928" s="20">
        <v>0</v>
      </c>
      <c r="Q4928" s="20">
        <v>0</v>
      </c>
      <c r="R4928" s="20"/>
      <c r="S4928" s="20">
        <v>0</v>
      </c>
    </row>
    <row r="4929" spans="1:19" x14ac:dyDescent="0.25">
      <c r="A4929" s="177" t="s">
        <v>11372</v>
      </c>
      <c r="B4929" s="20" t="s">
        <v>11373</v>
      </c>
      <c r="C4929" s="20" t="s">
        <v>350</v>
      </c>
      <c r="D4929" s="20" t="s">
        <v>1026</v>
      </c>
      <c r="E4929" s="26">
        <v>43405</v>
      </c>
      <c r="F4929" s="20">
        <v>1</v>
      </c>
      <c r="G4929" s="20">
        <v>1</v>
      </c>
      <c r="H4929" s="20"/>
      <c r="I4929" s="20">
        <v>4</v>
      </c>
      <c r="J4929" s="173">
        <v>6</v>
      </c>
      <c r="K4929" s="173"/>
      <c r="L4929" s="173">
        <v>6</v>
      </c>
      <c r="M4929" s="20"/>
      <c r="N4929" s="20">
        <v>4</v>
      </c>
      <c r="O4929" s="174"/>
      <c r="P4929" s="20">
        <v>0</v>
      </c>
      <c r="Q4929" s="20">
        <v>0</v>
      </c>
      <c r="R4929" s="20"/>
      <c r="S4929" s="20">
        <v>0</v>
      </c>
    </row>
    <row r="4930" spans="1:19" x14ac:dyDescent="0.25">
      <c r="A4930" s="177" t="s">
        <v>11374</v>
      </c>
      <c r="B4930" s="20" t="s">
        <v>11375</v>
      </c>
      <c r="C4930" s="20" t="s">
        <v>351</v>
      </c>
      <c r="D4930" s="20" t="s">
        <v>1026</v>
      </c>
      <c r="E4930" s="26">
        <v>43405</v>
      </c>
      <c r="F4930" s="20">
        <v>0</v>
      </c>
      <c r="G4930" s="20">
        <v>0</v>
      </c>
      <c r="H4930" s="20"/>
      <c r="I4930" s="20">
        <v>0</v>
      </c>
      <c r="J4930" s="173">
        <v>0</v>
      </c>
      <c r="K4930" s="173"/>
      <c r="L4930" s="173">
        <v>0</v>
      </c>
      <c r="M4930" s="20"/>
      <c r="N4930" s="20">
        <v>0</v>
      </c>
      <c r="O4930" s="174"/>
      <c r="P4930" s="20">
        <v>0</v>
      </c>
      <c r="Q4930" s="20">
        <v>0</v>
      </c>
      <c r="R4930" s="20"/>
      <c r="S4930" s="20">
        <v>0</v>
      </c>
    </row>
    <row r="4931" spans="1:19" x14ac:dyDescent="0.25">
      <c r="A4931" s="177" t="s">
        <v>11242</v>
      </c>
      <c r="B4931" s="20" t="s">
        <v>11243</v>
      </c>
      <c r="C4931" s="20" t="s">
        <v>352</v>
      </c>
      <c r="D4931" s="20" t="s">
        <v>1026</v>
      </c>
      <c r="E4931" s="26">
        <v>43405</v>
      </c>
      <c r="F4931" s="20">
        <v>0</v>
      </c>
      <c r="G4931" s="20">
        <v>0</v>
      </c>
      <c r="H4931" s="20"/>
      <c r="I4931" s="20">
        <v>0</v>
      </c>
      <c r="J4931" s="173">
        <v>0</v>
      </c>
      <c r="K4931" s="173"/>
      <c r="L4931" s="173">
        <v>0</v>
      </c>
      <c r="M4931" s="20"/>
      <c r="N4931" s="20">
        <v>0</v>
      </c>
      <c r="O4931" s="174"/>
      <c r="P4931" s="20">
        <v>0</v>
      </c>
      <c r="Q4931" s="20">
        <v>0</v>
      </c>
      <c r="R4931" s="20"/>
      <c r="S4931" s="20">
        <v>0</v>
      </c>
    </row>
    <row r="4932" spans="1:19" x14ac:dyDescent="0.25">
      <c r="A4932" s="177" t="s">
        <v>10243</v>
      </c>
      <c r="B4932" s="20" t="s">
        <v>10244</v>
      </c>
      <c r="C4932" s="20" t="s">
        <v>353</v>
      </c>
      <c r="D4932" s="20" t="s">
        <v>1026</v>
      </c>
      <c r="E4932" s="26">
        <v>43405</v>
      </c>
      <c r="F4932" s="20">
        <v>0</v>
      </c>
      <c r="G4932" s="20">
        <v>0</v>
      </c>
      <c r="H4932" s="20"/>
      <c r="I4932" s="20">
        <v>0</v>
      </c>
      <c r="J4932" s="173">
        <v>0</v>
      </c>
      <c r="K4932" s="173"/>
      <c r="L4932" s="173">
        <v>0</v>
      </c>
      <c r="M4932" s="20"/>
      <c r="N4932" s="20">
        <v>0</v>
      </c>
      <c r="O4932" s="174"/>
      <c r="P4932" s="20">
        <v>0</v>
      </c>
      <c r="Q4932" s="20">
        <v>0</v>
      </c>
      <c r="R4932" s="20"/>
      <c r="S4932" s="20">
        <v>0</v>
      </c>
    </row>
    <row r="4933" spans="1:19" x14ac:dyDescent="0.25">
      <c r="A4933" s="177" t="s">
        <v>10103</v>
      </c>
      <c r="B4933" s="20" t="s">
        <v>10104</v>
      </c>
      <c r="C4933" s="20" t="s">
        <v>386</v>
      </c>
      <c r="D4933" s="20" t="s">
        <v>1026</v>
      </c>
      <c r="E4933" s="26">
        <v>43405</v>
      </c>
      <c r="F4933" s="20">
        <v>0</v>
      </c>
      <c r="G4933" s="20">
        <v>0</v>
      </c>
      <c r="H4933" s="20"/>
      <c r="I4933" s="20">
        <v>0</v>
      </c>
      <c r="J4933" s="173">
        <v>0</v>
      </c>
      <c r="K4933" s="173"/>
      <c r="L4933" s="173">
        <v>0</v>
      </c>
      <c r="M4933" s="20"/>
      <c r="N4933" s="20">
        <v>0</v>
      </c>
      <c r="O4933" s="174"/>
      <c r="P4933" s="20">
        <v>0</v>
      </c>
      <c r="Q4933" s="20">
        <v>0</v>
      </c>
      <c r="R4933" s="20"/>
      <c r="S4933" s="20">
        <v>0</v>
      </c>
    </row>
    <row r="4934" spans="1:19" x14ac:dyDescent="0.25">
      <c r="A4934" s="177" t="s">
        <v>8656</v>
      </c>
      <c r="B4934" s="20" t="s">
        <v>8657</v>
      </c>
      <c r="C4934" s="20" t="s">
        <v>354</v>
      </c>
      <c r="D4934" s="20" t="s">
        <v>1026</v>
      </c>
      <c r="E4934" s="26">
        <v>43405</v>
      </c>
      <c r="F4934" s="20">
        <v>1</v>
      </c>
      <c r="G4934" s="20">
        <v>1.5</v>
      </c>
      <c r="H4934" s="20"/>
      <c r="I4934" s="20">
        <v>4</v>
      </c>
      <c r="J4934" s="173">
        <v>6</v>
      </c>
      <c r="K4934" s="173"/>
      <c r="L4934" s="173">
        <v>9</v>
      </c>
      <c r="M4934" s="20"/>
      <c r="N4934" s="20">
        <v>4</v>
      </c>
      <c r="O4934" s="174"/>
      <c r="P4934" s="20">
        <v>0</v>
      </c>
      <c r="Q4934" s="20">
        <v>1</v>
      </c>
      <c r="R4934" s="20"/>
      <c r="S4934" s="20">
        <v>0</v>
      </c>
    </row>
    <row r="4935" spans="1:19" x14ac:dyDescent="0.25">
      <c r="A4935" s="177" t="s">
        <v>6450</v>
      </c>
      <c r="B4935" s="20" t="s">
        <v>6451</v>
      </c>
      <c r="C4935" s="20" t="s">
        <v>355</v>
      </c>
      <c r="D4935" s="20" t="s">
        <v>1026</v>
      </c>
      <c r="E4935" s="26">
        <v>43405</v>
      </c>
      <c r="F4935" s="20">
        <v>5.5</v>
      </c>
      <c r="G4935" s="20">
        <v>5.5</v>
      </c>
      <c r="H4935" s="20"/>
      <c r="I4935" s="20">
        <v>22</v>
      </c>
      <c r="J4935" s="173">
        <v>33</v>
      </c>
      <c r="K4935" s="173"/>
      <c r="L4935" s="173">
        <v>32</v>
      </c>
      <c r="M4935" s="20"/>
      <c r="N4935" s="20">
        <v>19</v>
      </c>
      <c r="O4935" s="174"/>
      <c r="P4935" s="20">
        <v>0</v>
      </c>
      <c r="Q4935" s="20">
        <v>0</v>
      </c>
      <c r="R4935" s="20"/>
      <c r="S4935" s="20">
        <v>3</v>
      </c>
    </row>
    <row r="4936" spans="1:19" s="20" customFormat="1" x14ac:dyDescent="0.25">
      <c r="A4936" s="177" t="s">
        <v>12188</v>
      </c>
      <c r="B4936" s="20" t="s">
        <v>12189</v>
      </c>
      <c r="C4936" s="20" t="s">
        <v>1076</v>
      </c>
      <c r="D4936" s="20" t="s">
        <v>1028</v>
      </c>
      <c r="E4936" s="26">
        <v>43405</v>
      </c>
      <c r="F4936" s="20">
        <v>2</v>
      </c>
      <c r="G4936" s="20">
        <v>2.5</v>
      </c>
      <c r="I4936" s="20">
        <v>6</v>
      </c>
      <c r="J4936" s="173">
        <v>11</v>
      </c>
      <c r="L4936" s="20">
        <v>14</v>
      </c>
      <c r="N4936" s="20">
        <v>6</v>
      </c>
      <c r="O4936" s="174"/>
      <c r="P4936" s="20">
        <v>0</v>
      </c>
      <c r="Q4936" s="20">
        <v>0</v>
      </c>
      <c r="S4936" s="20">
        <v>0</v>
      </c>
    </row>
    <row r="4937" spans="1:19" x14ac:dyDescent="0.25">
      <c r="A4937" s="177" t="s">
        <v>7523</v>
      </c>
      <c r="B4937" s="20" t="s">
        <v>7524</v>
      </c>
      <c r="C4937" s="20" t="s">
        <v>1074</v>
      </c>
      <c r="D4937" s="20" t="s">
        <v>1028</v>
      </c>
      <c r="E4937" s="26">
        <v>43405</v>
      </c>
      <c r="F4937" s="20">
        <v>1.5</v>
      </c>
      <c r="G4937" s="20">
        <v>2.5</v>
      </c>
      <c r="H4937" s="20"/>
      <c r="I4937" s="20">
        <v>12</v>
      </c>
      <c r="J4937" s="20">
        <v>8</v>
      </c>
      <c r="K4937" s="20"/>
      <c r="L4937" s="20">
        <v>14</v>
      </c>
      <c r="M4937" s="20"/>
      <c r="N4937" s="20">
        <v>12</v>
      </c>
      <c r="O4937" s="174"/>
      <c r="P4937" s="20">
        <v>0</v>
      </c>
      <c r="Q4937" s="20">
        <v>0</v>
      </c>
      <c r="R4937" s="20"/>
      <c r="S4937" s="20">
        <v>0</v>
      </c>
    </row>
    <row r="4938" spans="1:19" x14ac:dyDescent="0.25">
      <c r="A4938" s="177" t="s">
        <v>5812</v>
      </c>
      <c r="B4938" s="20" t="s">
        <v>5813</v>
      </c>
      <c r="C4938" s="20" t="s">
        <v>1073</v>
      </c>
      <c r="D4938" s="20" t="s">
        <v>1028</v>
      </c>
      <c r="E4938" s="26">
        <v>43405</v>
      </c>
      <c r="F4938" s="20">
        <v>2.5</v>
      </c>
      <c r="G4938" s="20">
        <v>3.5</v>
      </c>
      <c r="H4938" s="20"/>
      <c r="I4938" s="20">
        <v>11</v>
      </c>
      <c r="J4938" s="20">
        <v>15</v>
      </c>
      <c r="K4938" s="20"/>
      <c r="L4938" s="20">
        <v>20</v>
      </c>
      <c r="M4938" s="20"/>
      <c r="N4938" s="20">
        <v>11</v>
      </c>
      <c r="O4938" s="174"/>
      <c r="P4938" s="20">
        <v>0</v>
      </c>
      <c r="Q4938" s="20">
        <v>0</v>
      </c>
      <c r="R4938" s="20"/>
      <c r="S4938" s="20">
        <v>0</v>
      </c>
    </row>
    <row r="4939" spans="1:19" s="20" customFormat="1" x14ac:dyDescent="0.25">
      <c r="A4939" s="177" t="s">
        <v>1010</v>
      </c>
      <c r="B4939" s="177" t="s">
        <v>1011</v>
      </c>
      <c r="C4939" s="20" t="s">
        <v>1080</v>
      </c>
      <c r="D4939" s="177" t="s">
        <v>1028</v>
      </c>
      <c r="E4939" s="26">
        <v>43405</v>
      </c>
      <c r="F4939" s="20">
        <v>2</v>
      </c>
      <c r="G4939" s="20">
        <v>1.5</v>
      </c>
      <c r="I4939" s="20">
        <v>10</v>
      </c>
      <c r="J4939" s="173">
        <v>11</v>
      </c>
      <c r="K4939" s="173"/>
      <c r="L4939" s="20">
        <v>9</v>
      </c>
      <c r="N4939" s="20">
        <v>8</v>
      </c>
      <c r="O4939" s="174"/>
      <c r="P4939" s="20">
        <v>0</v>
      </c>
      <c r="Q4939" s="20">
        <v>0</v>
      </c>
      <c r="S4939" s="20">
        <v>2</v>
      </c>
    </row>
    <row r="4940" spans="1:19" x14ac:dyDescent="0.25">
      <c r="A4940" s="177" t="s">
        <v>7401</v>
      </c>
      <c r="B4940" s="20" t="s">
        <v>7402</v>
      </c>
      <c r="C4940" s="20" t="s">
        <v>1078</v>
      </c>
      <c r="D4940" s="20" t="s">
        <v>1028</v>
      </c>
      <c r="E4940" s="26">
        <v>43405</v>
      </c>
      <c r="F4940" s="20">
        <v>4</v>
      </c>
      <c r="G4940" s="20">
        <v>4.5</v>
      </c>
      <c r="H4940" s="20"/>
      <c r="I4940" s="20">
        <v>26</v>
      </c>
      <c r="J4940" s="20">
        <v>22</v>
      </c>
      <c r="K4940" s="173"/>
      <c r="L4940" s="20">
        <v>26</v>
      </c>
      <c r="M4940" s="20"/>
      <c r="N4940" s="20">
        <v>21</v>
      </c>
      <c r="O4940" s="174"/>
      <c r="P4940" s="20">
        <v>2</v>
      </c>
      <c r="Q4940" s="20">
        <v>3</v>
      </c>
      <c r="R4940" s="20"/>
      <c r="S4940" s="20">
        <v>5</v>
      </c>
    </row>
    <row r="4941" spans="1:19" x14ac:dyDescent="0.25">
      <c r="A4941" s="177" t="s">
        <v>5393</v>
      </c>
      <c r="B4941" s="20" t="s">
        <v>5394</v>
      </c>
      <c r="C4941" s="20" t="s">
        <v>1079</v>
      </c>
      <c r="D4941" s="20" t="s">
        <v>1028</v>
      </c>
      <c r="E4941" s="26">
        <v>43405</v>
      </c>
      <c r="F4941" s="20">
        <v>2.5</v>
      </c>
      <c r="G4941" s="20">
        <v>3</v>
      </c>
      <c r="H4941" s="20"/>
      <c r="I4941" s="20">
        <v>7</v>
      </c>
      <c r="J4941" s="20">
        <v>14</v>
      </c>
      <c r="K4941" s="173"/>
      <c r="L4941" s="20">
        <v>17</v>
      </c>
      <c r="M4941" s="20"/>
      <c r="N4941" s="20">
        <v>7</v>
      </c>
      <c r="O4941" s="174"/>
      <c r="P4941" s="20">
        <v>1</v>
      </c>
      <c r="Q4941" s="20">
        <v>1</v>
      </c>
      <c r="R4941" s="20"/>
      <c r="S4941" s="20">
        <v>0</v>
      </c>
    </row>
    <row r="4942" spans="1:19" x14ac:dyDescent="0.25">
      <c r="A4942" s="177" t="s">
        <v>7736</v>
      </c>
      <c r="B4942" s="20" t="s">
        <v>7743</v>
      </c>
      <c r="C4942" s="20" t="s">
        <v>901</v>
      </c>
      <c r="D4942" s="20" t="s">
        <v>1026</v>
      </c>
      <c r="E4942" s="26">
        <v>43405</v>
      </c>
      <c r="F4942" s="20">
        <v>2.5</v>
      </c>
      <c r="G4942" s="20">
        <v>3</v>
      </c>
      <c r="H4942" s="20"/>
      <c r="I4942" s="20">
        <v>7</v>
      </c>
      <c r="J4942" s="20">
        <v>14</v>
      </c>
      <c r="K4942" s="173"/>
      <c r="L4942" s="20">
        <v>17</v>
      </c>
      <c r="M4942" s="20"/>
      <c r="N4942" s="20">
        <v>7</v>
      </c>
      <c r="O4942" s="174"/>
      <c r="P4942" s="20">
        <v>1</v>
      </c>
      <c r="Q4942" s="20">
        <v>1</v>
      </c>
      <c r="R4942" s="20"/>
      <c r="S4942" s="20">
        <v>0</v>
      </c>
    </row>
    <row r="4943" spans="1:19" x14ac:dyDescent="0.25">
      <c r="A4943" s="177" t="s">
        <v>7426</v>
      </c>
      <c r="B4943" s="20" t="s">
        <v>7435</v>
      </c>
      <c r="C4943" s="20" t="s">
        <v>901</v>
      </c>
      <c r="D4943" s="20" t="s">
        <v>1027</v>
      </c>
      <c r="E4943" s="26">
        <v>43405</v>
      </c>
      <c r="F4943" s="20">
        <v>3</v>
      </c>
      <c r="G4943" s="20">
        <v>3</v>
      </c>
      <c r="H4943" s="20"/>
      <c r="I4943" s="20">
        <v>7</v>
      </c>
      <c r="J4943" s="20">
        <v>14</v>
      </c>
      <c r="K4943" s="173"/>
      <c r="L4943" s="20">
        <v>17</v>
      </c>
      <c r="M4943" s="20"/>
      <c r="N4943" s="20">
        <v>7</v>
      </c>
      <c r="O4943" s="174"/>
      <c r="P4943" s="20">
        <v>1</v>
      </c>
      <c r="Q4943" s="20">
        <v>1</v>
      </c>
      <c r="R4943" s="20"/>
      <c r="S4943" s="20">
        <v>0</v>
      </c>
    </row>
    <row r="4944" spans="1:19" x14ac:dyDescent="0.25">
      <c r="A4944" s="177" t="s">
        <v>5854</v>
      </c>
      <c r="B4944" s="20" t="s">
        <v>5864</v>
      </c>
      <c r="C4944" s="20" t="s">
        <v>903</v>
      </c>
      <c r="D4944" s="20" t="s">
        <v>1026</v>
      </c>
      <c r="E4944" s="26">
        <v>43405</v>
      </c>
      <c r="F4944" s="20">
        <v>4.5</v>
      </c>
      <c r="G4944" s="20">
        <v>3</v>
      </c>
      <c r="H4944" s="20"/>
      <c r="I4944" s="20">
        <v>7</v>
      </c>
      <c r="J4944" s="20">
        <v>14</v>
      </c>
      <c r="K4944" s="173"/>
      <c r="L4944" s="20">
        <v>17</v>
      </c>
      <c r="M4944" s="20"/>
      <c r="N4944" s="20">
        <v>7</v>
      </c>
      <c r="O4944" s="174"/>
      <c r="P4944" s="20">
        <v>1</v>
      </c>
      <c r="Q4944" s="20">
        <v>1</v>
      </c>
      <c r="R4944" s="20"/>
      <c r="S4944" s="20">
        <v>0</v>
      </c>
    </row>
    <row r="4945" spans="1:19" x14ac:dyDescent="0.25">
      <c r="A4945" s="177" t="s">
        <v>5421</v>
      </c>
      <c r="B4945" s="20" t="s">
        <v>5422</v>
      </c>
      <c r="C4945" s="20" t="s">
        <v>903</v>
      </c>
      <c r="D4945" s="20" t="s">
        <v>1027</v>
      </c>
      <c r="E4945" s="26">
        <v>43405</v>
      </c>
      <c r="F4945" s="20">
        <v>0.5</v>
      </c>
      <c r="G4945" s="20">
        <v>3</v>
      </c>
      <c r="H4945" s="20"/>
      <c r="I4945" s="20">
        <v>7</v>
      </c>
      <c r="J4945" s="20">
        <v>14</v>
      </c>
      <c r="K4945" s="173"/>
      <c r="L4945" s="20">
        <v>17</v>
      </c>
      <c r="M4945" s="20"/>
      <c r="N4945" s="20">
        <v>7</v>
      </c>
      <c r="O4945" s="174"/>
      <c r="P4945" s="20">
        <v>1</v>
      </c>
      <c r="Q4945" s="20">
        <v>1</v>
      </c>
      <c r="R4945" s="20"/>
      <c r="S4945" s="20">
        <v>0</v>
      </c>
    </row>
    <row r="4946" spans="1:19" x14ac:dyDescent="0.25">
      <c r="A4946" s="177" t="s">
        <v>11915</v>
      </c>
      <c r="B4946" s="20" t="s">
        <v>11916</v>
      </c>
      <c r="C4946" s="20" t="s">
        <v>198</v>
      </c>
      <c r="D4946" s="20" t="s">
        <v>1028</v>
      </c>
      <c r="E4946" s="26">
        <v>43405</v>
      </c>
      <c r="F4946" s="20">
        <v>1</v>
      </c>
      <c r="G4946" s="20">
        <v>1</v>
      </c>
      <c r="H4946" s="20"/>
      <c r="I4946" s="20">
        <v>4</v>
      </c>
      <c r="J4946" s="20">
        <v>6</v>
      </c>
      <c r="K4946" s="20"/>
      <c r="L4946" s="20">
        <v>6</v>
      </c>
      <c r="M4946" s="20"/>
      <c r="N4946" s="20">
        <v>4</v>
      </c>
      <c r="O4946" s="174"/>
      <c r="P4946" s="20">
        <v>0</v>
      </c>
      <c r="Q4946" s="20">
        <v>0</v>
      </c>
      <c r="R4946" s="20"/>
      <c r="S4946" s="20">
        <v>0</v>
      </c>
    </row>
    <row r="4947" spans="1:19" x14ac:dyDescent="0.25">
      <c r="A4947" s="177" t="s">
        <v>11917</v>
      </c>
      <c r="B4947" s="20" t="s">
        <v>11918</v>
      </c>
      <c r="C4947" s="20" t="s">
        <v>199</v>
      </c>
      <c r="D4947" s="20" t="s">
        <v>1028</v>
      </c>
      <c r="E4947" s="26">
        <v>43405</v>
      </c>
      <c r="F4947" s="20">
        <v>12</v>
      </c>
      <c r="G4947" s="20">
        <v>14</v>
      </c>
      <c r="H4947" s="20"/>
      <c r="I4947" s="20">
        <v>93</v>
      </c>
      <c r="J4947" s="20">
        <v>93</v>
      </c>
      <c r="K4947" s="20"/>
      <c r="L4947" s="20">
        <v>117</v>
      </c>
      <c r="M4947" s="20"/>
      <c r="N4947" s="20">
        <v>86</v>
      </c>
      <c r="O4947" s="174"/>
      <c r="P4947" s="20">
        <v>1</v>
      </c>
      <c r="Q4947" s="20">
        <v>1</v>
      </c>
      <c r="R4947" s="20"/>
      <c r="S4947" s="20">
        <v>7</v>
      </c>
    </row>
    <row r="4948" spans="1:19" x14ac:dyDescent="0.25">
      <c r="A4948" s="177" t="s">
        <v>11919</v>
      </c>
      <c r="B4948" s="20" t="s">
        <v>11920</v>
      </c>
      <c r="C4948" s="20" t="s">
        <v>348</v>
      </c>
      <c r="D4948" s="20" t="s">
        <v>1028</v>
      </c>
      <c r="E4948" s="26">
        <v>43405</v>
      </c>
      <c r="F4948" s="20">
        <v>0</v>
      </c>
      <c r="G4948" s="20">
        <v>0</v>
      </c>
      <c r="H4948" s="20"/>
      <c r="I4948" s="20">
        <v>0</v>
      </c>
      <c r="J4948" s="20">
        <v>0</v>
      </c>
      <c r="K4948" s="20"/>
      <c r="L4948" s="20">
        <v>0</v>
      </c>
      <c r="M4948" s="20"/>
      <c r="N4948" s="20">
        <v>0</v>
      </c>
      <c r="O4948" s="174"/>
      <c r="P4948" s="20">
        <v>0</v>
      </c>
      <c r="Q4948" s="20">
        <v>0</v>
      </c>
      <c r="R4948" s="20"/>
      <c r="S4948" s="20">
        <v>0</v>
      </c>
    </row>
    <row r="4949" spans="1:19" x14ac:dyDescent="0.25">
      <c r="A4949" s="177" t="s">
        <v>11921</v>
      </c>
      <c r="B4949" s="20" t="s">
        <v>11922</v>
      </c>
      <c r="C4949" s="20" t="s">
        <v>357</v>
      </c>
      <c r="D4949" s="20" t="s">
        <v>1028</v>
      </c>
      <c r="E4949" s="26">
        <v>43405</v>
      </c>
      <c r="F4949" s="20">
        <v>0</v>
      </c>
      <c r="G4949" s="20">
        <v>0</v>
      </c>
      <c r="H4949" s="20"/>
      <c r="I4949" s="20">
        <v>0</v>
      </c>
      <c r="J4949" s="20">
        <v>0</v>
      </c>
      <c r="K4949" s="20"/>
      <c r="L4949" s="20">
        <v>0</v>
      </c>
      <c r="M4949" s="20"/>
      <c r="N4949" s="20">
        <v>0</v>
      </c>
      <c r="O4949" s="174"/>
      <c r="P4949" s="20">
        <v>0</v>
      </c>
      <c r="Q4949" s="20">
        <v>0</v>
      </c>
      <c r="R4949" s="20"/>
      <c r="S4949" s="20">
        <v>0</v>
      </c>
    </row>
    <row r="4950" spans="1:19" x14ac:dyDescent="0.25">
      <c r="A4950" s="177" t="s">
        <v>11009</v>
      </c>
      <c r="B4950" s="20" t="s">
        <v>11010</v>
      </c>
      <c r="C4950" s="20" t="s">
        <v>227</v>
      </c>
      <c r="D4950" s="20" t="s">
        <v>1028</v>
      </c>
      <c r="E4950" s="26">
        <v>43405</v>
      </c>
      <c r="F4950" s="20">
        <v>0</v>
      </c>
      <c r="G4950" s="20">
        <v>0</v>
      </c>
      <c r="H4950" s="20"/>
      <c r="I4950" s="20">
        <v>0</v>
      </c>
      <c r="J4950" s="20">
        <v>0</v>
      </c>
      <c r="K4950" s="20"/>
      <c r="L4950" s="20">
        <v>0</v>
      </c>
      <c r="M4950" s="20"/>
      <c r="N4950" s="20">
        <v>0</v>
      </c>
      <c r="O4950" s="174"/>
      <c r="P4950" s="20">
        <v>0</v>
      </c>
      <c r="Q4950" s="20">
        <v>0</v>
      </c>
      <c r="R4950" s="20"/>
      <c r="S4950" s="20">
        <v>0</v>
      </c>
    </row>
    <row r="4951" spans="1:19" x14ac:dyDescent="0.25">
      <c r="A4951" s="177" t="s">
        <v>10834</v>
      </c>
      <c r="B4951" s="20" t="s">
        <v>10835</v>
      </c>
      <c r="C4951" s="20" t="s">
        <v>203</v>
      </c>
      <c r="D4951" s="20" t="s">
        <v>1028</v>
      </c>
      <c r="E4951" s="26">
        <v>43405</v>
      </c>
      <c r="F4951" s="20">
        <v>0</v>
      </c>
      <c r="G4951" s="20">
        <v>0</v>
      </c>
      <c r="H4951" s="20"/>
      <c r="I4951" s="20">
        <v>0</v>
      </c>
      <c r="J4951" s="20">
        <v>0</v>
      </c>
      <c r="K4951" s="20"/>
      <c r="L4951" s="20">
        <v>0</v>
      </c>
      <c r="M4951" s="20"/>
      <c r="N4951" s="20">
        <v>0</v>
      </c>
      <c r="O4951" s="174" t="e">
        <v>#DIV/0!</v>
      </c>
      <c r="P4951" s="20">
        <v>0</v>
      </c>
      <c r="Q4951" s="20">
        <v>0</v>
      </c>
      <c r="R4951" s="20"/>
      <c r="S4951" s="20">
        <v>0</v>
      </c>
    </row>
    <row r="4952" spans="1:19" x14ac:dyDescent="0.25">
      <c r="A4952" s="177" t="s">
        <v>10169</v>
      </c>
      <c r="B4952" s="20" t="s">
        <v>10170</v>
      </c>
      <c r="C4952" s="20" t="s">
        <v>387</v>
      </c>
      <c r="D4952" s="20" t="s">
        <v>1028</v>
      </c>
      <c r="E4952" s="26">
        <v>43405</v>
      </c>
      <c r="F4952" s="20">
        <v>0</v>
      </c>
      <c r="G4952" s="20">
        <v>0</v>
      </c>
      <c r="H4952" s="20"/>
      <c r="I4952" s="20">
        <v>0</v>
      </c>
      <c r="J4952" s="20">
        <v>0</v>
      </c>
      <c r="K4952" s="20"/>
      <c r="L4952" s="20">
        <v>0</v>
      </c>
      <c r="M4952" s="20"/>
      <c r="N4952" s="20">
        <v>0</v>
      </c>
      <c r="O4952" s="174"/>
      <c r="P4952" s="20">
        <v>0</v>
      </c>
      <c r="Q4952" s="20">
        <v>0</v>
      </c>
      <c r="R4952" s="20"/>
      <c r="S4952" s="20">
        <v>0</v>
      </c>
    </row>
    <row r="4953" spans="1:19" x14ac:dyDescent="0.25">
      <c r="A4953" s="177" t="s">
        <v>9987</v>
      </c>
      <c r="B4953" s="20" t="s">
        <v>9988</v>
      </c>
      <c r="C4953" s="20" t="s">
        <v>223</v>
      </c>
      <c r="D4953" s="20" t="s">
        <v>1028</v>
      </c>
      <c r="E4953" s="26">
        <v>43405</v>
      </c>
      <c r="F4953" s="20">
        <v>6</v>
      </c>
      <c r="G4953" s="20">
        <v>5.5</v>
      </c>
      <c r="H4953" s="20"/>
      <c r="I4953" s="20">
        <v>41</v>
      </c>
      <c r="J4953" s="20">
        <v>66</v>
      </c>
      <c r="K4953" s="20"/>
      <c r="L4953" s="20">
        <v>62</v>
      </c>
      <c r="M4953" s="20"/>
      <c r="N4953" s="20">
        <v>41</v>
      </c>
      <c r="O4953" s="174"/>
      <c r="P4953" s="20">
        <v>0</v>
      </c>
      <c r="Q4953" s="20">
        <v>0</v>
      </c>
      <c r="R4953" s="20"/>
      <c r="S4953" s="20">
        <v>0</v>
      </c>
    </row>
    <row r="4954" spans="1:19" x14ac:dyDescent="0.25">
      <c r="A4954" s="177" t="s">
        <v>9605</v>
      </c>
      <c r="B4954" s="20" t="s">
        <v>9606</v>
      </c>
      <c r="C4954" s="20" t="s">
        <v>346</v>
      </c>
      <c r="D4954" s="20" t="s">
        <v>1028</v>
      </c>
      <c r="E4954" s="26">
        <v>43405</v>
      </c>
      <c r="F4954" s="20">
        <v>0</v>
      </c>
      <c r="G4954" s="20">
        <v>0</v>
      </c>
      <c r="H4954" s="20"/>
      <c r="I4954" s="20">
        <v>0</v>
      </c>
      <c r="J4954" s="20">
        <v>0</v>
      </c>
      <c r="K4954" s="20"/>
      <c r="L4954" s="20">
        <v>0</v>
      </c>
      <c r="M4954" s="20"/>
      <c r="N4954" s="20">
        <v>0</v>
      </c>
      <c r="O4954" s="174"/>
      <c r="P4954" s="20">
        <v>0</v>
      </c>
      <c r="Q4954" s="20">
        <v>0</v>
      </c>
      <c r="R4954" s="20"/>
      <c r="S4954" s="20">
        <v>0</v>
      </c>
    </row>
    <row r="4955" spans="1:19" x14ac:dyDescent="0.25">
      <c r="A4955" s="177" t="s">
        <v>9246</v>
      </c>
      <c r="B4955" s="20" t="s">
        <v>9247</v>
      </c>
      <c r="C4955" s="20" t="s">
        <v>207</v>
      </c>
      <c r="D4955" s="20" t="s">
        <v>1028</v>
      </c>
      <c r="E4955" s="26">
        <v>43405</v>
      </c>
      <c r="F4955" s="20">
        <v>6</v>
      </c>
      <c r="G4955" s="20">
        <v>7</v>
      </c>
      <c r="H4955" s="20"/>
      <c r="I4955" s="20">
        <v>25</v>
      </c>
      <c r="J4955" s="20">
        <v>36</v>
      </c>
      <c r="K4955" s="20"/>
      <c r="L4955" s="20">
        <v>42</v>
      </c>
      <c r="M4955" s="20"/>
      <c r="N4955" s="20">
        <v>19</v>
      </c>
      <c r="O4955" s="174">
        <v>0</v>
      </c>
      <c r="P4955" s="20">
        <v>1</v>
      </c>
      <c r="Q4955" s="20">
        <v>2</v>
      </c>
      <c r="R4955" s="20"/>
      <c r="S4955" s="20">
        <v>6</v>
      </c>
    </row>
    <row r="4956" spans="1:19" x14ac:dyDescent="0.25">
      <c r="A4956" s="177" t="s">
        <v>8407</v>
      </c>
      <c r="B4956" s="20" t="s">
        <v>8408</v>
      </c>
      <c r="C4956" s="20" t="s">
        <v>212</v>
      </c>
      <c r="D4956" s="20" t="s">
        <v>1028</v>
      </c>
      <c r="E4956" s="26">
        <v>43405</v>
      </c>
      <c r="F4956" s="20">
        <v>1</v>
      </c>
      <c r="G4956" s="20">
        <v>1.5</v>
      </c>
      <c r="H4956" s="20"/>
      <c r="I4956" s="20">
        <v>7</v>
      </c>
      <c r="J4956" s="20">
        <v>6</v>
      </c>
      <c r="K4956" s="20"/>
      <c r="L4956" s="20">
        <v>8</v>
      </c>
      <c r="M4956" s="20"/>
      <c r="N4956" s="20">
        <v>7</v>
      </c>
      <c r="O4956" s="174"/>
      <c r="P4956" s="20">
        <v>0</v>
      </c>
      <c r="Q4956" s="20">
        <v>0</v>
      </c>
      <c r="R4956" s="20"/>
      <c r="S4956" s="20">
        <v>0</v>
      </c>
    </row>
    <row r="4957" spans="1:19" x14ac:dyDescent="0.25">
      <c r="A4957" s="177" t="s">
        <v>8106</v>
      </c>
      <c r="B4957" s="20" t="s">
        <v>8107</v>
      </c>
      <c r="C4957" s="20" t="s">
        <v>225</v>
      </c>
      <c r="D4957" s="20" t="s">
        <v>1028</v>
      </c>
      <c r="E4957" s="26">
        <v>43405</v>
      </c>
      <c r="F4957" s="20">
        <v>5</v>
      </c>
      <c r="G4957" s="20">
        <v>5.5</v>
      </c>
      <c r="H4957" s="20"/>
      <c r="I4957" s="20">
        <v>38</v>
      </c>
      <c r="J4957" s="20">
        <v>55</v>
      </c>
      <c r="K4957" s="20"/>
      <c r="L4957" s="20">
        <v>62</v>
      </c>
      <c r="M4957" s="20"/>
      <c r="N4957" s="20">
        <v>36</v>
      </c>
      <c r="O4957" s="174"/>
      <c r="P4957" s="20">
        <v>0</v>
      </c>
      <c r="Q4957" s="20">
        <v>0</v>
      </c>
      <c r="R4957" s="20"/>
      <c r="S4957" s="20">
        <v>2</v>
      </c>
    </row>
    <row r="4958" spans="1:19" x14ac:dyDescent="0.25">
      <c r="A4958" s="177" t="s">
        <v>7718</v>
      </c>
      <c r="B4958" s="20" t="s">
        <v>7719</v>
      </c>
      <c r="C4958" s="20" t="s">
        <v>901</v>
      </c>
      <c r="D4958" s="20" t="s">
        <v>1028</v>
      </c>
      <c r="E4958" s="26">
        <v>43405</v>
      </c>
      <c r="F4958" s="20">
        <v>5.5</v>
      </c>
      <c r="G4958" s="20">
        <v>7</v>
      </c>
      <c r="H4958" s="20"/>
      <c r="I4958" s="20">
        <v>38</v>
      </c>
      <c r="J4958" s="20">
        <v>30</v>
      </c>
      <c r="K4958" s="20"/>
      <c r="L4958" s="20">
        <v>40</v>
      </c>
      <c r="M4958" s="20"/>
      <c r="N4958" s="20">
        <v>33</v>
      </c>
      <c r="O4958" s="174"/>
      <c r="P4958" s="20">
        <v>2</v>
      </c>
      <c r="Q4958" s="20">
        <v>3</v>
      </c>
      <c r="R4958" s="20"/>
      <c r="S4958" s="20">
        <v>5</v>
      </c>
    </row>
    <row r="4959" spans="1:19" x14ac:dyDescent="0.25">
      <c r="A4959" s="177" t="s">
        <v>7166</v>
      </c>
      <c r="B4959" s="20" t="s">
        <v>7167</v>
      </c>
      <c r="C4959" s="20" t="s">
        <v>232</v>
      </c>
      <c r="D4959" s="20" t="s">
        <v>1028</v>
      </c>
      <c r="E4959" s="26">
        <v>43405</v>
      </c>
      <c r="F4959" s="20">
        <v>7</v>
      </c>
      <c r="G4959" s="20">
        <v>7.5</v>
      </c>
      <c r="H4959" s="20"/>
      <c r="I4959" s="20">
        <v>103</v>
      </c>
      <c r="J4959" s="20">
        <v>80</v>
      </c>
      <c r="K4959" s="20"/>
      <c r="L4959" s="20">
        <v>84</v>
      </c>
      <c r="M4959" s="20"/>
      <c r="N4959" s="20">
        <v>95</v>
      </c>
      <c r="O4959" s="174"/>
      <c r="P4959" s="20">
        <v>1</v>
      </c>
      <c r="Q4959" s="20">
        <v>11</v>
      </c>
      <c r="R4959" s="20"/>
      <c r="S4959" s="20">
        <v>8</v>
      </c>
    </row>
    <row r="4960" spans="1:19" x14ac:dyDescent="0.25">
      <c r="A4960" s="177" t="s">
        <v>6800</v>
      </c>
      <c r="B4960" s="20" t="s">
        <v>6801</v>
      </c>
      <c r="C4960" s="20" t="s">
        <v>317</v>
      </c>
      <c r="D4960" s="20" t="s">
        <v>1028</v>
      </c>
      <c r="E4960" s="26">
        <v>43405</v>
      </c>
      <c r="F4960" s="20">
        <v>12.5</v>
      </c>
      <c r="G4960" s="20">
        <v>11.5</v>
      </c>
      <c r="H4960" s="20"/>
      <c r="I4960" s="20">
        <v>49</v>
      </c>
      <c r="J4960" s="20">
        <v>75</v>
      </c>
      <c r="K4960" s="20"/>
      <c r="L4960" s="20">
        <v>67</v>
      </c>
      <c r="M4960" s="20"/>
      <c r="N4960" s="20">
        <v>39</v>
      </c>
      <c r="O4960" s="174"/>
      <c r="P4960" s="20">
        <v>2</v>
      </c>
      <c r="Q4960" s="20">
        <v>2</v>
      </c>
      <c r="R4960" s="20"/>
      <c r="S4960" s="20">
        <v>10</v>
      </c>
    </row>
    <row r="4961" spans="1:19" x14ac:dyDescent="0.25">
      <c r="A4961" s="177" t="s">
        <v>6376</v>
      </c>
      <c r="B4961" s="20" t="s">
        <v>6377</v>
      </c>
      <c r="C4961" s="20" t="s">
        <v>214</v>
      </c>
      <c r="D4961" s="20" t="s">
        <v>1028</v>
      </c>
      <c r="E4961" s="26">
        <v>43405</v>
      </c>
      <c r="F4961" s="20">
        <v>12</v>
      </c>
      <c r="G4961" s="20">
        <v>15.5</v>
      </c>
      <c r="H4961" s="20"/>
      <c r="I4961" s="20">
        <v>76</v>
      </c>
      <c r="J4961" s="20">
        <v>107</v>
      </c>
      <c r="K4961" s="20"/>
      <c r="L4961" s="20">
        <v>138</v>
      </c>
      <c r="M4961" s="20"/>
      <c r="N4961" s="20">
        <v>49</v>
      </c>
      <c r="O4961" s="174">
        <v>0.95</v>
      </c>
      <c r="P4961" s="20">
        <v>6</v>
      </c>
      <c r="Q4961" s="20">
        <v>14</v>
      </c>
      <c r="R4961" s="20"/>
      <c r="S4961" s="20">
        <v>27</v>
      </c>
    </row>
    <row r="4962" spans="1:19" x14ac:dyDescent="0.25">
      <c r="A4962" s="177" t="s">
        <v>965</v>
      </c>
      <c r="B4962" s="20" t="s">
        <v>915</v>
      </c>
      <c r="C4962" s="20" t="s">
        <v>903</v>
      </c>
      <c r="D4962" s="20" t="s">
        <v>1028</v>
      </c>
      <c r="E4962" s="26">
        <v>43405</v>
      </c>
      <c r="F4962" s="20">
        <v>5</v>
      </c>
      <c r="G4962" s="20">
        <v>6.5</v>
      </c>
      <c r="H4962" s="20"/>
      <c r="I4962" s="20">
        <v>18</v>
      </c>
      <c r="J4962" s="20">
        <v>29</v>
      </c>
      <c r="K4962" s="20"/>
      <c r="L4962" s="20">
        <v>37</v>
      </c>
      <c r="M4962" s="20"/>
      <c r="N4962" s="20">
        <v>18</v>
      </c>
      <c r="O4962" s="174"/>
      <c r="P4962" s="20">
        <v>1</v>
      </c>
      <c r="Q4962" s="20">
        <v>1</v>
      </c>
      <c r="R4962" s="20"/>
      <c r="S4962" s="20">
        <v>0</v>
      </c>
    </row>
    <row r="4963" spans="1:19" x14ac:dyDescent="0.25">
      <c r="A4963" s="177" t="s">
        <v>4983</v>
      </c>
      <c r="B4963" s="20" t="s">
        <v>4984</v>
      </c>
      <c r="C4963" s="20" t="s">
        <v>230</v>
      </c>
      <c r="D4963" s="20" t="s">
        <v>1028</v>
      </c>
      <c r="E4963" s="26">
        <v>43405</v>
      </c>
      <c r="F4963" s="20">
        <v>0</v>
      </c>
      <c r="G4963" s="20">
        <v>0</v>
      </c>
      <c r="H4963" s="20"/>
      <c r="I4963" s="20">
        <v>0</v>
      </c>
      <c r="J4963" s="20">
        <v>0</v>
      </c>
      <c r="K4963" s="20"/>
      <c r="L4963" s="20">
        <v>0</v>
      </c>
      <c r="M4963" s="20"/>
      <c r="N4963" s="20">
        <v>0</v>
      </c>
      <c r="O4963" s="174"/>
      <c r="P4963" s="20">
        <v>0</v>
      </c>
      <c r="Q4963" s="20">
        <v>0</v>
      </c>
      <c r="R4963" s="20"/>
      <c r="S4963" s="20">
        <v>0</v>
      </c>
    </row>
    <row r="4964" spans="1:19" x14ac:dyDescent="0.25">
      <c r="A4964" s="177" t="s">
        <v>4808</v>
      </c>
      <c r="B4964" s="20" t="s">
        <v>4809</v>
      </c>
      <c r="C4964" s="20" t="s">
        <v>234</v>
      </c>
      <c r="D4964" s="20" t="s">
        <v>1028</v>
      </c>
      <c r="E4964" s="26">
        <v>43405</v>
      </c>
      <c r="F4964" s="20">
        <v>3</v>
      </c>
      <c r="G4964" s="20">
        <v>3.5</v>
      </c>
      <c r="H4964" s="20"/>
      <c r="I4964" s="20">
        <v>15</v>
      </c>
      <c r="J4964" s="20">
        <v>36</v>
      </c>
      <c r="K4964" s="20"/>
      <c r="L4964" s="20">
        <v>40</v>
      </c>
      <c r="M4964" s="20"/>
      <c r="N4964" s="20">
        <v>13</v>
      </c>
      <c r="O4964" s="174"/>
      <c r="P4964" s="20">
        <v>2</v>
      </c>
      <c r="Q4964" s="20">
        <v>2</v>
      </c>
      <c r="R4964" s="20"/>
      <c r="S4964" s="20">
        <v>2</v>
      </c>
    </row>
    <row r="4965" spans="1:19" x14ac:dyDescent="0.25">
      <c r="A4965" s="177" t="s">
        <v>4458</v>
      </c>
      <c r="B4965" s="20" t="s">
        <v>4459</v>
      </c>
      <c r="C4965" s="20" t="s">
        <v>217</v>
      </c>
      <c r="D4965" s="20" t="s">
        <v>1028</v>
      </c>
      <c r="E4965" s="26">
        <v>43405</v>
      </c>
      <c r="F4965" s="20">
        <v>0</v>
      </c>
      <c r="G4965" s="20">
        <v>0</v>
      </c>
      <c r="H4965" s="20"/>
      <c r="I4965" s="20">
        <v>0</v>
      </c>
      <c r="J4965" s="20">
        <v>0</v>
      </c>
      <c r="K4965" s="20"/>
      <c r="L4965" s="20">
        <v>0</v>
      </c>
      <c r="M4965" s="20"/>
      <c r="N4965" s="20">
        <v>0</v>
      </c>
      <c r="O4965" s="174"/>
      <c r="P4965" s="20">
        <v>0</v>
      </c>
      <c r="Q4965" s="20">
        <v>0</v>
      </c>
      <c r="R4965" s="20"/>
      <c r="S4965" s="20">
        <v>0</v>
      </c>
    </row>
    <row r="4966" spans="1:19" x14ac:dyDescent="0.25">
      <c r="A4966" s="177" t="s">
        <v>3868</v>
      </c>
      <c r="B4966" s="20" t="s">
        <v>3869</v>
      </c>
      <c r="C4966" s="20" t="s">
        <v>342</v>
      </c>
      <c r="D4966" s="20" t="s">
        <v>1028</v>
      </c>
      <c r="E4966" s="26">
        <v>43405</v>
      </c>
      <c r="F4966" s="20">
        <v>0</v>
      </c>
      <c r="G4966" s="20">
        <v>0</v>
      </c>
      <c r="H4966" s="20"/>
      <c r="I4966" s="20">
        <v>0</v>
      </c>
      <c r="J4966" s="20">
        <v>0</v>
      </c>
      <c r="K4966" s="20"/>
      <c r="L4966" s="20">
        <v>0</v>
      </c>
      <c r="M4966" s="20"/>
      <c r="N4966" s="20">
        <v>0</v>
      </c>
      <c r="O4966" s="174"/>
      <c r="P4966" s="20">
        <v>0</v>
      </c>
      <c r="Q4966" s="20">
        <v>0</v>
      </c>
      <c r="R4966" s="20"/>
      <c r="S4966" s="20">
        <v>0</v>
      </c>
    </row>
    <row r="4967" spans="1:19" x14ac:dyDescent="0.25">
      <c r="A4967" s="177" t="s">
        <v>3676</v>
      </c>
      <c r="B4967" s="20" t="s">
        <v>3677</v>
      </c>
      <c r="C4967" s="20" t="s">
        <v>220</v>
      </c>
      <c r="D4967" s="20" t="s">
        <v>1028</v>
      </c>
      <c r="E4967" s="26">
        <v>43405</v>
      </c>
      <c r="F4967" s="20">
        <v>0</v>
      </c>
      <c r="G4967" s="20">
        <v>0</v>
      </c>
      <c r="H4967" s="20"/>
      <c r="I4967" s="20">
        <v>0</v>
      </c>
      <c r="J4967" s="20">
        <v>0</v>
      </c>
      <c r="K4967" s="20"/>
      <c r="L4967" s="20">
        <v>0</v>
      </c>
      <c r="M4967" s="20"/>
      <c r="N4967" s="20">
        <v>0</v>
      </c>
      <c r="O4967" s="174"/>
      <c r="P4967" s="20">
        <v>0</v>
      </c>
      <c r="Q4967" s="20">
        <v>0</v>
      </c>
      <c r="R4967" s="20"/>
      <c r="S4967" s="20">
        <v>0</v>
      </c>
    </row>
    <row r="4968" spans="1:19" x14ac:dyDescent="0.25">
      <c r="A4968" s="177" t="s">
        <v>3151</v>
      </c>
      <c r="B4968" s="20" t="s">
        <v>3152</v>
      </c>
      <c r="C4968" s="20" t="s">
        <v>242</v>
      </c>
      <c r="D4968" s="20" t="s">
        <v>1026</v>
      </c>
      <c r="E4968" s="26">
        <v>43405</v>
      </c>
      <c r="F4968" s="20">
        <v>0</v>
      </c>
      <c r="G4968" s="20">
        <v>0</v>
      </c>
      <c r="H4968" s="20"/>
      <c r="I4968" s="20">
        <v>0</v>
      </c>
      <c r="J4968" s="173">
        <v>0</v>
      </c>
      <c r="K4968" s="20"/>
      <c r="L4968" s="20">
        <v>0</v>
      </c>
      <c r="M4968" s="20"/>
      <c r="N4968" s="20">
        <v>0</v>
      </c>
      <c r="O4968" s="174"/>
      <c r="P4968" s="20">
        <v>0</v>
      </c>
      <c r="Q4968" s="20">
        <v>0</v>
      </c>
      <c r="R4968" s="20"/>
      <c r="S4968" s="20">
        <v>0</v>
      </c>
    </row>
    <row r="4969" spans="1:19" x14ac:dyDescent="0.25">
      <c r="A4969" s="177" t="s">
        <v>2976</v>
      </c>
      <c r="B4969" s="20" t="s">
        <v>2977</v>
      </c>
      <c r="C4969" s="20" t="s">
        <v>2754</v>
      </c>
      <c r="D4969" s="20" t="s">
        <v>1026</v>
      </c>
      <c r="E4969" s="26">
        <v>43405</v>
      </c>
      <c r="F4969" s="20">
        <v>2.5</v>
      </c>
      <c r="G4969" s="20">
        <v>3.5</v>
      </c>
      <c r="H4969" s="20"/>
      <c r="I4969" s="20">
        <v>11</v>
      </c>
      <c r="J4969" s="173">
        <v>15</v>
      </c>
      <c r="K4969" s="20"/>
      <c r="L4969" s="20">
        <v>20</v>
      </c>
      <c r="M4969" s="20"/>
      <c r="N4969" s="20">
        <v>11</v>
      </c>
      <c r="O4969" s="174"/>
      <c r="P4969" s="20">
        <v>0</v>
      </c>
      <c r="Q4969" s="20">
        <v>0</v>
      </c>
      <c r="R4969" s="20"/>
      <c r="S4969" s="20">
        <v>0</v>
      </c>
    </row>
    <row r="4970" spans="1:19" x14ac:dyDescent="0.25">
      <c r="A4970" s="177" t="s">
        <v>2803</v>
      </c>
      <c r="B4970" s="20" t="s">
        <v>2804</v>
      </c>
      <c r="C4970" s="20" t="s">
        <v>2754</v>
      </c>
      <c r="D4970" s="20" t="s">
        <v>1027</v>
      </c>
      <c r="E4970" s="26">
        <v>43405</v>
      </c>
      <c r="F4970" s="20">
        <v>3.5</v>
      </c>
      <c r="G4970" s="20">
        <v>5</v>
      </c>
      <c r="H4970" s="20"/>
      <c r="I4970" s="20">
        <v>18</v>
      </c>
      <c r="J4970" s="173">
        <v>19</v>
      </c>
      <c r="K4970" s="20"/>
      <c r="L4970" s="20">
        <v>28</v>
      </c>
      <c r="M4970" s="20"/>
      <c r="N4970" s="20">
        <v>18</v>
      </c>
      <c r="O4970" s="174"/>
      <c r="P4970" s="20">
        <v>0</v>
      </c>
      <c r="Q4970" s="20">
        <v>0</v>
      </c>
      <c r="R4970" s="20"/>
      <c r="S4970" s="20">
        <v>0</v>
      </c>
    </row>
    <row r="4971" spans="1:19" x14ac:dyDescent="0.25">
      <c r="A4971" s="177" t="s">
        <v>2769</v>
      </c>
      <c r="B4971" s="20" t="s">
        <v>2770</v>
      </c>
      <c r="C4971" s="20" t="s">
        <v>2754</v>
      </c>
      <c r="D4971" s="20" t="s">
        <v>1028</v>
      </c>
      <c r="E4971" s="26">
        <v>43405</v>
      </c>
      <c r="F4971" s="20">
        <v>6</v>
      </c>
      <c r="G4971" s="20">
        <v>8.5</v>
      </c>
      <c r="H4971" s="20"/>
      <c r="I4971" s="20">
        <v>29</v>
      </c>
      <c r="J4971" s="20">
        <v>34</v>
      </c>
      <c r="K4971" s="20"/>
      <c r="L4971" s="20">
        <v>48</v>
      </c>
      <c r="M4971" s="20"/>
      <c r="N4971" s="20">
        <v>29</v>
      </c>
      <c r="O4971" s="174"/>
      <c r="P4971" s="20">
        <v>0</v>
      </c>
      <c r="Q4971" s="20">
        <v>0</v>
      </c>
      <c r="R4971" s="20"/>
      <c r="S4971" s="20">
        <v>0</v>
      </c>
    </row>
    <row r="4972" spans="1:19" x14ac:dyDescent="0.25">
      <c r="A4972" s="177" t="s">
        <v>2731</v>
      </c>
      <c r="B4972" s="20" t="s">
        <v>2732</v>
      </c>
      <c r="C4972" s="20" t="s">
        <v>237</v>
      </c>
      <c r="D4972" s="20" t="s">
        <v>1026</v>
      </c>
      <c r="E4972" s="26">
        <v>43405</v>
      </c>
      <c r="F4972" s="20">
        <v>7.5</v>
      </c>
      <c r="G4972" s="20">
        <v>10</v>
      </c>
      <c r="H4972" s="20"/>
      <c r="I4972" s="20">
        <v>40</v>
      </c>
      <c r="J4972" s="173">
        <v>47</v>
      </c>
      <c r="K4972" s="20"/>
      <c r="L4972" s="20">
        <v>64</v>
      </c>
      <c r="M4972" s="20"/>
      <c r="N4972" s="20">
        <v>26</v>
      </c>
      <c r="O4972" s="174">
        <v>0.47499999999999998</v>
      </c>
      <c r="P4972" s="20">
        <v>2</v>
      </c>
      <c r="Q4972" s="20">
        <v>2</v>
      </c>
      <c r="R4972" s="20"/>
      <c r="S4972" s="20">
        <v>14</v>
      </c>
    </row>
    <row r="4973" spans="1:19" x14ac:dyDescent="0.25">
      <c r="A4973" s="177" t="s">
        <v>2556</v>
      </c>
      <c r="B4973" s="20" t="s">
        <v>2557</v>
      </c>
      <c r="C4973" s="20" t="s">
        <v>238</v>
      </c>
      <c r="D4973" s="20" t="s">
        <v>1026</v>
      </c>
      <c r="E4973" s="26">
        <v>43405</v>
      </c>
      <c r="F4973" s="20">
        <v>0</v>
      </c>
      <c r="G4973" s="20">
        <v>0</v>
      </c>
      <c r="H4973" s="20"/>
      <c r="I4973" s="20">
        <v>0</v>
      </c>
      <c r="J4973" s="173">
        <v>0</v>
      </c>
      <c r="K4973" s="20"/>
      <c r="L4973" s="20">
        <v>0</v>
      </c>
      <c r="M4973" s="20"/>
      <c r="N4973" s="20">
        <v>0</v>
      </c>
      <c r="O4973" s="174"/>
      <c r="P4973" s="20">
        <v>0</v>
      </c>
      <c r="Q4973" s="20">
        <v>0</v>
      </c>
      <c r="R4973" s="20"/>
      <c r="S4973" s="20">
        <v>0</v>
      </c>
    </row>
    <row r="4974" spans="1:19" x14ac:dyDescent="0.25">
      <c r="A4974" s="177" t="s">
        <v>2383</v>
      </c>
      <c r="B4974" s="20" t="s">
        <v>2384</v>
      </c>
      <c r="C4974" s="20" t="s">
        <v>239</v>
      </c>
      <c r="D4974" s="20" t="s">
        <v>1026</v>
      </c>
      <c r="E4974" s="26">
        <v>43405</v>
      </c>
      <c r="F4974" s="20">
        <v>0</v>
      </c>
      <c r="G4974" s="20">
        <v>0</v>
      </c>
      <c r="H4974" s="20"/>
      <c r="I4974" s="20">
        <v>0</v>
      </c>
      <c r="J4974" s="173">
        <v>0</v>
      </c>
      <c r="K4974" s="20"/>
      <c r="L4974" s="20">
        <v>0</v>
      </c>
      <c r="M4974" s="20"/>
      <c r="N4974" s="20">
        <v>0</v>
      </c>
      <c r="O4974" s="174"/>
      <c r="P4974" s="20">
        <v>0</v>
      </c>
      <c r="Q4974" s="20">
        <v>0</v>
      </c>
      <c r="R4974" s="20"/>
      <c r="S4974" s="20">
        <v>0</v>
      </c>
    </row>
    <row r="4975" spans="1:19" x14ac:dyDescent="0.25">
      <c r="A4975" s="177" t="s">
        <v>2208</v>
      </c>
      <c r="B4975" s="20" t="s">
        <v>2209</v>
      </c>
      <c r="C4975" s="20" t="s">
        <v>2018</v>
      </c>
      <c r="D4975" s="20" t="s">
        <v>1026</v>
      </c>
      <c r="E4975" s="26">
        <v>43405</v>
      </c>
      <c r="F4975" s="20">
        <v>4.5</v>
      </c>
      <c r="G4975" s="20">
        <v>5.5</v>
      </c>
      <c r="H4975" s="20"/>
      <c r="I4975" s="20">
        <v>30</v>
      </c>
      <c r="J4975" s="173">
        <v>26</v>
      </c>
      <c r="K4975" s="20"/>
      <c r="L4975" s="20">
        <v>32</v>
      </c>
      <c r="M4975" s="20"/>
      <c r="N4975" s="20">
        <v>26</v>
      </c>
      <c r="O4975" s="174"/>
      <c r="P4975" s="20">
        <v>3</v>
      </c>
      <c r="Q4975" s="20">
        <v>4</v>
      </c>
      <c r="R4975" s="20"/>
      <c r="S4975" s="20">
        <v>4</v>
      </c>
    </row>
    <row r="4976" spans="1:19" x14ac:dyDescent="0.25">
      <c r="A4976" s="177" t="s">
        <v>2033</v>
      </c>
      <c r="B4976" s="20" t="s">
        <v>2034</v>
      </c>
      <c r="C4976" s="20" t="s">
        <v>2018</v>
      </c>
      <c r="D4976" s="20" t="s">
        <v>1027</v>
      </c>
      <c r="E4976" s="26">
        <v>43405</v>
      </c>
      <c r="F4976" s="20">
        <v>4</v>
      </c>
      <c r="G4976" s="20">
        <v>3.5</v>
      </c>
      <c r="H4976" s="20"/>
      <c r="I4976" s="20">
        <v>13</v>
      </c>
      <c r="J4976" s="173">
        <v>21</v>
      </c>
      <c r="K4976" s="20"/>
      <c r="L4976" s="20">
        <v>20</v>
      </c>
      <c r="M4976" s="20"/>
      <c r="N4976" s="20">
        <v>10</v>
      </c>
      <c r="O4976" s="174"/>
      <c r="P4976" s="20">
        <v>0</v>
      </c>
      <c r="Q4976" s="20">
        <v>0</v>
      </c>
      <c r="R4976" s="20"/>
      <c r="S4976" s="20">
        <v>3</v>
      </c>
    </row>
    <row r="4977" spans="1:19" x14ac:dyDescent="0.25">
      <c r="A4977" s="177" t="s">
        <v>2000</v>
      </c>
      <c r="B4977" s="20" t="s">
        <v>2001</v>
      </c>
      <c r="C4977" s="20" t="s">
        <v>2018</v>
      </c>
      <c r="D4977" s="20" t="s">
        <v>1028</v>
      </c>
      <c r="E4977" s="26">
        <v>43405</v>
      </c>
      <c r="F4977" s="20">
        <v>8.5</v>
      </c>
      <c r="G4977" s="20">
        <v>9</v>
      </c>
      <c r="H4977" s="20"/>
      <c r="I4977" s="20">
        <v>43</v>
      </c>
      <c r="J4977" s="20">
        <v>47</v>
      </c>
      <c r="K4977" s="20"/>
      <c r="L4977" s="20">
        <v>52</v>
      </c>
      <c r="M4977" s="20"/>
      <c r="N4977" s="20">
        <v>36</v>
      </c>
      <c r="O4977" s="174"/>
      <c r="P4977" s="20">
        <v>3</v>
      </c>
      <c r="Q4977" s="20">
        <v>4</v>
      </c>
      <c r="R4977" s="20"/>
      <c r="S4977" s="20">
        <v>7</v>
      </c>
    </row>
    <row r="4978" spans="1:19" x14ac:dyDescent="0.25">
      <c r="A4978" s="177" t="s">
        <v>1960</v>
      </c>
      <c r="B4978" s="20" t="s">
        <v>1961</v>
      </c>
      <c r="C4978" s="20" t="s">
        <v>240</v>
      </c>
      <c r="D4978" s="20" t="s">
        <v>1026</v>
      </c>
      <c r="E4978" s="26">
        <v>43405</v>
      </c>
      <c r="F4978" s="20">
        <v>14</v>
      </c>
      <c r="G4978" s="20">
        <v>13.5</v>
      </c>
      <c r="H4978" s="20"/>
      <c r="I4978" s="20">
        <v>54</v>
      </c>
      <c r="J4978" s="173">
        <v>84</v>
      </c>
      <c r="K4978" s="20"/>
      <c r="L4978" s="20">
        <v>78</v>
      </c>
      <c r="M4978" s="20"/>
      <c r="N4978" s="20">
        <v>44</v>
      </c>
      <c r="O4978" s="174"/>
      <c r="P4978" s="20">
        <v>4</v>
      </c>
      <c r="Q4978" s="20">
        <v>4</v>
      </c>
      <c r="R4978" s="20"/>
      <c r="S4978" s="20">
        <v>10</v>
      </c>
    </row>
    <row r="4979" spans="1:19" x14ac:dyDescent="0.25">
      <c r="A4979" s="177" t="s">
        <v>1785</v>
      </c>
      <c r="B4979" s="20" t="s">
        <v>1786</v>
      </c>
      <c r="C4979" s="20" t="s">
        <v>241</v>
      </c>
      <c r="D4979" s="20" t="s">
        <v>1026</v>
      </c>
      <c r="E4979" s="26">
        <v>43405</v>
      </c>
      <c r="F4979" s="20">
        <v>32.5</v>
      </c>
      <c r="G4979" s="20">
        <v>37</v>
      </c>
      <c r="H4979" s="20"/>
      <c r="I4979" s="20">
        <v>311</v>
      </c>
      <c r="J4979" s="173">
        <v>362</v>
      </c>
      <c r="K4979" s="20"/>
      <c r="L4979" s="20">
        <v>414</v>
      </c>
      <c r="M4979" s="20"/>
      <c r="N4979" s="20">
        <v>278</v>
      </c>
      <c r="O4979" s="174"/>
      <c r="P4979" s="20">
        <v>7</v>
      </c>
      <c r="Q4979" s="20">
        <v>25</v>
      </c>
      <c r="R4979" s="20"/>
      <c r="S4979" s="20">
        <v>33</v>
      </c>
    </row>
    <row r="4980" spans="1:19" x14ac:dyDescent="0.25">
      <c r="A4980" s="177" t="s">
        <v>1610</v>
      </c>
      <c r="B4980" s="20" t="s">
        <v>1611</v>
      </c>
      <c r="C4980" s="20" t="s">
        <v>318</v>
      </c>
      <c r="D4980" s="20" t="s">
        <v>1026</v>
      </c>
      <c r="E4980" s="26">
        <v>43405</v>
      </c>
      <c r="F4980" s="20">
        <v>7.5</v>
      </c>
      <c r="G4980" s="20">
        <v>8</v>
      </c>
      <c r="H4980" s="20"/>
      <c r="I4980" s="20">
        <v>30</v>
      </c>
      <c r="J4980" s="20">
        <v>45</v>
      </c>
      <c r="K4980" s="20"/>
      <c r="L4980" s="20">
        <v>47</v>
      </c>
      <c r="M4980" s="20"/>
      <c r="N4980" s="20">
        <v>27</v>
      </c>
      <c r="O4980" s="174"/>
      <c r="P4980" s="20">
        <v>0</v>
      </c>
      <c r="Q4980" s="20">
        <v>1</v>
      </c>
      <c r="R4980" s="20"/>
      <c r="S4980" s="20">
        <v>3</v>
      </c>
    </row>
    <row r="4981" spans="1:19" x14ac:dyDescent="0.25">
      <c r="A4981" s="177" t="s">
        <v>1500</v>
      </c>
      <c r="B4981" s="20" t="s">
        <v>1501</v>
      </c>
      <c r="C4981" s="20" t="s">
        <v>896</v>
      </c>
      <c r="D4981" s="20" t="s">
        <v>1026</v>
      </c>
      <c r="E4981" s="26">
        <v>43405</v>
      </c>
      <c r="F4981" s="20">
        <v>68.5</v>
      </c>
      <c r="G4981" s="20">
        <v>77.5</v>
      </c>
      <c r="H4981" s="20"/>
      <c r="I4981" s="20">
        <v>476</v>
      </c>
      <c r="J4981" s="20">
        <v>579</v>
      </c>
      <c r="K4981" s="20"/>
      <c r="L4981" s="20">
        <v>655</v>
      </c>
      <c r="M4981" s="20"/>
      <c r="N4981" s="20">
        <v>412</v>
      </c>
      <c r="O4981" s="174">
        <v>0.47499999999999998</v>
      </c>
      <c r="P4981" s="20">
        <v>16</v>
      </c>
      <c r="Q4981" s="20">
        <v>36</v>
      </c>
      <c r="R4981" s="20"/>
      <c r="S4981" s="20">
        <v>64</v>
      </c>
    </row>
    <row r="4982" spans="1:19" x14ac:dyDescent="0.25">
      <c r="A4982" s="177" t="s">
        <v>1459</v>
      </c>
      <c r="B4982" s="20" t="s">
        <v>1460</v>
      </c>
      <c r="C4982" s="20" t="s">
        <v>899</v>
      </c>
      <c r="D4982" s="20" t="s">
        <v>1027</v>
      </c>
      <c r="E4982" s="26">
        <v>43405</v>
      </c>
      <c r="F4982" s="20">
        <v>7.5</v>
      </c>
      <c r="G4982" s="20">
        <v>8.5</v>
      </c>
      <c r="H4982" s="20"/>
      <c r="I4982" s="20">
        <v>31</v>
      </c>
      <c r="J4982" s="20">
        <v>40</v>
      </c>
      <c r="K4982" s="20"/>
      <c r="L4982" s="20">
        <v>48</v>
      </c>
      <c r="M4982" s="20"/>
      <c r="N4982" s="20">
        <v>28</v>
      </c>
      <c r="O4982" s="174" t="s">
        <v>904</v>
      </c>
      <c r="P4982" s="20">
        <v>0</v>
      </c>
      <c r="Q4982" s="20">
        <v>0</v>
      </c>
      <c r="R4982" s="20"/>
      <c r="S4982" s="20">
        <v>3</v>
      </c>
    </row>
    <row r="4983" spans="1:19" x14ac:dyDescent="0.25">
      <c r="A4983" s="177" t="s">
        <v>1398</v>
      </c>
      <c r="B4983" s="20" t="s">
        <v>1399</v>
      </c>
      <c r="C4983" s="20" t="s">
        <v>1264</v>
      </c>
      <c r="D4983" s="20" t="s">
        <v>1026</v>
      </c>
      <c r="E4983" s="26">
        <v>43405</v>
      </c>
      <c r="F4983" s="20">
        <v>21</v>
      </c>
      <c r="G4983" s="20">
        <v>22.5</v>
      </c>
      <c r="H4983" s="20"/>
      <c r="I4983" s="20">
        <v>95</v>
      </c>
      <c r="J4983" s="20">
        <v>125</v>
      </c>
      <c r="K4983" s="20"/>
      <c r="L4983" s="20">
        <v>130</v>
      </c>
      <c r="M4983" s="20"/>
      <c r="N4983" s="20">
        <v>81</v>
      </c>
      <c r="O4983" s="174"/>
      <c r="P4983" s="20">
        <v>7</v>
      </c>
      <c r="Q4983" s="20">
        <v>8</v>
      </c>
      <c r="R4983" s="20"/>
      <c r="S4983" s="20">
        <v>14</v>
      </c>
    </row>
    <row r="4984" spans="1:19" x14ac:dyDescent="0.25">
      <c r="A4984" s="177" t="s">
        <v>1431</v>
      </c>
      <c r="B4984" s="20" t="s">
        <v>1430</v>
      </c>
      <c r="C4984" s="20" t="s">
        <v>1264</v>
      </c>
      <c r="D4984" s="20" t="s">
        <v>1027</v>
      </c>
      <c r="E4984" s="26">
        <v>43405</v>
      </c>
      <c r="F4984" s="20">
        <v>7.5</v>
      </c>
      <c r="G4984" s="20">
        <v>8.5</v>
      </c>
      <c r="H4984" s="20"/>
      <c r="I4984" s="20">
        <v>31</v>
      </c>
      <c r="J4984" s="20">
        <v>40</v>
      </c>
      <c r="K4984" s="20"/>
      <c r="L4984" s="20">
        <v>48</v>
      </c>
      <c r="M4984" s="20"/>
      <c r="N4984" s="20">
        <v>28</v>
      </c>
      <c r="O4984" s="174"/>
      <c r="P4984" s="20">
        <v>0</v>
      </c>
      <c r="Q4984" s="20">
        <v>0</v>
      </c>
      <c r="R4984" s="20"/>
      <c r="S4984" s="20">
        <v>3</v>
      </c>
    </row>
    <row r="4985" spans="1:19" x14ac:dyDescent="0.25">
      <c r="A4985" s="177" t="s">
        <v>1362</v>
      </c>
      <c r="B4985" s="20" t="s">
        <v>1363</v>
      </c>
      <c r="C4985" s="20" t="s">
        <v>1264</v>
      </c>
      <c r="D4985" s="20" t="s">
        <v>1028</v>
      </c>
      <c r="E4985" s="26">
        <v>43405</v>
      </c>
      <c r="F4985" s="20">
        <v>28.5</v>
      </c>
      <c r="G4985" s="20">
        <v>31</v>
      </c>
      <c r="H4985" s="20"/>
      <c r="I4985" s="20">
        <v>126</v>
      </c>
      <c r="J4985" s="20">
        <v>165</v>
      </c>
      <c r="K4985" s="20"/>
      <c r="L4985" s="20">
        <v>178</v>
      </c>
      <c r="M4985" s="20"/>
      <c r="N4985" s="20">
        <v>109</v>
      </c>
      <c r="O4985" s="174"/>
      <c r="P4985" s="20">
        <v>7</v>
      </c>
      <c r="Q4985" s="20">
        <v>8</v>
      </c>
      <c r="R4985" s="20"/>
      <c r="S4985" s="20">
        <v>17</v>
      </c>
    </row>
    <row r="4986" spans="1:19" x14ac:dyDescent="0.25">
      <c r="A4986" s="177" t="s">
        <v>1166</v>
      </c>
      <c r="B4986" s="20" t="s">
        <v>1254</v>
      </c>
      <c r="C4986" s="20" t="s">
        <v>235</v>
      </c>
      <c r="D4986" s="20" t="s">
        <v>1028</v>
      </c>
      <c r="E4986" s="26">
        <v>43405</v>
      </c>
      <c r="F4986" s="20">
        <v>76</v>
      </c>
      <c r="G4986" s="20">
        <v>86</v>
      </c>
      <c r="H4986" s="20">
        <v>0</v>
      </c>
      <c r="I4986" s="20">
        <v>507</v>
      </c>
      <c r="J4986" s="20">
        <v>619</v>
      </c>
      <c r="K4986" s="20"/>
      <c r="L4986" s="20">
        <v>703</v>
      </c>
      <c r="M4986" s="20">
        <v>0</v>
      </c>
      <c r="N4986" s="20">
        <v>440</v>
      </c>
      <c r="O4986" s="174">
        <v>0.47499999999999998</v>
      </c>
      <c r="P4986" s="20">
        <v>16</v>
      </c>
      <c r="Q4986" s="20">
        <v>36</v>
      </c>
      <c r="R4986" s="20">
        <v>0</v>
      </c>
      <c r="S4986" s="20">
        <v>67</v>
      </c>
    </row>
    <row r="4987" spans="1:19" x14ac:dyDescent="0.25">
      <c r="A4987" s="177" t="s">
        <v>11170</v>
      </c>
      <c r="B4987" t="s">
        <v>11171</v>
      </c>
      <c r="C4987" t="s">
        <v>228</v>
      </c>
      <c r="D4987" s="20" t="s">
        <v>1026</v>
      </c>
      <c r="E4987" s="26">
        <v>43435</v>
      </c>
      <c r="F4987">
        <v>0</v>
      </c>
      <c r="G4987">
        <v>0</v>
      </c>
      <c r="I4987">
        <v>0</v>
      </c>
      <c r="J4987">
        <v>0</v>
      </c>
      <c r="L4987">
        <v>0</v>
      </c>
      <c r="N4987">
        <v>0</v>
      </c>
      <c r="P4987">
        <v>0</v>
      </c>
      <c r="Q4987">
        <v>0</v>
      </c>
      <c r="S4987">
        <v>0</v>
      </c>
    </row>
    <row r="4988" spans="1:19" x14ac:dyDescent="0.25">
      <c r="A4988" s="177" t="s">
        <v>9423</v>
      </c>
      <c r="B4988" t="s">
        <v>9424</v>
      </c>
      <c r="C4988" t="s">
        <v>211</v>
      </c>
      <c r="D4988" s="20" t="s">
        <v>1026</v>
      </c>
      <c r="E4988" s="26">
        <v>43435</v>
      </c>
      <c r="F4988">
        <v>0</v>
      </c>
      <c r="G4988">
        <v>0</v>
      </c>
      <c r="I4988">
        <v>0</v>
      </c>
      <c r="J4988">
        <v>0</v>
      </c>
      <c r="L4988">
        <v>0</v>
      </c>
      <c r="N4988">
        <v>0</v>
      </c>
      <c r="P4988">
        <v>0</v>
      </c>
      <c r="Q4988">
        <v>0</v>
      </c>
      <c r="S4988">
        <v>0</v>
      </c>
    </row>
    <row r="4989" spans="1:19" x14ac:dyDescent="0.25">
      <c r="A4989" s="177" t="s">
        <v>8584</v>
      </c>
      <c r="B4989" t="s">
        <v>8585</v>
      </c>
      <c r="C4989" t="s">
        <v>213</v>
      </c>
      <c r="D4989" s="20" t="s">
        <v>1026</v>
      </c>
      <c r="E4989" s="26">
        <v>43435</v>
      </c>
      <c r="F4989">
        <v>0</v>
      </c>
      <c r="G4989">
        <v>0</v>
      </c>
      <c r="I4989">
        <v>0</v>
      </c>
      <c r="J4989">
        <v>0</v>
      </c>
      <c r="L4989">
        <v>0</v>
      </c>
      <c r="N4989">
        <v>0</v>
      </c>
      <c r="P4989">
        <v>0</v>
      </c>
      <c r="Q4989">
        <v>0</v>
      </c>
      <c r="S4989">
        <v>0</v>
      </c>
    </row>
    <row r="4990" spans="1:19" x14ac:dyDescent="0.25">
      <c r="A4990" s="177" t="s">
        <v>5160</v>
      </c>
      <c r="B4990" t="s">
        <v>5161</v>
      </c>
      <c r="C4990" t="s">
        <v>229</v>
      </c>
      <c r="D4990" s="20" t="s">
        <v>1026</v>
      </c>
      <c r="E4990" s="26">
        <v>43435</v>
      </c>
      <c r="F4990">
        <v>0</v>
      </c>
      <c r="G4990">
        <v>0</v>
      </c>
      <c r="I4990">
        <v>0</v>
      </c>
      <c r="J4990">
        <v>0</v>
      </c>
      <c r="L4990">
        <v>0</v>
      </c>
      <c r="N4990">
        <v>0</v>
      </c>
      <c r="P4990">
        <v>0</v>
      </c>
      <c r="Q4990">
        <v>0</v>
      </c>
      <c r="S4990">
        <v>0</v>
      </c>
    </row>
    <row r="4991" spans="1:19" x14ac:dyDescent="0.25">
      <c r="A4991" s="177" t="s">
        <v>12162</v>
      </c>
      <c r="B4991" t="s">
        <v>12163</v>
      </c>
      <c r="C4991" s="20" t="s">
        <v>1077</v>
      </c>
      <c r="D4991" s="20" t="s">
        <v>1028</v>
      </c>
      <c r="E4991" s="26">
        <v>43435</v>
      </c>
      <c r="F4991">
        <v>0</v>
      </c>
      <c r="G4991">
        <v>0</v>
      </c>
      <c r="I4991">
        <v>0</v>
      </c>
      <c r="J4991">
        <v>0</v>
      </c>
      <c r="L4991">
        <v>0</v>
      </c>
      <c r="N4991">
        <v>0</v>
      </c>
      <c r="P4991">
        <v>0</v>
      </c>
      <c r="Q4991">
        <v>0</v>
      </c>
      <c r="S4991">
        <v>0</v>
      </c>
    </row>
    <row r="4992" spans="1:19" x14ac:dyDescent="0.25">
      <c r="A4992" s="177" t="s">
        <v>7495</v>
      </c>
      <c r="B4992" t="s">
        <v>7496</v>
      </c>
      <c r="C4992" s="20" t="s">
        <v>1074</v>
      </c>
      <c r="D4992" s="20" t="s">
        <v>1026</v>
      </c>
      <c r="E4992" s="26">
        <v>43435</v>
      </c>
      <c r="F4992">
        <v>0</v>
      </c>
      <c r="G4992">
        <v>0</v>
      </c>
      <c r="I4992">
        <v>0</v>
      </c>
      <c r="J4992">
        <v>0</v>
      </c>
      <c r="L4992">
        <v>0</v>
      </c>
      <c r="N4992">
        <v>0</v>
      </c>
      <c r="P4992">
        <v>0</v>
      </c>
      <c r="Q4992">
        <v>0</v>
      </c>
      <c r="S4992">
        <v>0</v>
      </c>
    </row>
    <row r="4993" spans="1:19" x14ac:dyDescent="0.25">
      <c r="A4993" s="177" t="s">
        <v>5784</v>
      </c>
      <c r="B4993" t="s">
        <v>5785</v>
      </c>
      <c r="C4993" s="20" t="s">
        <v>1073</v>
      </c>
      <c r="D4993" s="20" t="s">
        <v>1026</v>
      </c>
      <c r="E4993" s="26">
        <v>43435</v>
      </c>
      <c r="F4993">
        <v>2.5</v>
      </c>
      <c r="G4993">
        <v>3.5</v>
      </c>
      <c r="I4993">
        <v>10</v>
      </c>
      <c r="J4993">
        <v>14</v>
      </c>
      <c r="L4993">
        <v>20</v>
      </c>
      <c r="N4993">
        <v>10</v>
      </c>
      <c r="P4993">
        <v>0</v>
      </c>
      <c r="Q4993">
        <v>0</v>
      </c>
      <c r="S4993">
        <v>0</v>
      </c>
    </row>
    <row r="4994" spans="1:19" x14ac:dyDescent="0.25">
      <c r="A4994" s="177" t="s">
        <v>12394</v>
      </c>
      <c r="B4994" t="s">
        <v>12395</v>
      </c>
      <c r="C4994" s="20" t="s">
        <v>1076</v>
      </c>
      <c r="D4994" s="20" t="s">
        <v>1027</v>
      </c>
      <c r="E4994" s="26">
        <v>43435</v>
      </c>
      <c r="F4994">
        <v>2</v>
      </c>
      <c r="G4994">
        <v>2.5</v>
      </c>
      <c r="I4994">
        <v>3</v>
      </c>
      <c r="J4994">
        <v>11</v>
      </c>
      <c r="L4994">
        <v>14</v>
      </c>
      <c r="N4994">
        <v>3</v>
      </c>
      <c r="P4994">
        <v>1</v>
      </c>
      <c r="Q4994">
        <v>3</v>
      </c>
      <c r="S4994">
        <v>0</v>
      </c>
    </row>
    <row r="4995" spans="1:19" x14ac:dyDescent="0.25">
      <c r="A4995" s="177" t="s">
        <v>10133</v>
      </c>
      <c r="B4995" t="s">
        <v>10134</v>
      </c>
      <c r="C4995" s="20" t="s">
        <v>1075</v>
      </c>
      <c r="D4995" s="20" t="s">
        <v>1027</v>
      </c>
      <c r="E4995" s="26">
        <v>43435</v>
      </c>
      <c r="F4995">
        <v>0</v>
      </c>
      <c r="G4995">
        <v>0</v>
      </c>
      <c r="I4995">
        <v>0</v>
      </c>
      <c r="J4995">
        <v>0</v>
      </c>
      <c r="L4995">
        <v>0</v>
      </c>
      <c r="N4995">
        <v>0</v>
      </c>
      <c r="P4995">
        <v>0</v>
      </c>
      <c r="Q4995">
        <v>0</v>
      </c>
      <c r="S4995">
        <v>0</v>
      </c>
    </row>
    <row r="4996" spans="1:19" x14ac:dyDescent="0.25">
      <c r="A4996" s="177" t="s">
        <v>7465</v>
      </c>
      <c r="B4996" t="s">
        <v>7466</v>
      </c>
      <c r="C4996" s="20" t="s">
        <v>1074</v>
      </c>
      <c r="D4996" s="20" t="s">
        <v>1027</v>
      </c>
      <c r="E4996" s="26">
        <v>43435</v>
      </c>
      <c r="F4996">
        <v>2</v>
      </c>
      <c r="G4996">
        <v>2.5</v>
      </c>
      <c r="I4996">
        <v>12</v>
      </c>
      <c r="J4996">
        <v>11</v>
      </c>
      <c r="L4996">
        <v>14</v>
      </c>
      <c r="N4996">
        <v>11</v>
      </c>
      <c r="P4996">
        <v>0</v>
      </c>
      <c r="Q4996">
        <v>1</v>
      </c>
      <c r="S4996">
        <v>1</v>
      </c>
    </row>
    <row r="4997" spans="1:19" x14ac:dyDescent="0.25">
      <c r="A4997" s="177" t="s">
        <v>5609</v>
      </c>
      <c r="B4997" t="s">
        <v>5610</v>
      </c>
      <c r="C4997" s="20" t="s">
        <v>1073</v>
      </c>
      <c r="D4997" s="20" t="s">
        <v>1027</v>
      </c>
      <c r="E4997" s="26">
        <v>43435</v>
      </c>
      <c r="F4997">
        <v>0</v>
      </c>
      <c r="G4997">
        <v>0</v>
      </c>
      <c r="I4997">
        <v>0</v>
      </c>
      <c r="J4997">
        <v>0</v>
      </c>
      <c r="L4997">
        <v>0</v>
      </c>
      <c r="N4997">
        <v>0</v>
      </c>
      <c r="P4997">
        <v>0</v>
      </c>
      <c r="Q4997">
        <v>0</v>
      </c>
      <c r="S4997">
        <v>0</v>
      </c>
    </row>
    <row r="4998" spans="1:19" x14ac:dyDescent="0.25">
      <c r="A4998" s="177" t="s">
        <v>11473</v>
      </c>
      <c r="B4998" t="s">
        <v>11474</v>
      </c>
      <c r="C4998" t="s">
        <v>959</v>
      </c>
      <c r="D4998" s="20" t="s">
        <v>1026</v>
      </c>
      <c r="E4998" s="26">
        <v>43435</v>
      </c>
      <c r="F4998">
        <v>0</v>
      </c>
      <c r="G4998">
        <v>0</v>
      </c>
      <c r="I4998">
        <v>0</v>
      </c>
      <c r="J4998">
        <v>0</v>
      </c>
      <c r="L4998">
        <v>0</v>
      </c>
      <c r="N4998">
        <v>0</v>
      </c>
      <c r="P4998">
        <v>0</v>
      </c>
      <c r="Q4998">
        <v>0</v>
      </c>
      <c r="S4998">
        <v>0</v>
      </c>
    </row>
    <row r="4999" spans="1:19" x14ac:dyDescent="0.25">
      <c r="A4999" s="177" t="s">
        <v>10661</v>
      </c>
      <c r="B4999" t="s">
        <v>10662</v>
      </c>
      <c r="C4999" t="s">
        <v>205</v>
      </c>
      <c r="D4999" s="20" t="s">
        <v>1026</v>
      </c>
      <c r="E4999" s="26">
        <v>43435</v>
      </c>
      <c r="F4999">
        <v>0</v>
      </c>
      <c r="G4999">
        <v>0</v>
      </c>
      <c r="I4999">
        <v>0</v>
      </c>
      <c r="J4999">
        <v>0</v>
      </c>
      <c r="L4999">
        <v>0</v>
      </c>
      <c r="N4999">
        <v>0</v>
      </c>
      <c r="P4999">
        <v>0</v>
      </c>
      <c r="Q4999">
        <v>0</v>
      </c>
      <c r="S4999">
        <v>0</v>
      </c>
    </row>
    <row r="5000" spans="1:19" x14ac:dyDescent="0.25">
      <c r="A5000" s="177" t="s">
        <v>10067</v>
      </c>
      <c r="B5000" t="s">
        <v>10068</v>
      </c>
      <c r="C5000" t="s">
        <v>384</v>
      </c>
      <c r="D5000" s="20" t="s">
        <v>1026</v>
      </c>
      <c r="E5000" s="26">
        <v>43435</v>
      </c>
      <c r="F5000">
        <v>0</v>
      </c>
      <c r="G5000">
        <v>0</v>
      </c>
      <c r="I5000">
        <v>0</v>
      </c>
      <c r="J5000">
        <v>0</v>
      </c>
      <c r="L5000">
        <v>0</v>
      </c>
      <c r="N5000">
        <v>0</v>
      </c>
      <c r="P5000">
        <v>0</v>
      </c>
      <c r="Q5000">
        <v>0</v>
      </c>
      <c r="S5000">
        <v>0</v>
      </c>
    </row>
    <row r="5001" spans="1:19" x14ac:dyDescent="0.25">
      <c r="A5001" s="177" t="s">
        <v>9008</v>
      </c>
      <c r="B5001" t="s">
        <v>9009</v>
      </c>
      <c r="C5001" t="s">
        <v>210</v>
      </c>
      <c r="D5001" s="20" t="s">
        <v>1026</v>
      </c>
      <c r="E5001" s="26">
        <v>43435</v>
      </c>
      <c r="F5001">
        <v>3</v>
      </c>
      <c r="G5001">
        <v>4</v>
      </c>
      <c r="I5001">
        <v>18</v>
      </c>
      <c r="J5001">
        <v>18</v>
      </c>
      <c r="L5001">
        <v>24</v>
      </c>
      <c r="N5001">
        <v>13</v>
      </c>
      <c r="O5001">
        <v>0</v>
      </c>
      <c r="P5001">
        <v>0</v>
      </c>
      <c r="Q5001">
        <v>2</v>
      </c>
      <c r="S5001">
        <v>5</v>
      </c>
    </row>
    <row r="5002" spans="1:19" x14ac:dyDescent="0.25">
      <c r="A5002" s="177" t="s">
        <v>6203</v>
      </c>
      <c r="B5002" t="s">
        <v>6204</v>
      </c>
      <c r="C5002" t="s">
        <v>215</v>
      </c>
      <c r="D5002" s="20" t="s">
        <v>1026</v>
      </c>
      <c r="E5002" s="26">
        <v>43435</v>
      </c>
      <c r="F5002">
        <v>5</v>
      </c>
      <c r="G5002">
        <v>6</v>
      </c>
      <c r="I5002">
        <v>23</v>
      </c>
      <c r="J5002">
        <v>34</v>
      </c>
      <c r="L5002">
        <v>40</v>
      </c>
      <c r="N5002">
        <v>18</v>
      </c>
      <c r="O5002">
        <v>1</v>
      </c>
      <c r="P5002">
        <v>5</v>
      </c>
      <c r="Q5002">
        <v>6</v>
      </c>
      <c r="S5002">
        <v>5</v>
      </c>
    </row>
    <row r="5003" spans="1:19" x14ac:dyDescent="0.25">
      <c r="A5003" s="177" t="s">
        <v>8124</v>
      </c>
      <c r="B5003" t="s">
        <v>8125</v>
      </c>
      <c r="C5003" t="s">
        <v>960</v>
      </c>
      <c r="D5003" s="20" t="s">
        <v>1026</v>
      </c>
      <c r="E5003" s="26">
        <v>43435</v>
      </c>
      <c r="F5003">
        <v>0</v>
      </c>
      <c r="G5003">
        <v>0</v>
      </c>
      <c r="I5003">
        <v>0</v>
      </c>
      <c r="J5003">
        <v>0</v>
      </c>
      <c r="L5003">
        <v>0</v>
      </c>
      <c r="N5003">
        <v>0</v>
      </c>
      <c r="P5003">
        <v>0</v>
      </c>
      <c r="Q5003">
        <v>0</v>
      </c>
      <c r="S5003">
        <v>0</v>
      </c>
    </row>
    <row r="5004" spans="1:19" x14ac:dyDescent="0.25">
      <c r="A5004" s="177" t="s">
        <v>6993</v>
      </c>
      <c r="B5004" t="s">
        <v>6994</v>
      </c>
      <c r="C5004" t="s">
        <v>961</v>
      </c>
      <c r="D5004" s="20" t="s">
        <v>1026</v>
      </c>
      <c r="E5004" s="26">
        <v>43435</v>
      </c>
      <c r="F5004">
        <v>0</v>
      </c>
      <c r="G5004">
        <v>0</v>
      </c>
      <c r="I5004">
        <v>0</v>
      </c>
      <c r="J5004">
        <v>0</v>
      </c>
      <c r="L5004">
        <v>0</v>
      </c>
      <c r="N5004">
        <v>0</v>
      </c>
      <c r="P5004">
        <v>0</v>
      </c>
      <c r="Q5004">
        <v>0</v>
      </c>
      <c r="S5004">
        <v>0</v>
      </c>
    </row>
    <row r="5005" spans="1:19" x14ac:dyDescent="0.25">
      <c r="A5005" s="177" t="s">
        <v>3503</v>
      </c>
      <c r="B5005" t="s">
        <v>3504</v>
      </c>
      <c r="C5005" t="s">
        <v>221</v>
      </c>
      <c r="D5005" s="20" t="s">
        <v>1026</v>
      </c>
      <c r="E5005" s="26">
        <v>43435</v>
      </c>
      <c r="F5005">
        <v>0</v>
      </c>
      <c r="G5005">
        <v>0</v>
      </c>
      <c r="I5005">
        <v>0</v>
      </c>
      <c r="J5005">
        <v>0</v>
      </c>
      <c r="L5005">
        <v>0</v>
      </c>
      <c r="N5005">
        <v>0</v>
      </c>
      <c r="P5005">
        <v>0</v>
      </c>
      <c r="Q5005">
        <v>0</v>
      </c>
      <c r="S5005">
        <v>0</v>
      </c>
    </row>
    <row r="5006" spans="1:19" x14ac:dyDescent="0.25">
      <c r="A5006" s="177" t="s">
        <v>3328</v>
      </c>
      <c r="B5006" t="s">
        <v>3329</v>
      </c>
      <c r="C5006" t="s">
        <v>222</v>
      </c>
      <c r="D5006" s="20" t="s">
        <v>1026</v>
      </c>
      <c r="E5006" s="26">
        <v>43435</v>
      </c>
      <c r="F5006">
        <v>0</v>
      </c>
      <c r="G5006">
        <v>0</v>
      </c>
      <c r="I5006">
        <v>0</v>
      </c>
      <c r="J5006">
        <v>0</v>
      </c>
      <c r="L5006">
        <v>0</v>
      </c>
      <c r="N5006">
        <v>0</v>
      </c>
      <c r="P5006">
        <v>0</v>
      </c>
      <c r="Q5006">
        <v>0</v>
      </c>
      <c r="S5006">
        <v>0</v>
      </c>
    </row>
    <row r="5007" spans="1:19" x14ac:dyDescent="0.25">
      <c r="A5007" s="177" t="s">
        <v>7373</v>
      </c>
      <c r="B5007" t="s">
        <v>7374</v>
      </c>
      <c r="C5007" s="20" t="s">
        <v>1078</v>
      </c>
      <c r="D5007" s="20" t="s">
        <v>1026</v>
      </c>
      <c r="E5007" s="26">
        <v>43435</v>
      </c>
      <c r="F5007">
        <v>3</v>
      </c>
      <c r="G5007">
        <v>3</v>
      </c>
      <c r="I5007">
        <v>18</v>
      </c>
      <c r="J5007">
        <v>18</v>
      </c>
      <c r="L5007">
        <v>18</v>
      </c>
      <c r="N5007">
        <v>15</v>
      </c>
      <c r="P5007">
        <v>0</v>
      </c>
      <c r="Q5007">
        <v>6</v>
      </c>
      <c r="S5007">
        <v>3</v>
      </c>
    </row>
    <row r="5008" spans="1:19" x14ac:dyDescent="0.25">
      <c r="A5008" s="177" t="s">
        <v>5365</v>
      </c>
      <c r="B5008" t="s">
        <v>5366</v>
      </c>
      <c r="C5008" s="20" t="s">
        <v>1079</v>
      </c>
      <c r="D5008" s="20" t="s">
        <v>1026</v>
      </c>
      <c r="E5008" s="26">
        <v>43435</v>
      </c>
      <c r="F5008">
        <v>2</v>
      </c>
      <c r="G5008">
        <v>2.5</v>
      </c>
      <c r="I5008">
        <v>6</v>
      </c>
      <c r="J5008">
        <v>11</v>
      </c>
      <c r="L5008">
        <v>14</v>
      </c>
      <c r="N5008">
        <v>5</v>
      </c>
      <c r="P5008">
        <v>0</v>
      </c>
      <c r="Q5008">
        <v>0</v>
      </c>
      <c r="S5008">
        <v>1</v>
      </c>
    </row>
    <row r="5009" spans="1:19" x14ac:dyDescent="0.25">
      <c r="A5009" s="177" t="s">
        <v>7198</v>
      </c>
      <c r="B5009" t="s">
        <v>7199</v>
      </c>
      <c r="C5009" s="20" t="s">
        <v>1078</v>
      </c>
      <c r="D5009" s="20" t="s">
        <v>1027</v>
      </c>
      <c r="E5009" s="26">
        <v>43435</v>
      </c>
      <c r="F5009">
        <v>1.5</v>
      </c>
      <c r="G5009">
        <v>1.5</v>
      </c>
      <c r="I5009">
        <v>5</v>
      </c>
      <c r="J5009">
        <v>7</v>
      </c>
      <c r="L5009">
        <v>8</v>
      </c>
      <c r="N5009">
        <v>2</v>
      </c>
      <c r="P5009">
        <v>0</v>
      </c>
      <c r="Q5009">
        <v>1</v>
      </c>
      <c r="S5009">
        <v>3</v>
      </c>
    </row>
    <row r="5010" spans="1:19" x14ac:dyDescent="0.25">
      <c r="A5010" s="177" t="s">
        <v>5190</v>
      </c>
      <c r="B5010" t="s">
        <v>5191</v>
      </c>
      <c r="C5010" s="20" t="s">
        <v>1079</v>
      </c>
      <c r="D5010" s="20" t="s">
        <v>1027</v>
      </c>
      <c r="E5010" s="26">
        <v>43435</v>
      </c>
      <c r="F5010">
        <v>0.5</v>
      </c>
      <c r="G5010">
        <v>0.5</v>
      </c>
      <c r="I5010">
        <v>0</v>
      </c>
      <c r="J5010">
        <v>3</v>
      </c>
      <c r="L5010">
        <v>3</v>
      </c>
      <c r="N5010">
        <v>0</v>
      </c>
      <c r="P5010">
        <v>0</v>
      </c>
      <c r="Q5010">
        <v>0</v>
      </c>
      <c r="S5010">
        <v>0</v>
      </c>
    </row>
    <row r="5011" spans="1:19" x14ac:dyDescent="0.25">
      <c r="A5011" s="177" t="s">
        <v>12688</v>
      </c>
      <c r="B5011" t="s">
        <v>12689</v>
      </c>
      <c r="C5011" s="20" t="s">
        <v>1080</v>
      </c>
      <c r="D5011" s="20" t="s">
        <v>1027</v>
      </c>
      <c r="E5011" s="26">
        <v>43435</v>
      </c>
      <c r="F5011">
        <v>2</v>
      </c>
      <c r="G5011">
        <v>1.5</v>
      </c>
      <c r="I5011">
        <v>9</v>
      </c>
      <c r="J5011">
        <v>11</v>
      </c>
      <c r="L5011">
        <v>9</v>
      </c>
      <c r="N5011">
        <v>9</v>
      </c>
      <c r="P5011">
        <v>0</v>
      </c>
      <c r="Q5011">
        <v>1</v>
      </c>
      <c r="S5011">
        <v>0</v>
      </c>
    </row>
    <row r="5012" spans="1:19" x14ac:dyDescent="0.25">
      <c r="A5012" s="177" t="s">
        <v>12364</v>
      </c>
      <c r="B5012" t="s">
        <v>12365</v>
      </c>
      <c r="C5012" t="s">
        <v>200</v>
      </c>
      <c r="D5012" s="20" t="s">
        <v>1026</v>
      </c>
      <c r="E5012" s="26">
        <v>43435</v>
      </c>
      <c r="F5012">
        <v>4</v>
      </c>
      <c r="G5012">
        <v>4.5</v>
      </c>
      <c r="I5012">
        <v>8</v>
      </c>
      <c r="J5012">
        <v>22</v>
      </c>
      <c r="L5012">
        <v>26</v>
      </c>
      <c r="N5012">
        <v>8</v>
      </c>
      <c r="P5012">
        <v>2</v>
      </c>
      <c r="Q5012">
        <v>7</v>
      </c>
      <c r="S5012">
        <v>0</v>
      </c>
    </row>
    <row r="5013" spans="1:19" x14ac:dyDescent="0.25">
      <c r="A5013" s="177" t="s">
        <v>10485</v>
      </c>
      <c r="B5013" t="s">
        <v>10486</v>
      </c>
      <c r="C5013" t="s">
        <v>204</v>
      </c>
      <c r="D5013" s="20" t="s">
        <v>1026</v>
      </c>
      <c r="E5013" s="26">
        <v>43435</v>
      </c>
      <c r="F5013">
        <v>0</v>
      </c>
      <c r="G5013">
        <v>0</v>
      </c>
      <c r="I5013">
        <v>0</v>
      </c>
      <c r="J5013">
        <v>0</v>
      </c>
      <c r="L5013">
        <v>0</v>
      </c>
      <c r="N5013">
        <v>0</v>
      </c>
      <c r="P5013">
        <v>0</v>
      </c>
      <c r="Q5013">
        <v>0</v>
      </c>
      <c r="S5013">
        <v>0</v>
      </c>
    </row>
    <row r="5014" spans="1:19" x14ac:dyDescent="0.25">
      <c r="A5014" s="177" t="s">
        <v>10029</v>
      </c>
      <c r="B5014" t="s">
        <v>10030</v>
      </c>
      <c r="C5014" t="s">
        <v>385</v>
      </c>
      <c r="D5014" s="20" t="s">
        <v>1026</v>
      </c>
      <c r="E5014" s="26">
        <v>43435</v>
      </c>
      <c r="F5014">
        <v>0</v>
      </c>
      <c r="G5014">
        <v>0</v>
      </c>
      <c r="I5014">
        <v>0</v>
      </c>
      <c r="J5014">
        <v>0</v>
      </c>
      <c r="L5014">
        <v>0</v>
      </c>
      <c r="N5014">
        <v>0</v>
      </c>
      <c r="P5014">
        <v>0</v>
      </c>
      <c r="Q5014">
        <v>0</v>
      </c>
      <c r="S5014">
        <v>0</v>
      </c>
    </row>
    <row r="5015" spans="1:19" x14ac:dyDescent="0.25">
      <c r="A5015" s="177" t="s">
        <v>8833</v>
      </c>
      <c r="B5015" t="s">
        <v>8834</v>
      </c>
      <c r="C5015" t="s">
        <v>208</v>
      </c>
      <c r="D5015" s="20" t="s">
        <v>1026</v>
      </c>
      <c r="E5015" s="26">
        <v>43435</v>
      </c>
      <c r="F5015">
        <v>2</v>
      </c>
      <c r="G5015">
        <v>1.5</v>
      </c>
      <c r="I5015">
        <v>5</v>
      </c>
      <c r="J5015">
        <v>11</v>
      </c>
      <c r="L5015">
        <v>9</v>
      </c>
      <c r="N5015">
        <v>5</v>
      </c>
      <c r="P5015">
        <v>0</v>
      </c>
      <c r="Q5015">
        <v>0</v>
      </c>
      <c r="S5015">
        <v>0</v>
      </c>
    </row>
    <row r="5016" spans="1:19" x14ac:dyDescent="0.25">
      <c r="A5016" s="177" t="s">
        <v>8168</v>
      </c>
      <c r="B5016" t="s">
        <v>8169</v>
      </c>
      <c r="C5016" t="s">
        <v>900</v>
      </c>
      <c r="D5016" s="20" t="s">
        <v>1026</v>
      </c>
      <c r="E5016" s="26">
        <v>43435</v>
      </c>
      <c r="F5016">
        <v>1</v>
      </c>
      <c r="G5016">
        <v>1.5</v>
      </c>
      <c r="I5016">
        <v>6</v>
      </c>
      <c r="J5016">
        <v>5</v>
      </c>
      <c r="L5016">
        <v>8</v>
      </c>
      <c r="N5016">
        <v>6</v>
      </c>
      <c r="P5016">
        <v>0</v>
      </c>
      <c r="Q5016">
        <v>0</v>
      </c>
      <c r="S5016">
        <v>0</v>
      </c>
    </row>
    <row r="5017" spans="1:19" x14ac:dyDescent="0.25">
      <c r="A5017" s="177" t="s">
        <v>7933</v>
      </c>
      <c r="B5017" t="s">
        <v>7934</v>
      </c>
      <c r="C5017" t="s">
        <v>905</v>
      </c>
      <c r="D5017" s="20" t="s">
        <v>1026</v>
      </c>
      <c r="E5017" s="26">
        <v>43435</v>
      </c>
      <c r="F5017">
        <v>0</v>
      </c>
      <c r="G5017">
        <v>0</v>
      </c>
      <c r="I5017">
        <v>0</v>
      </c>
      <c r="J5017">
        <v>0</v>
      </c>
      <c r="L5017">
        <v>0</v>
      </c>
      <c r="N5017">
        <v>0</v>
      </c>
      <c r="P5017">
        <v>0</v>
      </c>
      <c r="Q5017">
        <v>0</v>
      </c>
      <c r="S5017">
        <v>0</v>
      </c>
    </row>
    <row r="5018" spans="1:19" x14ac:dyDescent="0.25">
      <c r="A5018" s="177" t="s">
        <v>6627</v>
      </c>
      <c r="B5018" t="s">
        <v>6628</v>
      </c>
      <c r="C5018" t="s">
        <v>316</v>
      </c>
      <c r="D5018" s="20" t="s">
        <v>1026</v>
      </c>
      <c r="E5018" s="26">
        <v>43435</v>
      </c>
      <c r="F5018">
        <v>6</v>
      </c>
      <c r="G5018">
        <v>6</v>
      </c>
      <c r="I5018">
        <v>26</v>
      </c>
      <c r="J5018">
        <v>35</v>
      </c>
      <c r="L5018">
        <v>35</v>
      </c>
      <c r="N5018">
        <v>24</v>
      </c>
      <c r="P5018">
        <v>3</v>
      </c>
      <c r="Q5018">
        <v>3</v>
      </c>
      <c r="S5018">
        <v>2</v>
      </c>
    </row>
    <row r="5019" spans="1:19" x14ac:dyDescent="0.25">
      <c r="A5019" s="177" t="s">
        <v>4220</v>
      </c>
      <c r="B5019" t="s">
        <v>4221</v>
      </c>
      <c r="C5019" t="s">
        <v>218</v>
      </c>
      <c r="D5019" s="20" t="s">
        <v>1026</v>
      </c>
      <c r="E5019" s="26">
        <v>43435</v>
      </c>
      <c r="F5019">
        <v>0</v>
      </c>
      <c r="G5019">
        <v>0</v>
      </c>
      <c r="I5019">
        <v>0</v>
      </c>
      <c r="J5019">
        <v>0</v>
      </c>
      <c r="L5019">
        <v>0</v>
      </c>
      <c r="N5019">
        <v>0</v>
      </c>
      <c r="P5019">
        <v>0</v>
      </c>
      <c r="Q5019">
        <v>0</v>
      </c>
      <c r="S5019">
        <v>0</v>
      </c>
    </row>
    <row r="5020" spans="1:19" x14ac:dyDescent="0.25">
      <c r="A5020" s="177" t="s">
        <v>12649</v>
      </c>
      <c r="B5020" t="s">
        <v>12650</v>
      </c>
      <c r="C5020" t="s">
        <v>202</v>
      </c>
      <c r="D5020" s="20" t="s">
        <v>1026</v>
      </c>
      <c r="E5020" s="26">
        <v>43435</v>
      </c>
      <c r="F5020">
        <v>4</v>
      </c>
      <c r="G5020">
        <v>5</v>
      </c>
      <c r="I5020">
        <v>63</v>
      </c>
      <c r="J5020">
        <v>47</v>
      </c>
      <c r="L5020">
        <v>64</v>
      </c>
      <c r="N5020">
        <v>62</v>
      </c>
      <c r="P5020">
        <v>0</v>
      </c>
      <c r="Q5020">
        <v>0</v>
      </c>
      <c r="S5020">
        <v>1</v>
      </c>
    </row>
    <row r="5021" spans="1:19" x14ac:dyDescent="0.25">
      <c r="A5021" s="177" t="s">
        <v>12474</v>
      </c>
      <c r="B5021" t="s">
        <v>12475</v>
      </c>
      <c r="C5021" t="s">
        <v>347</v>
      </c>
      <c r="D5021" s="20" t="s">
        <v>1026</v>
      </c>
      <c r="E5021" s="26">
        <v>43435</v>
      </c>
      <c r="F5021">
        <v>0</v>
      </c>
      <c r="G5021">
        <v>0</v>
      </c>
      <c r="I5021">
        <v>0</v>
      </c>
      <c r="J5021">
        <v>0</v>
      </c>
      <c r="L5021">
        <v>0</v>
      </c>
      <c r="N5021">
        <v>0</v>
      </c>
      <c r="P5021">
        <v>0</v>
      </c>
      <c r="Q5021">
        <v>0</v>
      </c>
      <c r="S5021">
        <v>0</v>
      </c>
    </row>
    <row r="5022" spans="1:19" x14ac:dyDescent="0.25">
      <c r="A5022" s="177" t="s">
        <v>9814</v>
      </c>
      <c r="B5022" t="s">
        <v>9815</v>
      </c>
      <c r="C5022" t="s">
        <v>224</v>
      </c>
      <c r="D5022" s="20" t="s">
        <v>1026</v>
      </c>
      <c r="E5022" s="26">
        <v>43435</v>
      </c>
      <c r="F5022">
        <v>4</v>
      </c>
      <c r="G5022">
        <v>6</v>
      </c>
      <c r="I5022">
        <v>56</v>
      </c>
      <c r="J5022">
        <v>44</v>
      </c>
      <c r="L5022">
        <v>66</v>
      </c>
      <c r="N5022">
        <v>41</v>
      </c>
      <c r="P5022">
        <v>0</v>
      </c>
      <c r="Q5022">
        <v>0</v>
      </c>
      <c r="S5022">
        <v>15</v>
      </c>
    </row>
    <row r="5023" spans="1:19" x14ac:dyDescent="0.25">
      <c r="A5023" s="177" t="s">
        <v>9515</v>
      </c>
      <c r="B5023" t="s">
        <v>9516</v>
      </c>
      <c r="C5023" t="s">
        <v>345</v>
      </c>
      <c r="D5023" s="20" t="s">
        <v>1026</v>
      </c>
      <c r="E5023" s="26">
        <v>43435</v>
      </c>
      <c r="F5023">
        <v>0</v>
      </c>
      <c r="G5023">
        <v>0</v>
      </c>
      <c r="I5023">
        <v>0</v>
      </c>
      <c r="J5023">
        <v>0</v>
      </c>
      <c r="L5023">
        <v>0</v>
      </c>
      <c r="N5023">
        <v>0</v>
      </c>
      <c r="P5023">
        <v>0</v>
      </c>
      <c r="Q5023">
        <v>0</v>
      </c>
      <c r="S5023">
        <v>0</v>
      </c>
    </row>
    <row r="5024" spans="1:19" x14ac:dyDescent="0.25">
      <c r="A5024" s="177" t="s">
        <v>7907</v>
      </c>
      <c r="B5024" t="s">
        <v>7908</v>
      </c>
      <c r="C5024" t="s">
        <v>226</v>
      </c>
      <c r="D5024" s="20" t="s">
        <v>1026</v>
      </c>
      <c r="E5024" s="26">
        <v>43435</v>
      </c>
      <c r="F5024">
        <v>5</v>
      </c>
      <c r="G5024">
        <v>5.5</v>
      </c>
      <c r="I5024">
        <v>44</v>
      </c>
      <c r="J5024">
        <v>55</v>
      </c>
      <c r="L5024">
        <v>62</v>
      </c>
      <c r="N5024">
        <v>36</v>
      </c>
      <c r="P5024">
        <v>0</v>
      </c>
      <c r="Q5024">
        <v>1</v>
      </c>
      <c r="S5024">
        <v>8</v>
      </c>
    </row>
    <row r="5025" spans="1:19" x14ac:dyDescent="0.25">
      <c r="A5025" s="177" t="s">
        <v>6977</v>
      </c>
      <c r="B5025" t="s">
        <v>6978</v>
      </c>
      <c r="C5025" t="s">
        <v>231</v>
      </c>
      <c r="D5025" s="20" t="s">
        <v>1026</v>
      </c>
      <c r="E5025" s="26">
        <v>43435</v>
      </c>
      <c r="F5025">
        <v>8</v>
      </c>
      <c r="G5025">
        <v>8</v>
      </c>
      <c r="I5025">
        <v>107</v>
      </c>
      <c r="J5025">
        <v>91</v>
      </c>
      <c r="L5025">
        <v>91</v>
      </c>
      <c r="N5025">
        <v>99</v>
      </c>
      <c r="P5025">
        <v>0</v>
      </c>
      <c r="Q5025">
        <v>3</v>
      </c>
      <c r="S5025">
        <v>8</v>
      </c>
    </row>
    <row r="5026" spans="1:19" x14ac:dyDescent="0.25">
      <c r="A5026" s="177" t="s">
        <v>6028</v>
      </c>
      <c r="B5026" t="s">
        <v>6029</v>
      </c>
      <c r="C5026" t="s">
        <v>216</v>
      </c>
      <c r="D5026" s="20" t="s">
        <v>1026</v>
      </c>
      <c r="E5026" s="26">
        <v>43435</v>
      </c>
      <c r="F5026">
        <v>8.5</v>
      </c>
      <c r="G5026">
        <v>9.5</v>
      </c>
      <c r="I5026">
        <v>54</v>
      </c>
      <c r="J5026">
        <v>84</v>
      </c>
      <c r="L5026">
        <v>98</v>
      </c>
      <c r="N5026">
        <v>49</v>
      </c>
      <c r="P5026">
        <v>3</v>
      </c>
      <c r="Q5026">
        <v>3</v>
      </c>
      <c r="S5026">
        <v>5</v>
      </c>
    </row>
    <row r="5027" spans="1:19" x14ac:dyDescent="0.25">
      <c r="A5027" s="177" t="s">
        <v>4635</v>
      </c>
      <c r="B5027" t="s">
        <v>4636</v>
      </c>
      <c r="C5027" t="s">
        <v>233</v>
      </c>
      <c r="D5027" s="20" t="s">
        <v>1026</v>
      </c>
      <c r="E5027" s="26">
        <v>43435</v>
      </c>
      <c r="F5027">
        <v>2.5</v>
      </c>
      <c r="G5027">
        <v>3.5</v>
      </c>
      <c r="I5027">
        <v>18</v>
      </c>
      <c r="J5027">
        <v>29</v>
      </c>
      <c r="L5027">
        <v>46</v>
      </c>
      <c r="N5027">
        <v>15</v>
      </c>
      <c r="P5027">
        <v>0</v>
      </c>
      <c r="Q5027">
        <v>0</v>
      </c>
      <c r="S5027">
        <v>3</v>
      </c>
    </row>
    <row r="5028" spans="1:19" x14ac:dyDescent="0.25">
      <c r="A5028" s="177" t="s">
        <v>4045</v>
      </c>
      <c r="B5028" t="s">
        <v>4046</v>
      </c>
      <c r="C5028" t="s">
        <v>219</v>
      </c>
      <c r="D5028" s="20" t="s">
        <v>1026</v>
      </c>
      <c r="E5028" s="26">
        <v>43435</v>
      </c>
      <c r="F5028">
        <v>0</v>
      </c>
      <c r="G5028">
        <v>0</v>
      </c>
      <c r="I5028">
        <v>0</v>
      </c>
      <c r="J5028">
        <v>0</v>
      </c>
      <c r="L5028">
        <v>0</v>
      </c>
      <c r="N5028">
        <v>0</v>
      </c>
      <c r="P5028">
        <v>0</v>
      </c>
      <c r="Q5028">
        <v>0</v>
      </c>
      <c r="S5028">
        <v>0</v>
      </c>
    </row>
    <row r="5029" spans="1:19" x14ac:dyDescent="0.25">
      <c r="A5029" s="177" t="s">
        <v>3774</v>
      </c>
      <c r="B5029" t="s">
        <v>3775</v>
      </c>
      <c r="C5029" t="s">
        <v>340</v>
      </c>
      <c r="D5029" s="20" t="s">
        <v>1026</v>
      </c>
      <c r="E5029" s="26">
        <v>43435</v>
      </c>
      <c r="F5029">
        <v>0</v>
      </c>
      <c r="G5029">
        <v>0</v>
      </c>
      <c r="I5029">
        <v>0</v>
      </c>
      <c r="J5029">
        <v>0</v>
      </c>
      <c r="L5029">
        <v>0</v>
      </c>
      <c r="N5029">
        <v>0</v>
      </c>
      <c r="P5029">
        <v>0</v>
      </c>
      <c r="Q5029">
        <v>0</v>
      </c>
      <c r="S5029">
        <v>0</v>
      </c>
    </row>
    <row r="5030" spans="1:19" x14ac:dyDescent="0.25">
      <c r="A5030" s="177" t="s">
        <v>11376</v>
      </c>
      <c r="B5030" t="s">
        <v>11377</v>
      </c>
      <c r="C5030" t="s">
        <v>350</v>
      </c>
      <c r="D5030" s="20" t="s">
        <v>1026</v>
      </c>
      <c r="E5030" s="26">
        <v>43435</v>
      </c>
      <c r="F5030">
        <v>1</v>
      </c>
      <c r="G5030">
        <v>1</v>
      </c>
      <c r="I5030">
        <v>4</v>
      </c>
      <c r="J5030">
        <v>6</v>
      </c>
      <c r="L5030">
        <v>6</v>
      </c>
      <c r="N5030">
        <v>4</v>
      </c>
      <c r="P5030">
        <v>0</v>
      </c>
      <c r="Q5030">
        <v>0</v>
      </c>
      <c r="S5030">
        <v>0</v>
      </c>
    </row>
    <row r="5031" spans="1:19" x14ac:dyDescent="0.25">
      <c r="A5031" s="177" t="s">
        <v>11378</v>
      </c>
      <c r="B5031" t="s">
        <v>11379</v>
      </c>
      <c r="C5031" t="s">
        <v>351</v>
      </c>
      <c r="D5031" s="20" t="s">
        <v>1026</v>
      </c>
      <c r="E5031" s="26">
        <v>43435</v>
      </c>
      <c r="F5031">
        <v>0</v>
      </c>
      <c r="G5031">
        <v>0</v>
      </c>
      <c r="I5031">
        <v>0</v>
      </c>
      <c r="J5031">
        <v>0</v>
      </c>
      <c r="L5031">
        <v>0</v>
      </c>
      <c r="N5031">
        <v>0</v>
      </c>
      <c r="P5031">
        <v>0</v>
      </c>
      <c r="Q5031">
        <v>0</v>
      </c>
      <c r="S5031">
        <v>0</v>
      </c>
    </row>
    <row r="5032" spans="1:19" x14ac:dyDescent="0.25">
      <c r="A5032" s="177" t="s">
        <v>11244</v>
      </c>
      <c r="B5032" t="s">
        <v>11245</v>
      </c>
      <c r="C5032" t="s">
        <v>352</v>
      </c>
      <c r="D5032" s="20" t="s">
        <v>1026</v>
      </c>
      <c r="E5032" s="26">
        <v>43435</v>
      </c>
      <c r="F5032">
        <v>0</v>
      </c>
      <c r="G5032">
        <v>0</v>
      </c>
      <c r="I5032">
        <v>0</v>
      </c>
      <c r="J5032">
        <v>0</v>
      </c>
      <c r="L5032">
        <v>0</v>
      </c>
      <c r="N5032">
        <v>0</v>
      </c>
      <c r="P5032">
        <v>0</v>
      </c>
      <c r="Q5032">
        <v>0</v>
      </c>
      <c r="S5032">
        <v>0</v>
      </c>
    </row>
    <row r="5033" spans="1:19" x14ac:dyDescent="0.25">
      <c r="A5033" s="177" t="s">
        <v>10245</v>
      </c>
      <c r="B5033" t="s">
        <v>10246</v>
      </c>
      <c r="C5033" t="s">
        <v>353</v>
      </c>
      <c r="D5033" s="20" t="s">
        <v>1026</v>
      </c>
      <c r="E5033" s="26">
        <v>43435</v>
      </c>
      <c r="F5033">
        <v>0</v>
      </c>
      <c r="G5033">
        <v>0</v>
      </c>
      <c r="I5033">
        <v>0</v>
      </c>
      <c r="J5033">
        <v>0</v>
      </c>
      <c r="L5033">
        <v>0</v>
      </c>
      <c r="N5033">
        <v>0</v>
      </c>
      <c r="P5033">
        <v>0</v>
      </c>
      <c r="Q5033">
        <v>0</v>
      </c>
      <c r="S5033">
        <v>0</v>
      </c>
    </row>
    <row r="5034" spans="1:19" x14ac:dyDescent="0.25">
      <c r="A5034" s="177" t="s">
        <v>10105</v>
      </c>
      <c r="B5034" t="s">
        <v>10106</v>
      </c>
      <c r="C5034" t="s">
        <v>386</v>
      </c>
      <c r="D5034" s="20" t="s">
        <v>1026</v>
      </c>
      <c r="E5034" s="26">
        <v>43435</v>
      </c>
      <c r="F5034">
        <v>0</v>
      </c>
      <c r="G5034">
        <v>0</v>
      </c>
      <c r="I5034">
        <v>0</v>
      </c>
      <c r="J5034">
        <v>0</v>
      </c>
      <c r="L5034">
        <v>0</v>
      </c>
      <c r="N5034">
        <v>0</v>
      </c>
      <c r="P5034">
        <v>0</v>
      </c>
      <c r="Q5034">
        <v>0</v>
      </c>
      <c r="S5034">
        <v>0</v>
      </c>
    </row>
    <row r="5035" spans="1:19" x14ac:dyDescent="0.25">
      <c r="A5035" s="177" t="s">
        <v>8658</v>
      </c>
      <c r="B5035" t="s">
        <v>8659</v>
      </c>
      <c r="C5035" t="s">
        <v>354</v>
      </c>
      <c r="D5035" s="20" t="s">
        <v>1026</v>
      </c>
      <c r="E5035" s="26">
        <v>43435</v>
      </c>
      <c r="F5035">
        <v>1</v>
      </c>
      <c r="G5035">
        <v>1.5</v>
      </c>
      <c r="I5035">
        <v>5</v>
      </c>
      <c r="J5035">
        <v>6</v>
      </c>
      <c r="L5035">
        <v>9</v>
      </c>
      <c r="N5035">
        <v>4</v>
      </c>
      <c r="P5035">
        <v>0</v>
      </c>
      <c r="Q5035">
        <v>0</v>
      </c>
      <c r="S5035">
        <v>1</v>
      </c>
    </row>
    <row r="5036" spans="1:19" x14ac:dyDescent="0.25">
      <c r="A5036" s="177" t="s">
        <v>6452</v>
      </c>
      <c r="B5036" t="s">
        <v>6453</v>
      </c>
      <c r="C5036" t="s">
        <v>355</v>
      </c>
      <c r="D5036" s="20" t="s">
        <v>1026</v>
      </c>
      <c r="E5036" s="26">
        <v>43435</v>
      </c>
      <c r="F5036">
        <v>5.5</v>
      </c>
      <c r="G5036">
        <v>5.5</v>
      </c>
      <c r="I5036">
        <v>20</v>
      </c>
      <c r="J5036">
        <v>32</v>
      </c>
      <c r="L5036">
        <v>32</v>
      </c>
      <c r="N5036">
        <v>20</v>
      </c>
      <c r="P5036">
        <v>0</v>
      </c>
      <c r="Q5036">
        <v>0</v>
      </c>
      <c r="S5036">
        <v>0</v>
      </c>
    </row>
    <row r="5037" spans="1:19" s="20" customFormat="1" x14ac:dyDescent="0.25">
      <c r="A5037" s="177" t="s">
        <v>12190</v>
      </c>
      <c r="B5037" s="20" t="s">
        <v>12191</v>
      </c>
      <c r="C5037" s="20" t="s">
        <v>1076</v>
      </c>
      <c r="D5037" s="20" t="s">
        <v>1028</v>
      </c>
      <c r="E5037" s="26">
        <v>43435</v>
      </c>
      <c r="F5037" s="20">
        <v>2</v>
      </c>
      <c r="G5037" s="20">
        <v>2.5</v>
      </c>
      <c r="I5037" s="20">
        <v>3</v>
      </c>
      <c r="J5037" s="20">
        <v>11</v>
      </c>
      <c r="L5037" s="20">
        <v>14</v>
      </c>
      <c r="N5037" s="20">
        <v>3</v>
      </c>
      <c r="P5037" s="20">
        <v>1</v>
      </c>
      <c r="Q5037" s="20">
        <v>3</v>
      </c>
      <c r="S5037" s="20">
        <v>0</v>
      </c>
    </row>
    <row r="5038" spans="1:19" x14ac:dyDescent="0.25">
      <c r="A5038" s="177" t="s">
        <v>7525</v>
      </c>
      <c r="B5038" t="s">
        <v>7526</v>
      </c>
      <c r="C5038" s="20" t="s">
        <v>1074</v>
      </c>
      <c r="D5038" s="20" t="s">
        <v>1028</v>
      </c>
      <c r="E5038" s="26">
        <v>43435</v>
      </c>
      <c r="F5038">
        <v>2</v>
      </c>
      <c r="G5038">
        <v>2.5</v>
      </c>
      <c r="I5038">
        <v>12</v>
      </c>
      <c r="J5038">
        <v>11</v>
      </c>
      <c r="L5038">
        <v>14</v>
      </c>
      <c r="N5038">
        <v>11</v>
      </c>
      <c r="P5038">
        <v>0</v>
      </c>
      <c r="Q5038">
        <v>1</v>
      </c>
      <c r="S5038">
        <v>1</v>
      </c>
    </row>
    <row r="5039" spans="1:19" x14ac:dyDescent="0.25">
      <c r="A5039" s="177" t="s">
        <v>5814</v>
      </c>
      <c r="B5039" t="s">
        <v>5815</v>
      </c>
      <c r="C5039" s="20" t="s">
        <v>1073</v>
      </c>
      <c r="D5039" s="20" t="s">
        <v>1028</v>
      </c>
      <c r="E5039" s="26">
        <v>43435</v>
      </c>
      <c r="F5039">
        <v>2.5</v>
      </c>
      <c r="G5039">
        <v>3.5</v>
      </c>
      <c r="I5039">
        <v>10</v>
      </c>
      <c r="J5039">
        <v>14</v>
      </c>
      <c r="L5039">
        <v>20</v>
      </c>
      <c r="N5039">
        <v>10</v>
      </c>
      <c r="P5039">
        <v>0</v>
      </c>
      <c r="Q5039">
        <v>0</v>
      </c>
      <c r="S5039">
        <v>0</v>
      </c>
    </row>
    <row r="5040" spans="1:19" s="20" customFormat="1" x14ac:dyDescent="0.25">
      <c r="A5040" s="177" t="s">
        <v>1008</v>
      </c>
      <c r="B5040" s="177" t="s">
        <v>1009</v>
      </c>
      <c r="C5040" s="20" t="s">
        <v>1080</v>
      </c>
      <c r="D5040" s="177" t="s">
        <v>1028</v>
      </c>
      <c r="E5040" s="26">
        <v>43435</v>
      </c>
      <c r="F5040" s="20">
        <v>2</v>
      </c>
      <c r="G5040" s="20">
        <v>1.5</v>
      </c>
      <c r="I5040" s="20">
        <v>9</v>
      </c>
      <c r="J5040" s="20">
        <v>11</v>
      </c>
      <c r="L5040" s="20">
        <v>9</v>
      </c>
      <c r="N5040" s="20">
        <v>9</v>
      </c>
      <c r="P5040" s="20">
        <v>0</v>
      </c>
      <c r="Q5040" s="20">
        <v>1</v>
      </c>
      <c r="S5040" s="20">
        <v>0</v>
      </c>
    </row>
    <row r="5041" spans="1:19" x14ac:dyDescent="0.25">
      <c r="A5041" s="177" t="s">
        <v>7403</v>
      </c>
      <c r="B5041" t="s">
        <v>7404</v>
      </c>
      <c r="C5041" s="20" t="s">
        <v>1078</v>
      </c>
      <c r="D5041" s="20" t="s">
        <v>1028</v>
      </c>
      <c r="E5041" s="26">
        <v>43435</v>
      </c>
      <c r="F5041">
        <v>4.5</v>
      </c>
      <c r="G5041">
        <v>4.5</v>
      </c>
      <c r="I5041">
        <v>23</v>
      </c>
      <c r="J5041">
        <v>25</v>
      </c>
      <c r="L5041">
        <v>26</v>
      </c>
      <c r="N5041">
        <v>17</v>
      </c>
      <c r="P5041">
        <v>0</v>
      </c>
      <c r="Q5041">
        <v>7</v>
      </c>
      <c r="S5041">
        <v>6</v>
      </c>
    </row>
    <row r="5042" spans="1:19" x14ac:dyDescent="0.25">
      <c r="A5042" s="177" t="s">
        <v>5395</v>
      </c>
      <c r="B5042" t="s">
        <v>5396</v>
      </c>
      <c r="C5042" s="20" t="s">
        <v>1079</v>
      </c>
      <c r="D5042" s="20" t="s">
        <v>1028</v>
      </c>
      <c r="E5042" s="26">
        <v>43435</v>
      </c>
      <c r="F5042">
        <v>2.5</v>
      </c>
      <c r="G5042">
        <v>3</v>
      </c>
      <c r="I5042">
        <v>6</v>
      </c>
      <c r="J5042">
        <v>14</v>
      </c>
      <c r="L5042">
        <v>17</v>
      </c>
      <c r="N5042">
        <v>5</v>
      </c>
      <c r="P5042">
        <v>0</v>
      </c>
      <c r="Q5042">
        <v>0</v>
      </c>
      <c r="S5042">
        <v>1</v>
      </c>
    </row>
    <row r="5043" spans="1:19" x14ac:dyDescent="0.25">
      <c r="A5043" s="177" t="s">
        <v>7737</v>
      </c>
      <c r="B5043" t="s">
        <v>7744</v>
      </c>
      <c r="C5043" s="20" t="s">
        <v>901</v>
      </c>
      <c r="D5043" s="20" t="s">
        <v>1026</v>
      </c>
      <c r="E5043" s="26">
        <v>43435</v>
      </c>
      <c r="F5043">
        <v>3</v>
      </c>
      <c r="G5043">
        <v>3</v>
      </c>
      <c r="I5043">
        <v>6</v>
      </c>
      <c r="J5043">
        <v>14</v>
      </c>
      <c r="L5043">
        <v>17</v>
      </c>
      <c r="N5043">
        <v>5</v>
      </c>
      <c r="P5043">
        <v>0</v>
      </c>
      <c r="Q5043">
        <v>0</v>
      </c>
      <c r="S5043">
        <v>1</v>
      </c>
    </row>
    <row r="5044" spans="1:19" x14ac:dyDescent="0.25">
      <c r="A5044" s="177" t="s">
        <v>7427</v>
      </c>
      <c r="B5044" t="s">
        <v>7436</v>
      </c>
      <c r="C5044" s="20" t="s">
        <v>901</v>
      </c>
      <c r="D5044" s="20" t="s">
        <v>1027</v>
      </c>
      <c r="E5044" s="26">
        <v>43435</v>
      </c>
      <c r="F5044">
        <v>3.5</v>
      </c>
      <c r="G5044">
        <v>3</v>
      </c>
      <c r="I5044">
        <v>6</v>
      </c>
      <c r="J5044">
        <v>14</v>
      </c>
      <c r="L5044">
        <v>17</v>
      </c>
      <c r="N5044">
        <v>5</v>
      </c>
      <c r="P5044">
        <v>0</v>
      </c>
      <c r="Q5044">
        <v>0</v>
      </c>
      <c r="S5044">
        <v>1</v>
      </c>
    </row>
    <row r="5045" spans="1:19" x14ac:dyDescent="0.25">
      <c r="A5045" s="177" t="s">
        <v>5855</v>
      </c>
      <c r="B5045" t="s">
        <v>5865</v>
      </c>
      <c r="C5045" s="20" t="s">
        <v>903</v>
      </c>
      <c r="D5045" s="20" t="s">
        <v>1026</v>
      </c>
      <c r="E5045" s="26">
        <v>43435</v>
      </c>
      <c r="F5045">
        <v>4.5</v>
      </c>
      <c r="G5045">
        <v>3</v>
      </c>
      <c r="I5045">
        <v>6</v>
      </c>
      <c r="J5045">
        <v>14</v>
      </c>
      <c r="L5045">
        <v>17</v>
      </c>
      <c r="N5045">
        <v>5</v>
      </c>
      <c r="P5045">
        <v>0</v>
      </c>
      <c r="Q5045">
        <v>0</v>
      </c>
      <c r="S5045">
        <v>1</v>
      </c>
    </row>
    <row r="5046" spans="1:19" x14ac:dyDescent="0.25">
      <c r="A5046" s="177" t="s">
        <v>5423</v>
      </c>
      <c r="B5046" t="s">
        <v>5424</v>
      </c>
      <c r="C5046" t="s">
        <v>903</v>
      </c>
      <c r="D5046" s="20" t="s">
        <v>1027</v>
      </c>
      <c r="E5046" s="26">
        <v>43435</v>
      </c>
      <c r="F5046">
        <v>0.5</v>
      </c>
      <c r="G5046">
        <v>3</v>
      </c>
      <c r="I5046">
        <v>6</v>
      </c>
      <c r="J5046">
        <v>14</v>
      </c>
      <c r="L5046">
        <v>17</v>
      </c>
      <c r="N5046">
        <v>5</v>
      </c>
      <c r="P5046">
        <v>0</v>
      </c>
      <c r="Q5046">
        <v>0</v>
      </c>
      <c r="S5046">
        <v>1</v>
      </c>
    </row>
    <row r="5047" spans="1:19" x14ac:dyDescent="0.25">
      <c r="A5047" s="177" t="s">
        <v>11923</v>
      </c>
      <c r="B5047" t="s">
        <v>11924</v>
      </c>
      <c r="C5047" t="s">
        <v>198</v>
      </c>
      <c r="D5047" s="20" t="s">
        <v>1028</v>
      </c>
      <c r="E5047" s="26">
        <v>43435</v>
      </c>
      <c r="F5047">
        <v>1</v>
      </c>
      <c r="G5047">
        <v>1</v>
      </c>
      <c r="I5047">
        <v>4</v>
      </c>
      <c r="J5047">
        <v>6</v>
      </c>
      <c r="L5047">
        <v>6</v>
      </c>
      <c r="N5047">
        <v>4</v>
      </c>
      <c r="P5047">
        <v>0</v>
      </c>
      <c r="Q5047">
        <v>0</v>
      </c>
      <c r="S5047">
        <v>0</v>
      </c>
    </row>
    <row r="5048" spans="1:19" x14ac:dyDescent="0.25">
      <c r="A5048" s="177" t="s">
        <v>11925</v>
      </c>
      <c r="B5048" t="s">
        <v>11926</v>
      </c>
      <c r="C5048" t="s">
        <v>962</v>
      </c>
      <c r="D5048" s="20" t="s">
        <v>1028</v>
      </c>
      <c r="E5048" s="26">
        <v>43435</v>
      </c>
      <c r="G5048">
        <v>0</v>
      </c>
      <c r="I5048">
        <v>0</v>
      </c>
      <c r="J5048">
        <v>0</v>
      </c>
      <c r="L5048">
        <v>0</v>
      </c>
      <c r="N5048">
        <v>0</v>
      </c>
      <c r="P5048">
        <v>0</v>
      </c>
      <c r="Q5048">
        <v>0</v>
      </c>
      <c r="S5048">
        <v>0</v>
      </c>
    </row>
    <row r="5049" spans="1:19" x14ac:dyDescent="0.25">
      <c r="A5049" s="177" t="s">
        <v>11927</v>
      </c>
      <c r="B5049" t="s">
        <v>11928</v>
      </c>
      <c r="C5049" t="s">
        <v>199</v>
      </c>
      <c r="D5049" s="20" t="s">
        <v>1028</v>
      </c>
      <c r="E5049" s="26">
        <v>43435</v>
      </c>
      <c r="F5049">
        <v>12</v>
      </c>
      <c r="G5049">
        <v>13.5</v>
      </c>
      <c r="I5049">
        <v>83</v>
      </c>
      <c r="J5049">
        <v>91</v>
      </c>
      <c r="L5049">
        <v>113</v>
      </c>
      <c r="N5049">
        <v>82</v>
      </c>
      <c r="P5049">
        <v>3</v>
      </c>
      <c r="Q5049">
        <v>11</v>
      </c>
      <c r="S5049">
        <v>1</v>
      </c>
    </row>
    <row r="5050" spans="1:19" x14ac:dyDescent="0.25">
      <c r="A5050" s="177" t="s">
        <v>11929</v>
      </c>
      <c r="B5050" t="s">
        <v>11930</v>
      </c>
      <c r="C5050" t="s">
        <v>348</v>
      </c>
      <c r="D5050" s="20" t="s">
        <v>1028</v>
      </c>
      <c r="E5050" s="26">
        <v>43435</v>
      </c>
      <c r="F5050">
        <v>0</v>
      </c>
      <c r="G5050">
        <v>0</v>
      </c>
      <c r="I5050">
        <v>0</v>
      </c>
      <c r="J5050">
        <v>0</v>
      </c>
      <c r="L5050">
        <v>0</v>
      </c>
      <c r="N5050">
        <v>0</v>
      </c>
      <c r="P5050">
        <v>0</v>
      </c>
      <c r="Q5050">
        <v>0</v>
      </c>
      <c r="S5050">
        <v>0</v>
      </c>
    </row>
    <row r="5051" spans="1:19" x14ac:dyDescent="0.25">
      <c r="A5051" s="177" t="s">
        <v>11931</v>
      </c>
      <c r="B5051" t="s">
        <v>11932</v>
      </c>
      <c r="C5051" t="s">
        <v>357</v>
      </c>
      <c r="D5051" s="20" t="s">
        <v>1028</v>
      </c>
      <c r="E5051" s="26">
        <v>43435</v>
      </c>
      <c r="F5051">
        <v>0</v>
      </c>
      <c r="G5051">
        <v>0</v>
      </c>
      <c r="I5051">
        <v>0</v>
      </c>
      <c r="J5051">
        <v>0</v>
      </c>
      <c r="L5051">
        <v>0</v>
      </c>
      <c r="N5051">
        <v>0</v>
      </c>
      <c r="P5051">
        <v>0</v>
      </c>
      <c r="Q5051">
        <v>0</v>
      </c>
      <c r="S5051">
        <v>0</v>
      </c>
    </row>
    <row r="5052" spans="1:19" x14ac:dyDescent="0.25">
      <c r="A5052" s="177" t="s">
        <v>11011</v>
      </c>
      <c r="B5052" t="s">
        <v>11012</v>
      </c>
      <c r="C5052" t="s">
        <v>227</v>
      </c>
      <c r="D5052" s="20" t="s">
        <v>1028</v>
      </c>
      <c r="E5052" s="26">
        <v>43435</v>
      </c>
      <c r="F5052">
        <v>0</v>
      </c>
      <c r="G5052">
        <v>0</v>
      </c>
      <c r="I5052">
        <v>0</v>
      </c>
      <c r="J5052">
        <v>0</v>
      </c>
      <c r="L5052">
        <v>0</v>
      </c>
      <c r="N5052">
        <v>0</v>
      </c>
      <c r="P5052">
        <v>0</v>
      </c>
      <c r="Q5052">
        <v>0</v>
      </c>
      <c r="S5052">
        <v>0</v>
      </c>
    </row>
    <row r="5053" spans="1:19" x14ac:dyDescent="0.25">
      <c r="A5053" s="177" t="s">
        <v>10836</v>
      </c>
      <c r="B5053" t="s">
        <v>10837</v>
      </c>
      <c r="C5053" t="s">
        <v>203</v>
      </c>
      <c r="D5053" s="20" t="s">
        <v>1028</v>
      </c>
      <c r="E5053" s="26">
        <v>43435</v>
      </c>
      <c r="F5053">
        <v>0</v>
      </c>
      <c r="G5053">
        <v>0</v>
      </c>
      <c r="I5053">
        <v>0</v>
      </c>
      <c r="J5053">
        <v>0</v>
      </c>
      <c r="L5053">
        <v>0</v>
      </c>
      <c r="N5053">
        <v>0</v>
      </c>
      <c r="O5053" t="e">
        <v>#DIV/0!</v>
      </c>
      <c r="P5053">
        <v>0</v>
      </c>
      <c r="Q5053">
        <v>0</v>
      </c>
      <c r="S5053">
        <v>0</v>
      </c>
    </row>
    <row r="5054" spans="1:19" x14ac:dyDescent="0.25">
      <c r="A5054" s="177" t="s">
        <v>10171</v>
      </c>
      <c r="B5054" t="s">
        <v>10172</v>
      </c>
      <c r="C5054" t="s">
        <v>387</v>
      </c>
      <c r="D5054" s="20" t="s">
        <v>1028</v>
      </c>
      <c r="E5054" s="26">
        <v>43435</v>
      </c>
      <c r="F5054">
        <v>0</v>
      </c>
      <c r="G5054">
        <v>0</v>
      </c>
      <c r="I5054">
        <v>0</v>
      </c>
      <c r="J5054">
        <v>0</v>
      </c>
      <c r="L5054">
        <v>0</v>
      </c>
      <c r="N5054">
        <v>0</v>
      </c>
      <c r="P5054">
        <v>0</v>
      </c>
      <c r="Q5054">
        <v>0</v>
      </c>
      <c r="S5054">
        <v>0</v>
      </c>
    </row>
    <row r="5055" spans="1:19" x14ac:dyDescent="0.25">
      <c r="A5055" s="177" t="s">
        <v>9989</v>
      </c>
      <c r="B5055" t="s">
        <v>9990</v>
      </c>
      <c r="C5055" t="s">
        <v>223</v>
      </c>
      <c r="D5055" s="20" t="s">
        <v>1028</v>
      </c>
      <c r="E5055" s="26">
        <v>43435</v>
      </c>
      <c r="F5055">
        <v>4</v>
      </c>
      <c r="G5055">
        <v>6</v>
      </c>
      <c r="I5055">
        <v>56</v>
      </c>
      <c r="J5055">
        <v>44</v>
      </c>
      <c r="L5055">
        <v>66</v>
      </c>
      <c r="N5055">
        <v>41</v>
      </c>
      <c r="P5055">
        <v>0</v>
      </c>
      <c r="Q5055">
        <v>0</v>
      </c>
      <c r="S5055">
        <v>15</v>
      </c>
    </row>
    <row r="5056" spans="1:19" x14ac:dyDescent="0.25">
      <c r="A5056" s="177" t="s">
        <v>9607</v>
      </c>
      <c r="B5056" t="s">
        <v>9608</v>
      </c>
      <c r="C5056" t="s">
        <v>346</v>
      </c>
      <c r="D5056" s="20" t="s">
        <v>1028</v>
      </c>
      <c r="E5056" s="26">
        <v>43435</v>
      </c>
      <c r="F5056">
        <v>0</v>
      </c>
      <c r="G5056">
        <v>0</v>
      </c>
      <c r="I5056">
        <v>0</v>
      </c>
      <c r="J5056">
        <v>0</v>
      </c>
      <c r="L5056">
        <v>0</v>
      </c>
      <c r="N5056">
        <v>0</v>
      </c>
      <c r="P5056">
        <v>0</v>
      </c>
      <c r="Q5056">
        <v>0</v>
      </c>
      <c r="S5056">
        <v>0</v>
      </c>
    </row>
    <row r="5057" spans="1:19" x14ac:dyDescent="0.25">
      <c r="A5057" s="177" t="s">
        <v>9248</v>
      </c>
      <c r="B5057" t="s">
        <v>9249</v>
      </c>
      <c r="C5057" t="s">
        <v>207</v>
      </c>
      <c r="D5057" s="20" t="s">
        <v>1028</v>
      </c>
      <c r="E5057" s="26">
        <v>43435</v>
      </c>
      <c r="F5057">
        <v>6</v>
      </c>
      <c r="G5057">
        <v>7</v>
      </c>
      <c r="I5057">
        <v>28</v>
      </c>
      <c r="J5057">
        <v>35</v>
      </c>
      <c r="L5057">
        <v>42</v>
      </c>
      <c r="N5057">
        <v>22</v>
      </c>
      <c r="O5057">
        <v>0</v>
      </c>
      <c r="P5057">
        <v>0</v>
      </c>
      <c r="Q5057">
        <v>2</v>
      </c>
      <c r="S5057">
        <v>6</v>
      </c>
    </row>
    <row r="5058" spans="1:19" x14ac:dyDescent="0.25">
      <c r="A5058" s="177" t="s">
        <v>8409</v>
      </c>
      <c r="B5058" t="s">
        <v>8410</v>
      </c>
      <c r="C5058" t="s">
        <v>212</v>
      </c>
      <c r="D5058" s="20" t="s">
        <v>1028</v>
      </c>
      <c r="E5058" s="26">
        <v>43435</v>
      </c>
      <c r="F5058">
        <v>1</v>
      </c>
      <c r="G5058">
        <v>1.5</v>
      </c>
      <c r="I5058">
        <v>6</v>
      </c>
      <c r="J5058">
        <v>5</v>
      </c>
      <c r="L5058">
        <v>8</v>
      </c>
      <c r="N5058">
        <v>6</v>
      </c>
      <c r="P5058">
        <v>0</v>
      </c>
      <c r="Q5058">
        <v>0</v>
      </c>
      <c r="S5058">
        <v>0</v>
      </c>
    </row>
    <row r="5059" spans="1:19" x14ac:dyDescent="0.25">
      <c r="A5059" s="177" t="s">
        <v>8140</v>
      </c>
      <c r="B5059" t="s">
        <v>8141</v>
      </c>
      <c r="C5059" t="s">
        <v>963</v>
      </c>
      <c r="D5059" s="20" t="s">
        <v>1028</v>
      </c>
      <c r="E5059" s="26">
        <v>43435</v>
      </c>
      <c r="F5059">
        <v>0</v>
      </c>
      <c r="G5059">
        <v>0</v>
      </c>
      <c r="I5059">
        <v>0</v>
      </c>
      <c r="J5059">
        <v>0</v>
      </c>
      <c r="L5059">
        <v>0</v>
      </c>
      <c r="N5059">
        <v>0</v>
      </c>
      <c r="P5059">
        <v>0</v>
      </c>
      <c r="Q5059">
        <v>0</v>
      </c>
      <c r="S5059">
        <v>0</v>
      </c>
    </row>
    <row r="5060" spans="1:19" x14ac:dyDescent="0.25">
      <c r="A5060" s="177" t="s">
        <v>8108</v>
      </c>
      <c r="B5060" t="s">
        <v>8109</v>
      </c>
      <c r="C5060" t="s">
        <v>225</v>
      </c>
      <c r="D5060" s="20" t="s">
        <v>1028</v>
      </c>
      <c r="E5060" s="26">
        <v>43435</v>
      </c>
      <c r="F5060">
        <v>5</v>
      </c>
      <c r="G5060">
        <v>5.5</v>
      </c>
      <c r="I5060">
        <v>44</v>
      </c>
      <c r="J5060">
        <v>55</v>
      </c>
      <c r="L5060">
        <v>62</v>
      </c>
      <c r="N5060">
        <v>36</v>
      </c>
      <c r="P5060">
        <v>0</v>
      </c>
      <c r="Q5060">
        <v>1</v>
      </c>
      <c r="S5060">
        <v>8</v>
      </c>
    </row>
    <row r="5061" spans="1:19" x14ac:dyDescent="0.25">
      <c r="A5061" s="177" t="s">
        <v>7720</v>
      </c>
      <c r="B5061" t="s">
        <v>7721</v>
      </c>
      <c r="C5061" t="s">
        <v>901</v>
      </c>
      <c r="D5061" s="20" t="s">
        <v>1028</v>
      </c>
      <c r="E5061" s="26">
        <v>43435</v>
      </c>
      <c r="F5061">
        <v>6.5</v>
      </c>
      <c r="G5061">
        <v>7</v>
      </c>
      <c r="I5061">
        <v>35</v>
      </c>
      <c r="J5061">
        <v>36</v>
      </c>
      <c r="L5061">
        <v>40</v>
      </c>
      <c r="N5061">
        <v>28</v>
      </c>
      <c r="P5061">
        <v>0</v>
      </c>
      <c r="Q5061">
        <v>8</v>
      </c>
      <c r="S5061">
        <v>7</v>
      </c>
    </row>
    <row r="5062" spans="1:19" x14ac:dyDescent="0.25">
      <c r="A5062" s="177" t="s">
        <v>7168</v>
      </c>
      <c r="B5062" t="s">
        <v>7169</v>
      </c>
      <c r="C5062" t="s">
        <v>232</v>
      </c>
      <c r="D5062" s="20" t="s">
        <v>1028</v>
      </c>
      <c r="E5062" s="26">
        <v>43435</v>
      </c>
      <c r="F5062">
        <v>8</v>
      </c>
      <c r="G5062">
        <v>8</v>
      </c>
      <c r="I5062">
        <v>107</v>
      </c>
      <c r="J5062">
        <v>91</v>
      </c>
      <c r="L5062">
        <v>91</v>
      </c>
      <c r="N5062">
        <v>99</v>
      </c>
      <c r="P5062">
        <v>0</v>
      </c>
      <c r="Q5062">
        <v>3</v>
      </c>
      <c r="S5062">
        <v>8</v>
      </c>
    </row>
    <row r="5063" spans="1:19" x14ac:dyDescent="0.25">
      <c r="A5063" s="177" t="s">
        <v>6802</v>
      </c>
      <c r="B5063" t="s">
        <v>6803</v>
      </c>
      <c r="C5063" t="s">
        <v>317</v>
      </c>
      <c r="D5063" s="20" t="s">
        <v>1028</v>
      </c>
      <c r="E5063" s="26">
        <v>43435</v>
      </c>
      <c r="F5063">
        <v>11.5</v>
      </c>
      <c r="G5063">
        <v>11.5</v>
      </c>
      <c r="I5063">
        <v>46</v>
      </c>
      <c r="J5063">
        <v>67</v>
      </c>
      <c r="L5063">
        <v>67</v>
      </c>
      <c r="N5063">
        <v>44</v>
      </c>
      <c r="P5063">
        <v>3</v>
      </c>
      <c r="Q5063">
        <v>3</v>
      </c>
      <c r="S5063">
        <v>2</v>
      </c>
    </row>
    <row r="5064" spans="1:19" x14ac:dyDescent="0.25">
      <c r="A5064" s="177" t="s">
        <v>6378</v>
      </c>
      <c r="B5064" t="s">
        <v>6379</v>
      </c>
      <c r="C5064" t="s">
        <v>214</v>
      </c>
      <c r="D5064" s="20" t="s">
        <v>1028</v>
      </c>
      <c r="E5064" s="26">
        <v>43435</v>
      </c>
      <c r="F5064">
        <v>13.5</v>
      </c>
      <c r="G5064">
        <v>15.5</v>
      </c>
      <c r="I5064">
        <v>77</v>
      </c>
      <c r="J5064">
        <v>118</v>
      </c>
      <c r="L5064">
        <v>138</v>
      </c>
      <c r="N5064">
        <v>67</v>
      </c>
      <c r="O5064">
        <v>1</v>
      </c>
      <c r="P5064">
        <v>8</v>
      </c>
      <c r="Q5064">
        <v>9</v>
      </c>
      <c r="S5064">
        <v>10</v>
      </c>
    </row>
    <row r="5065" spans="1:19" x14ac:dyDescent="0.25">
      <c r="A5065" s="177" t="s">
        <v>5832</v>
      </c>
      <c r="B5065" t="s">
        <v>5833</v>
      </c>
      <c r="C5065" t="s">
        <v>903</v>
      </c>
      <c r="D5065" s="20" t="s">
        <v>1028</v>
      </c>
      <c r="E5065" s="26">
        <v>43435</v>
      </c>
      <c r="F5065">
        <v>5</v>
      </c>
      <c r="G5065">
        <v>6.5</v>
      </c>
      <c r="I5065">
        <v>16</v>
      </c>
      <c r="J5065">
        <v>28</v>
      </c>
      <c r="L5065">
        <v>37</v>
      </c>
      <c r="N5065">
        <v>15</v>
      </c>
      <c r="P5065">
        <v>0</v>
      </c>
      <c r="Q5065">
        <v>0</v>
      </c>
      <c r="S5065">
        <v>1</v>
      </c>
    </row>
    <row r="5066" spans="1:19" x14ac:dyDescent="0.25">
      <c r="A5066" s="177" t="s">
        <v>4985</v>
      </c>
      <c r="B5066" t="s">
        <v>4986</v>
      </c>
      <c r="C5066" t="s">
        <v>230</v>
      </c>
      <c r="D5066" s="20" t="s">
        <v>1028</v>
      </c>
      <c r="E5066" s="26">
        <v>43435</v>
      </c>
      <c r="F5066">
        <v>0</v>
      </c>
      <c r="G5066">
        <v>0</v>
      </c>
      <c r="I5066">
        <v>0</v>
      </c>
      <c r="J5066">
        <v>0</v>
      </c>
      <c r="L5066">
        <v>0</v>
      </c>
      <c r="N5066">
        <v>0</v>
      </c>
      <c r="P5066">
        <v>0</v>
      </c>
      <c r="Q5066">
        <v>0</v>
      </c>
      <c r="S5066">
        <v>0</v>
      </c>
    </row>
    <row r="5067" spans="1:19" x14ac:dyDescent="0.25">
      <c r="A5067" s="177" t="s">
        <v>4810</v>
      </c>
      <c r="B5067" t="s">
        <v>4811</v>
      </c>
      <c r="C5067" t="s">
        <v>234</v>
      </c>
      <c r="D5067" s="20" t="s">
        <v>1028</v>
      </c>
      <c r="E5067" s="26">
        <v>43435</v>
      </c>
      <c r="F5067">
        <v>2.5</v>
      </c>
      <c r="G5067">
        <v>3.5</v>
      </c>
      <c r="I5067">
        <v>18</v>
      </c>
      <c r="J5067">
        <v>29</v>
      </c>
      <c r="L5067">
        <v>46</v>
      </c>
      <c r="N5067">
        <v>15</v>
      </c>
      <c r="P5067">
        <v>0</v>
      </c>
      <c r="Q5067">
        <v>0</v>
      </c>
      <c r="S5067">
        <v>3</v>
      </c>
    </row>
    <row r="5068" spans="1:19" x14ac:dyDescent="0.25">
      <c r="A5068" s="177" t="s">
        <v>4460</v>
      </c>
      <c r="B5068" t="s">
        <v>4461</v>
      </c>
      <c r="C5068" t="s">
        <v>217</v>
      </c>
      <c r="D5068" s="20" t="s">
        <v>1028</v>
      </c>
      <c r="E5068" s="26">
        <v>43435</v>
      </c>
      <c r="F5068">
        <v>0</v>
      </c>
      <c r="G5068">
        <v>0</v>
      </c>
      <c r="I5068">
        <v>0</v>
      </c>
      <c r="J5068">
        <v>0</v>
      </c>
      <c r="L5068">
        <v>0</v>
      </c>
      <c r="N5068">
        <v>0</v>
      </c>
      <c r="P5068">
        <v>0</v>
      </c>
      <c r="Q5068">
        <v>0</v>
      </c>
      <c r="S5068">
        <v>0</v>
      </c>
    </row>
    <row r="5069" spans="1:19" x14ac:dyDescent="0.25">
      <c r="A5069" s="177" t="s">
        <v>3870</v>
      </c>
      <c r="B5069" t="s">
        <v>3871</v>
      </c>
      <c r="C5069" t="s">
        <v>342</v>
      </c>
      <c r="D5069" s="20" t="s">
        <v>1028</v>
      </c>
      <c r="E5069" s="26">
        <v>43435</v>
      </c>
      <c r="F5069">
        <v>0</v>
      </c>
      <c r="G5069">
        <v>0</v>
      </c>
      <c r="I5069">
        <v>0</v>
      </c>
      <c r="J5069">
        <v>0</v>
      </c>
      <c r="L5069">
        <v>0</v>
      </c>
      <c r="N5069">
        <v>0</v>
      </c>
      <c r="P5069">
        <v>0</v>
      </c>
      <c r="Q5069">
        <v>0</v>
      </c>
      <c r="S5069">
        <v>0</v>
      </c>
    </row>
    <row r="5070" spans="1:19" x14ac:dyDescent="0.25">
      <c r="A5070" s="177" t="s">
        <v>3678</v>
      </c>
      <c r="B5070" t="s">
        <v>3679</v>
      </c>
      <c r="C5070" t="s">
        <v>220</v>
      </c>
      <c r="D5070" s="20" t="s">
        <v>1028</v>
      </c>
      <c r="E5070" s="26">
        <v>43435</v>
      </c>
      <c r="F5070">
        <v>0</v>
      </c>
      <c r="G5070">
        <v>0</v>
      </c>
      <c r="I5070">
        <v>0</v>
      </c>
      <c r="J5070">
        <v>0</v>
      </c>
      <c r="L5070">
        <v>0</v>
      </c>
      <c r="N5070">
        <v>0</v>
      </c>
      <c r="P5070">
        <v>0</v>
      </c>
      <c r="Q5070">
        <v>0</v>
      </c>
      <c r="S5070">
        <v>0</v>
      </c>
    </row>
    <row r="5071" spans="1:19" x14ac:dyDescent="0.25">
      <c r="A5071" s="177" t="s">
        <v>3153</v>
      </c>
      <c r="B5071" t="s">
        <v>3154</v>
      </c>
      <c r="C5071" t="s">
        <v>242</v>
      </c>
      <c r="D5071" s="20" t="s">
        <v>1026</v>
      </c>
      <c r="E5071" s="26">
        <v>43435</v>
      </c>
      <c r="F5071">
        <v>0</v>
      </c>
      <c r="G5071">
        <v>0</v>
      </c>
      <c r="I5071">
        <v>0</v>
      </c>
      <c r="J5071">
        <v>0</v>
      </c>
      <c r="L5071">
        <v>0</v>
      </c>
      <c r="N5071">
        <v>0</v>
      </c>
      <c r="P5071">
        <v>0</v>
      </c>
      <c r="Q5071">
        <v>0</v>
      </c>
      <c r="S5071">
        <v>0</v>
      </c>
    </row>
    <row r="5072" spans="1:19" x14ac:dyDescent="0.25">
      <c r="A5072" s="177" t="s">
        <v>2978</v>
      </c>
      <c r="B5072" t="s">
        <v>2979</v>
      </c>
      <c r="C5072" s="20" t="s">
        <v>2754</v>
      </c>
      <c r="D5072" s="20" t="s">
        <v>1026</v>
      </c>
      <c r="E5072" s="26">
        <v>43435</v>
      </c>
      <c r="F5072">
        <v>2.5</v>
      </c>
      <c r="G5072">
        <v>3.5</v>
      </c>
      <c r="I5072">
        <v>10</v>
      </c>
      <c r="J5072">
        <v>14</v>
      </c>
      <c r="L5072">
        <v>20</v>
      </c>
      <c r="N5072">
        <v>10</v>
      </c>
      <c r="P5072">
        <v>0</v>
      </c>
      <c r="Q5072">
        <v>0</v>
      </c>
      <c r="S5072">
        <v>0</v>
      </c>
    </row>
    <row r="5073" spans="1:19" x14ac:dyDescent="0.25">
      <c r="A5073" s="177" t="s">
        <v>2805</v>
      </c>
      <c r="B5073" t="s">
        <v>2806</v>
      </c>
      <c r="C5073" s="20" t="s">
        <v>2754</v>
      </c>
      <c r="D5073" s="20" t="s">
        <v>1027</v>
      </c>
      <c r="E5073" s="26">
        <v>43435</v>
      </c>
      <c r="F5073">
        <v>4</v>
      </c>
      <c r="G5073">
        <v>5</v>
      </c>
      <c r="I5073">
        <v>15</v>
      </c>
      <c r="J5073">
        <v>22</v>
      </c>
      <c r="L5073">
        <v>28</v>
      </c>
      <c r="N5073">
        <v>14</v>
      </c>
      <c r="P5073">
        <v>1</v>
      </c>
      <c r="Q5073">
        <v>4</v>
      </c>
      <c r="S5073">
        <v>1</v>
      </c>
    </row>
    <row r="5074" spans="1:19" x14ac:dyDescent="0.25">
      <c r="A5074" s="177" t="s">
        <v>2771</v>
      </c>
      <c r="B5074" t="s">
        <v>2772</v>
      </c>
      <c r="C5074" s="20" t="s">
        <v>2754</v>
      </c>
      <c r="D5074" s="20" t="s">
        <v>1028</v>
      </c>
      <c r="E5074" s="26">
        <v>43435</v>
      </c>
      <c r="F5074">
        <v>6.5</v>
      </c>
      <c r="G5074">
        <v>8.5</v>
      </c>
      <c r="I5074">
        <v>25</v>
      </c>
      <c r="J5074">
        <v>36</v>
      </c>
      <c r="L5074">
        <v>48</v>
      </c>
      <c r="N5074">
        <v>24</v>
      </c>
      <c r="P5074">
        <v>1</v>
      </c>
      <c r="Q5074">
        <v>4</v>
      </c>
      <c r="S5074">
        <v>1</v>
      </c>
    </row>
    <row r="5075" spans="1:19" x14ac:dyDescent="0.25">
      <c r="A5075" s="177" t="s">
        <v>2733</v>
      </c>
      <c r="B5075" t="s">
        <v>2734</v>
      </c>
      <c r="C5075" t="s">
        <v>237</v>
      </c>
      <c r="D5075" s="20" t="s">
        <v>1026</v>
      </c>
      <c r="E5075" s="26">
        <v>43435</v>
      </c>
      <c r="F5075">
        <v>8</v>
      </c>
      <c r="G5075">
        <v>10</v>
      </c>
      <c r="I5075">
        <v>41</v>
      </c>
      <c r="J5075">
        <v>52</v>
      </c>
      <c r="L5075">
        <v>64</v>
      </c>
      <c r="N5075">
        <v>31</v>
      </c>
      <c r="O5075">
        <v>0.5</v>
      </c>
      <c r="P5075">
        <v>5</v>
      </c>
      <c r="Q5075">
        <v>8</v>
      </c>
      <c r="S5075">
        <v>10</v>
      </c>
    </row>
    <row r="5076" spans="1:19" x14ac:dyDescent="0.25">
      <c r="A5076" s="177" t="s">
        <v>2558</v>
      </c>
      <c r="B5076" t="s">
        <v>2559</v>
      </c>
      <c r="C5076" t="s">
        <v>238</v>
      </c>
      <c r="D5076" s="20" t="s">
        <v>1026</v>
      </c>
      <c r="E5076" s="26">
        <v>43435</v>
      </c>
      <c r="F5076">
        <v>0</v>
      </c>
      <c r="G5076">
        <v>0</v>
      </c>
      <c r="I5076">
        <v>0</v>
      </c>
      <c r="J5076">
        <v>0</v>
      </c>
      <c r="L5076">
        <v>0</v>
      </c>
      <c r="N5076">
        <v>0</v>
      </c>
      <c r="P5076">
        <v>0</v>
      </c>
      <c r="Q5076">
        <v>0</v>
      </c>
      <c r="S5076">
        <v>0</v>
      </c>
    </row>
    <row r="5077" spans="1:19" x14ac:dyDescent="0.25">
      <c r="A5077" s="177" t="s">
        <v>2385</v>
      </c>
      <c r="B5077" t="s">
        <v>2386</v>
      </c>
      <c r="C5077" t="s">
        <v>239</v>
      </c>
      <c r="D5077" s="20" t="s">
        <v>1026</v>
      </c>
      <c r="E5077" s="26">
        <v>43435</v>
      </c>
      <c r="F5077">
        <v>0</v>
      </c>
      <c r="G5077">
        <v>0</v>
      </c>
      <c r="I5077">
        <v>0</v>
      </c>
      <c r="J5077">
        <v>0</v>
      </c>
      <c r="L5077">
        <v>0</v>
      </c>
      <c r="N5077">
        <v>0</v>
      </c>
      <c r="P5077">
        <v>0</v>
      </c>
      <c r="Q5077">
        <v>0</v>
      </c>
      <c r="S5077">
        <v>0</v>
      </c>
    </row>
    <row r="5078" spans="1:19" x14ac:dyDescent="0.25">
      <c r="A5078" s="177" t="s">
        <v>2210</v>
      </c>
      <c r="B5078" t="s">
        <v>2211</v>
      </c>
      <c r="C5078" s="20" t="s">
        <v>2018</v>
      </c>
      <c r="D5078" s="20" t="s">
        <v>1026</v>
      </c>
      <c r="E5078" s="26">
        <v>43435</v>
      </c>
      <c r="F5078">
        <v>5</v>
      </c>
      <c r="G5078">
        <v>5.5</v>
      </c>
      <c r="I5078">
        <v>24</v>
      </c>
      <c r="J5078">
        <v>29</v>
      </c>
      <c r="L5078">
        <v>32</v>
      </c>
      <c r="N5078">
        <v>20</v>
      </c>
      <c r="P5078">
        <v>0</v>
      </c>
      <c r="Q5078">
        <v>6</v>
      </c>
      <c r="S5078">
        <v>4</v>
      </c>
    </row>
    <row r="5079" spans="1:19" x14ac:dyDescent="0.25">
      <c r="A5079" s="177" t="s">
        <v>2035</v>
      </c>
      <c r="B5079" t="s">
        <v>2036</v>
      </c>
      <c r="C5079" s="20" t="s">
        <v>2018</v>
      </c>
      <c r="D5079" s="20" t="s">
        <v>1027</v>
      </c>
      <c r="E5079" s="26">
        <v>43435</v>
      </c>
      <c r="F5079">
        <v>4</v>
      </c>
      <c r="G5079">
        <v>3.5</v>
      </c>
      <c r="I5079">
        <v>14</v>
      </c>
      <c r="J5079">
        <v>21</v>
      </c>
      <c r="L5079">
        <v>20</v>
      </c>
      <c r="N5079">
        <v>11</v>
      </c>
      <c r="P5079">
        <v>0</v>
      </c>
      <c r="Q5079">
        <v>2</v>
      </c>
      <c r="S5079">
        <v>3</v>
      </c>
    </row>
    <row r="5080" spans="1:19" x14ac:dyDescent="0.25">
      <c r="A5080" s="177" t="s">
        <v>2002</v>
      </c>
      <c r="B5080" t="s">
        <v>2003</v>
      </c>
      <c r="C5080" s="20" t="s">
        <v>2018</v>
      </c>
      <c r="D5080" s="20" t="s">
        <v>1028</v>
      </c>
      <c r="E5080" s="26">
        <v>43435</v>
      </c>
      <c r="F5080">
        <v>9</v>
      </c>
      <c r="G5080">
        <v>9</v>
      </c>
      <c r="I5080">
        <v>38</v>
      </c>
      <c r="J5080">
        <v>50</v>
      </c>
      <c r="L5080">
        <v>52</v>
      </c>
      <c r="N5080">
        <v>31</v>
      </c>
      <c r="P5080">
        <v>0</v>
      </c>
      <c r="Q5080">
        <v>8</v>
      </c>
      <c r="S5080">
        <v>7</v>
      </c>
    </row>
    <row r="5081" spans="1:19" x14ac:dyDescent="0.25">
      <c r="A5081" s="177" t="s">
        <v>1962</v>
      </c>
      <c r="B5081" t="s">
        <v>1963</v>
      </c>
      <c r="C5081" t="s">
        <v>240</v>
      </c>
      <c r="D5081" s="20" t="s">
        <v>1026</v>
      </c>
      <c r="E5081" s="26">
        <v>43435</v>
      </c>
      <c r="F5081">
        <v>13</v>
      </c>
      <c r="G5081">
        <v>13.5</v>
      </c>
      <c r="I5081">
        <v>45</v>
      </c>
      <c r="J5081">
        <v>73</v>
      </c>
      <c r="L5081">
        <v>78</v>
      </c>
      <c r="N5081">
        <v>43</v>
      </c>
      <c r="P5081">
        <v>5</v>
      </c>
      <c r="Q5081">
        <v>10</v>
      </c>
      <c r="S5081">
        <v>2</v>
      </c>
    </row>
    <row r="5082" spans="1:19" x14ac:dyDescent="0.25">
      <c r="A5082" s="177" t="s">
        <v>1787</v>
      </c>
      <c r="B5082" t="s">
        <v>1788</v>
      </c>
      <c r="C5082" t="s">
        <v>241</v>
      </c>
      <c r="D5082" s="20" t="s">
        <v>1026</v>
      </c>
      <c r="E5082" s="26">
        <v>43435</v>
      </c>
      <c r="F5082">
        <v>32</v>
      </c>
      <c r="G5082">
        <v>37.5</v>
      </c>
      <c r="I5082">
        <v>342</v>
      </c>
      <c r="J5082">
        <v>350</v>
      </c>
      <c r="L5082">
        <v>427</v>
      </c>
      <c r="N5082">
        <v>302</v>
      </c>
      <c r="P5082">
        <v>3</v>
      </c>
      <c r="Q5082">
        <v>7</v>
      </c>
      <c r="S5082">
        <v>40</v>
      </c>
    </row>
    <row r="5083" spans="1:19" x14ac:dyDescent="0.25">
      <c r="A5083" s="177" t="s">
        <v>1612</v>
      </c>
      <c r="B5083" t="s">
        <v>1613</v>
      </c>
      <c r="C5083" t="s">
        <v>318</v>
      </c>
      <c r="D5083" s="20" t="s">
        <v>1026</v>
      </c>
      <c r="E5083" s="26">
        <v>43435</v>
      </c>
      <c r="F5083">
        <v>7.5</v>
      </c>
      <c r="G5083">
        <v>8</v>
      </c>
      <c r="I5083">
        <v>29</v>
      </c>
      <c r="J5083">
        <v>44</v>
      </c>
      <c r="L5083">
        <v>47</v>
      </c>
      <c r="N5083">
        <v>28</v>
      </c>
      <c r="P5083">
        <v>0</v>
      </c>
      <c r="Q5083">
        <v>0</v>
      </c>
      <c r="S5083">
        <v>1</v>
      </c>
    </row>
    <row r="5084" spans="1:19" x14ac:dyDescent="0.25">
      <c r="A5084" s="177" t="s">
        <v>1502</v>
      </c>
      <c r="B5084" t="s">
        <v>1503</v>
      </c>
      <c r="C5084" t="s">
        <v>896</v>
      </c>
      <c r="D5084" s="20" t="s">
        <v>1026</v>
      </c>
      <c r="E5084" s="26">
        <v>43435</v>
      </c>
      <c r="F5084">
        <v>68</v>
      </c>
      <c r="G5084">
        <v>78</v>
      </c>
      <c r="I5084">
        <v>491</v>
      </c>
      <c r="J5084">
        <v>562</v>
      </c>
      <c r="L5084">
        <v>668</v>
      </c>
      <c r="N5084">
        <v>434</v>
      </c>
      <c r="O5084">
        <v>0.5</v>
      </c>
      <c r="P5084">
        <v>13</v>
      </c>
      <c r="Q5084">
        <v>31</v>
      </c>
      <c r="S5084">
        <v>57</v>
      </c>
    </row>
    <row r="5085" spans="1:19" x14ac:dyDescent="0.25">
      <c r="A5085" s="177" t="s">
        <v>1461</v>
      </c>
      <c r="B5085" t="s">
        <v>1462</v>
      </c>
      <c r="C5085" t="s">
        <v>899</v>
      </c>
      <c r="D5085" s="20" t="s">
        <v>1027</v>
      </c>
      <c r="E5085" s="26">
        <v>43435</v>
      </c>
      <c r="F5085">
        <v>8</v>
      </c>
      <c r="G5085">
        <v>8.5</v>
      </c>
      <c r="I5085">
        <v>29</v>
      </c>
      <c r="J5085">
        <v>43</v>
      </c>
      <c r="L5085">
        <v>48</v>
      </c>
      <c r="N5085">
        <v>25</v>
      </c>
      <c r="O5085" t="s">
        <v>904</v>
      </c>
      <c r="P5085">
        <v>1</v>
      </c>
      <c r="Q5085">
        <v>6</v>
      </c>
      <c r="S5085">
        <v>4</v>
      </c>
    </row>
    <row r="5086" spans="1:19" x14ac:dyDescent="0.25">
      <c r="A5086" s="177" t="s">
        <v>1400</v>
      </c>
      <c r="B5086" t="s">
        <v>1401</v>
      </c>
      <c r="C5086" t="s">
        <v>1264</v>
      </c>
      <c r="D5086" s="20" t="s">
        <v>1026</v>
      </c>
      <c r="E5086" s="26">
        <v>43435</v>
      </c>
      <c r="F5086">
        <v>20.5</v>
      </c>
      <c r="G5086">
        <v>22.5</v>
      </c>
      <c r="I5086">
        <v>79</v>
      </c>
      <c r="J5086">
        <v>116</v>
      </c>
      <c r="L5086">
        <v>130</v>
      </c>
      <c r="N5086">
        <v>73</v>
      </c>
      <c r="P5086">
        <v>5</v>
      </c>
      <c r="Q5086">
        <v>16</v>
      </c>
      <c r="S5086">
        <v>6</v>
      </c>
    </row>
    <row r="5087" spans="1:19" x14ac:dyDescent="0.25">
      <c r="A5087" s="177" t="s">
        <v>1429</v>
      </c>
      <c r="B5087" t="s">
        <v>1428</v>
      </c>
      <c r="C5087" t="s">
        <v>1264</v>
      </c>
      <c r="D5087" s="20" t="s">
        <v>1027</v>
      </c>
      <c r="E5087" s="26">
        <v>43435</v>
      </c>
      <c r="F5087">
        <v>8</v>
      </c>
      <c r="G5087">
        <v>8.5</v>
      </c>
      <c r="I5087">
        <v>29</v>
      </c>
      <c r="J5087">
        <v>43</v>
      </c>
      <c r="L5087">
        <v>48</v>
      </c>
      <c r="N5087">
        <v>25</v>
      </c>
      <c r="P5087">
        <v>1</v>
      </c>
      <c r="Q5087">
        <v>6</v>
      </c>
      <c r="S5087">
        <v>4</v>
      </c>
    </row>
    <row r="5088" spans="1:19" x14ac:dyDescent="0.25">
      <c r="A5088" s="177" t="s">
        <v>1364</v>
      </c>
      <c r="B5088" t="s">
        <v>1365</v>
      </c>
      <c r="C5088" s="20" t="s">
        <v>1264</v>
      </c>
      <c r="D5088" s="20" t="s">
        <v>1028</v>
      </c>
      <c r="E5088" s="26">
        <v>43435</v>
      </c>
      <c r="F5088">
        <v>28.5</v>
      </c>
      <c r="G5088">
        <v>31</v>
      </c>
      <c r="I5088">
        <v>108</v>
      </c>
      <c r="J5088">
        <v>159</v>
      </c>
      <c r="L5088">
        <v>178</v>
      </c>
      <c r="N5088">
        <v>98</v>
      </c>
      <c r="P5088">
        <v>6</v>
      </c>
      <c r="Q5088">
        <v>22</v>
      </c>
      <c r="S5088">
        <v>10</v>
      </c>
    </row>
    <row r="5089" spans="1:19" x14ac:dyDescent="0.25">
      <c r="A5089" s="177" t="s">
        <v>1167</v>
      </c>
      <c r="B5089" t="s">
        <v>1255</v>
      </c>
      <c r="C5089" t="s">
        <v>235</v>
      </c>
      <c r="D5089" s="20" t="s">
        <v>1028</v>
      </c>
      <c r="E5089" s="26">
        <v>43435</v>
      </c>
      <c r="F5089">
        <v>76</v>
      </c>
      <c r="G5089">
        <v>86.5</v>
      </c>
      <c r="H5089">
        <v>0</v>
      </c>
      <c r="I5089">
        <v>520</v>
      </c>
      <c r="J5089">
        <v>605</v>
      </c>
      <c r="L5089">
        <v>716</v>
      </c>
      <c r="M5089">
        <v>0</v>
      </c>
      <c r="N5089">
        <v>459</v>
      </c>
      <c r="O5089">
        <v>0.5</v>
      </c>
      <c r="P5089">
        <v>14</v>
      </c>
      <c r="Q5089">
        <v>37</v>
      </c>
      <c r="R5089">
        <v>0</v>
      </c>
      <c r="S5089">
        <v>61</v>
      </c>
    </row>
    <row r="5090" spans="1:19" x14ac:dyDescent="0.25">
      <c r="A5090" s="177" t="s">
        <v>11172</v>
      </c>
      <c r="B5090" t="s">
        <v>11173</v>
      </c>
      <c r="C5090" t="s">
        <v>228</v>
      </c>
      <c r="D5090" s="20" t="s">
        <v>1026</v>
      </c>
      <c r="E5090" s="26">
        <v>43466</v>
      </c>
      <c r="F5090">
        <v>0</v>
      </c>
      <c r="G5090">
        <v>0</v>
      </c>
      <c r="I5090">
        <v>0</v>
      </c>
      <c r="J5090">
        <v>0</v>
      </c>
      <c r="L5090">
        <v>0</v>
      </c>
      <c r="N5090">
        <v>0</v>
      </c>
      <c r="P5090">
        <v>0</v>
      </c>
      <c r="Q5090">
        <v>0</v>
      </c>
      <c r="S5090">
        <v>0</v>
      </c>
    </row>
    <row r="5091" spans="1:19" x14ac:dyDescent="0.25">
      <c r="A5091" s="177" t="s">
        <v>9425</v>
      </c>
      <c r="B5091" t="s">
        <v>9426</v>
      </c>
      <c r="C5091" t="s">
        <v>211</v>
      </c>
      <c r="D5091" s="20" t="s">
        <v>1026</v>
      </c>
      <c r="E5091" s="26">
        <v>43466</v>
      </c>
      <c r="F5091">
        <v>0</v>
      </c>
      <c r="G5091">
        <v>0</v>
      </c>
      <c r="I5091">
        <v>0</v>
      </c>
      <c r="J5091">
        <v>0</v>
      </c>
      <c r="L5091">
        <v>0</v>
      </c>
      <c r="N5091">
        <v>0</v>
      </c>
      <c r="P5091">
        <v>0</v>
      </c>
      <c r="Q5091">
        <v>0</v>
      </c>
      <c r="S5091">
        <v>0</v>
      </c>
    </row>
    <row r="5092" spans="1:19" x14ac:dyDescent="0.25">
      <c r="A5092" s="177" t="s">
        <v>8586</v>
      </c>
      <c r="B5092" t="s">
        <v>8587</v>
      </c>
      <c r="C5092" t="s">
        <v>213</v>
      </c>
      <c r="D5092" s="20" t="s">
        <v>1026</v>
      </c>
      <c r="E5092" s="26">
        <v>43466</v>
      </c>
      <c r="F5092">
        <v>0</v>
      </c>
      <c r="G5092">
        <v>0</v>
      </c>
      <c r="I5092">
        <v>0</v>
      </c>
      <c r="J5092">
        <v>0</v>
      </c>
      <c r="L5092">
        <v>0</v>
      </c>
      <c r="N5092">
        <v>0</v>
      </c>
      <c r="P5092">
        <v>0</v>
      </c>
      <c r="Q5092">
        <v>0</v>
      </c>
      <c r="S5092">
        <v>0</v>
      </c>
    </row>
    <row r="5093" spans="1:19" x14ac:dyDescent="0.25">
      <c r="A5093" s="177" t="s">
        <v>5162</v>
      </c>
      <c r="B5093" t="s">
        <v>5163</v>
      </c>
      <c r="C5093" t="s">
        <v>229</v>
      </c>
      <c r="D5093" s="20" t="s">
        <v>1026</v>
      </c>
      <c r="E5093" s="26">
        <v>43466</v>
      </c>
      <c r="F5093">
        <v>0</v>
      </c>
      <c r="G5093">
        <v>0</v>
      </c>
      <c r="I5093">
        <v>0</v>
      </c>
      <c r="J5093">
        <v>0</v>
      </c>
      <c r="L5093">
        <v>0</v>
      </c>
      <c r="N5093">
        <v>0</v>
      </c>
      <c r="P5093">
        <v>0</v>
      </c>
      <c r="Q5093">
        <v>0</v>
      </c>
      <c r="S5093">
        <v>0</v>
      </c>
    </row>
    <row r="5094" spans="1:19" x14ac:dyDescent="0.25">
      <c r="A5094" s="177" t="s">
        <v>12164</v>
      </c>
      <c r="B5094" t="s">
        <v>12165</v>
      </c>
      <c r="C5094" s="20" t="s">
        <v>1077</v>
      </c>
      <c r="D5094" s="20" t="s">
        <v>1028</v>
      </c>
      <c r="E5094" s="26">
        <v>43466</v>
      </c>
      <c r="F5094">
        <v>0</v>
      </c>
      <c r="G5094">
        <v>0</v>
      </c>
      <c r="I5094">
        <v>0</v>
      </c>
      <c r="J5094">
        <v>0</v>
      </c>
      <c r="L5094">
        <v>0</v>
      </c>
      <c r="N5094">
        <v>0</v>
      </c>
      <c r="P5094">
        <v>0</v>
      </c>
      <c r="Q5094">
        <v>0</v>
      </c>
      <c r="S5094">
        <v>0</v>
      </c>
    </row>
    <row r="5095" spans="1:19" x14ac:dyDescent="0.25">
      <c r="A5095" s="177" t="s">
        <v>7497</v>
      </c>
      <c r="B5095" t="s">
        <v>7498</v>
      </c>
      <c r="C5095" s="20" t="s">
        <v>1074</v>
      </c>
      <c r="D5095" s="20" t="s">
        <v>1026</v>
      </c>
      <c r="E5095" s="26">
        <v>43466</v>
      </c>
      <c r="F5095">
        <v>0</v>
      </c>
      <c r="G5095">
        <v>0</v>
      </c>
      <c r="I5095">
        <v>0</v>
      </c>
      <c r="J5095">
        <v>0</v>
      </c>
      <c r="L5095">
        <v>0</v>
      </c>
      <c r="N5095">
        <v>0</v>
      </c>
      <c r="P5095">
        <v>0</v>
      </c>
      <c r="Q5095">
        <v>0</v>
      </c>
      <c r="S5095">
        <v>0</v>
      </c>
    </row>
    <row r="5096" spans="1:19" x14ac:dyDescent="0.25">
      <c r="A5096" s="177" t="s">
        <v>5786</v>
      </c>
      <c r="B5096" t="s">
        <v>5787</v>
      </c>
      <c r="C5096" s="20" t="s">
        <v>1073</v>
      </c>
      <c r="D5096" s="20" t="s">
        <v>1026</v>
      </c>
      <c r="E5096" s="26">
        <v>43466</v>
      </c>
      <c r="F5096">
        <v>3</v>
      </c>
      <c r="G5096">
        <v>3.5</v>
      </c>
      <c r="I5096">
        <v>11</v>
      </c>
      <c r="J5096">
        <v>17</v>
      </c>
      <c r="L5096">
        <v>20</v>
      </c>
      <c r="N5096">
        <v>10</v>
      </c>
      <c r="P5096">
        <v>0</v>
      </c>
      <c r="Q5096">
        <v>0</v>
      </c>
      <c r="S5096">
        <v>1</v>
      </c>
    </row>
    <row r="5097" spans="1:19" x14ac:dyDescent="0.25">
      <c r="A5097" s="177" t="s">
        <v>12396</v>
      </c>
      <c r="B5097" t="s">
        <v>12397</v>
      </c>
      <c r="C5097" s="20" t="s">
        <v>1076</v>
      </c>
      <c r="D5097" s="20" t="s">
        <v>1027</v>
      </c>
      <c r="E5097" s="26">
        <v>43466</v>
      </c>
      <c r="F5097">
        <v>1.5</v>
      </c>
      <c r="G5097">
        <v>2.5</v>
      </c>
      <c r="I5097">
        <v>3</v>
      </c>
      <c r="J5097">
        <v>8</v>
      </c>
      <c r="L5097">
        <v>14</v>
      </c>
      <c r="N5097">
        <v>3</v>
      </c>
      <c r="P5097">
        <v>0</v>
      </c>
      <c r="Q5097">
        <v>0</v>
      </c>
      <c r="S5097">
        <v>0</v>
      </c>
    </row>
    <row r="5098" spans="1:19" x14ac:dyDescent="0.25">
      <c r="A5098" s="177" t="s">
        <v>10135</v>
      </c>
      <c r="B5098" t="s">
        <v>10136</v>
      </c>
      <c r="C5098" s="20" t="s">
        <v>1075</v>
      </c>
      <c r="D5098" s="20" t="s">
        <v>1027</v>
      </c>
      <c r="E5098" s="26">
        <v>43466</v>
      </c>
      <c r="F5098">
        <v>0</v>
      </c>
      <c r="G5098">
        <v>0</v>
      </c>
      <c r="I5098">
        <v>0</v>
      </c>
      <c r="J5098">
        <v>0</v>
      </c>
      <c r="L5098">
        <v>0</v>
      </c>
      <c r="N5098">
        <v>0</v>
      </c>
      <c r="P5098">
        <v>0</v>
      </c>
      <c r="Q5098">
        <v>0</v>
      </c>
      <c r="S5098">
        <v>0</v>
      </c>
    </row>
    <row r="5099" spans="1:19" x14ac:dyDescent="0.25">
      <c r="A5099" s="177" t="s">
        <v>7467</v>
      </c>
      <c r="B5099" t="s">
        <v>7468</v>
      </c>
      <c r="C5099" s="20" t="s">
        <v>1074</v>
      </c>
      <c r="D5099" s="20" t="s">
        <v>1027</v>
      </c>
      <c r="E5099" s="26">
        <v>43466</v>
      </c>
      <c r="F5099">
        <v>2</v>
      </c>
      <c r="G5099">
        <v>2.5</v>
      </c>
      <c r="I5099">
        <v>12</v>
      </c>
      <c r="J5099">
        <v>11</v>
      </c>
      <c r="L5099">
        <v>14</v>
      </c>
      <c r="N5099">
        <v>12</v>
      </c>
      <c r="P5099">
        <v>0</v>
      </c>
      <c r="Q5099">
        <v>0</v>
      </c>
      <c r="S5099">
        <v>0</v>
      </c>
    </row>
    <row r="5100" spans="1:19" x14ac:dyDescent="0.25">
      <c r="A5100" s="177" t="s">
        <v>5611</v>
      </c>
      <c r="B5100" t="s">
        <v>5612</v>
      </c>
      <c r="C5100" s="20" t="s">
        <v>1073</v>
      </c>
      <c r="D5100" s="20" t="s">
        <v>1027</v>
      </c>
      <c r="E5100" s="26">
        <v>43466</v>
      </c>
      <c r="F5100">
        <v>0</v>
      </c>
      <c r="G5100">
        <v>0</v>
      </c>
      <c r="I5100">
        <v>0</v>
      </c>
      <c r="J5100">
        <v>0</v>
      </c>
      <c r="L5100">
        <v>0</v>
      </c>
      <c r="N5100">
        <v>0</v>
      </c>
      <c r="P5100">
        <v>0</v>
      </c>
      <c r="Q5100">
        <v>0</v>
      </c>
      <c r="S5100">
        <v>0</v>
      </c>
    </row>
    <row r="5101" spans="1:19" x14ac:dyDescent="0.25">
      <c r="A5101" s="177" t="s">
        <v>11475</v>
      </c>
      <c r="B5101" t="s">
        <v>11476</v>
      </c>
      <c r="C5101" t="s">
        <v>959</v>
      </c>
      <c r="D5101" s="20" t="s">
        <v>1026</v>
      </c>
      <c r="E5101" s="26">
        <v>43466</v>
      </c>
      <c r="F5101">
        <v>0</v>
      </c>
      <c r="G5101">
        <v>0</v>
      </c>
      <c r="I5101">
        <v>0</v>
      </c>
      <c r="J5101">
        <v>0</v>
      </c>
      <c r="L5101">
        <v>0</v>
      </c>
      <c r="N5101">
        <v>0</v>
      </c>
      <c r="P5101">
        <v>0</v>
      </c>
      <c r="Q5101">
        <v>0</v>
      </c>
      <c r="S5101">
        <v>0</v>
      </c>
    </row>
    <row r="5102" spans="1:19" x14ac:dyDescent="0.25">
      <c r="A5102" s="177" t="s">
        <v>10663</v>
      </c>
      <c r="B5102" t="s">
        <v>10664</v>
      </c>
      <c r="C5102" t="s">
        <v>205</v>
      </c>
      <c r="D5102" s="20" t="s">
        <v>1026</v>
      </c>
      <c r="E5102" s="26">
        <v>43466</v>
      </c>
      <c r="F5102">
        <v>0</v>
      </c>
      <c r="G5102">
        <v>0</v>
      </c>
      <c r="I5102">
        <v>0</v>
      </c>
      <c r="J5102">
        <v>0</v>
      </c>
      <c r="L5102">
        <v>0</v>
      </c>
      <c r="N5102">
        <v>0</v>
      </c>
      <c r="P5102">
        <v>0</v>
      </c>
      <c r="Q5102">
        <v>0</v>
      </c>
      <c r="S5102">
        <v>0</v>
      </c>
    </row>
    <row r="5103" spans="1:19" x14ac:dyDescent="0.25">
      <c r="A5103" s="177" t="s">
        <v>10069</v>
      </c>
      <c r="B5103" t="s">
        <v>10070</v>
      </c>
      <c r="C5103" t="s">
        <v>384</v>
      </c>
      <c r="D5103" s="20" t="s">
        <v>1026</v>
      </c>
      <c r="E5103" s="26">
        <v>43466</v>
      </c>
      <c r="F5103">
        <v>0</v>
      </c>
      <c r="G5103">
        <v>0</v>
      </c>
      <c r="I5103">
        <v>0</v>
      </c>
      <c r="J5103">
        <v>0</v>
      </c>
      <c r="L5103">
        <v>0</v>
      </c>
      <c r="N5103">
        <v>0</v>
      </c>
      <c r="P5103">
        <v>0</v>
      </c>
      <c r="Q5103">
        <v>0</v>
      </c>
      <c r="S5103">
        <v>0</v>
      </c>
    </row>
    <row r="5104" spans="1:19" x14ac:dyDescent="0.25">
      <c r="A5104" s="177" t="s">
        <v>9010</v>
      </c>
      <c r="B5104" t="s">
        <v>9011</v>
      </c>
      <c r="C5104" t="s">
        <v>210</v>
      </c>
      <c r="D5104" s="20" t="s">
        <v>1026</v>
      </c>
      <c r="E5104" s="26">
        <v>43466</v>
      </c>
      <c r="F5104">
        <v>3</v>
      </c>
      <c r="G5104">
        <v>4</v>
      </c>
      <c r="I5104">
        <v>30</v>
      </c>
      <c r="J5104">
        <v>18</v>
      </c>
      <c r="L5104">
        <v>24</v>
      </c>
      <c r="N5104">
        <v>17</v>
      </c>
      <c r="O5104">
        <v>0.8</v>
      </c>
      <c r="P5104">
        <v>0</v>
      </c>
      <c r="Q5104">
        <v>0</v>
      </c>
      <c r="S5104">
        <v>13</v>
      </c>
    </row>
    <row r="5105" spans="1:19" x14ac:dyDescent="0.25">
      <c r="A5105" s="177" t="s">
        <v>6205</v>
      </c>
      <c r="B5105" t="s">
        <v>6206</v>
      </c>
      <c r="C5105" t="s">
        <v>215</v>
      </c>
      <c r="D5105" s="20" t="s">
        <v>1026</v>
      </c>
      <c r="E5105" s="26">
        <v>43466</v>
      </c>
      <c r="F5105">
        <v>5</v>
      </c>
      <c r="G5105">
        <v>6</v>
      </c>
      <c r="I5105">
        <v>30</v>
      </c>
      <c r="J5105">
        <v>34</v>
      </c>
      <c r="L5105">
        <v>40</v>
      </c>
      <c r="N5105">
        <v>20</v>
      </c>
      <c r="O5105">
        <v>0.97499999999999998</v>
      </c>
      <c r="P5105">
        <v>3</v>
      </c>
      <c r="Q5105">
        <v>3</v>
      </c>
      <c r="S5105">
        <v>10</v>
      </c>
    </row>
    <row r="5106" spans="1:19" x14ac:dyDescent="0.25">
      <c r="A5106" s="177" t="s">
        <v>8126</v>
      </c>
      <c r="B5106" t="s">
        <v>8127</v>
      </c>
      <c r="C5106" t="s">
        <v>960</v>
      </c>
      <c r="D5106" s="20" t="s">
        <v>1026</v>
      </c>
      <c r="E5106" s="26">
        <v>43466</v>
      </c>
      <c r="F5106">
        <v>0</v>
      </c>
      <c r="G5106">
        <v>0</v>
      </c>
      <c r="I5106">
        <v>0</v>
      </c>
      <c r="J5106">
        <v>0</v>
      </c>
      <c r="L5106">
        <v>0</v>
      </c>
      <c r="N5106">
        <v>0</v>
      </c>
      <c r="P5106">
        <v>0</v>
      </c>
      <c r="Q5106">
        <v>0</v>
      </c>
      <c r="S5106">
        <v>0</v>
      </c>
    </row>
    <row r="5107" spans="1:19" x14ac:dyDescent="0.25">
      <c r="A5107" s="177" t="s">
        <v>6995</v>
      </c>
      <c r="B5107" t="s">
        <v>6996</v>
      </c>
      <c r="C5107" t="s">
        <v>961</v>
      </c>
      <c r="D5107" s="20" t="s">
        <v>1026</v>
      </c>
      <c r="E5107" s="26">
        <v>43466</v>
      </c>
      <c r="F5107">
        <v>0</v>
      </c>
      <c r="G5107">
        <v>0</v>
      </c>
      <c r="I5107">
        <v>0</v>
      </c>
      <c r="J5107">
        <v>0</v>
      </c>
      <c r="L5107">
        <v>0</v>
      </c>
      <c r="N5107">
        <v>0</v>
      </c>
      <c r="P5107">
        <v>0</v>
      </c>
      <c r="Q5107">
        <v>0</v>
      </c>
      <c r="S5107">
        <v>0</v>
      </c>
    </row>
    <row r="5108" spans="1:19" x14ac:dyDescent="0.25">
      <c r="A5108" s="177" t="s">
        <v>3505</v>
      </c>
      <c r="B5108" t="s">
        <v>3506</v>
      </c>
      <c r="C5108" t="s">
        <v>221</v>
      </c>
      <c r="D5108" s="20" t="s">
        <v>1026</v>
      </c>
      <c r="E5108" s="26">
        <v>43466</v>
      </c>
      <c r="F5108">
        <v>0</v>
      </c>
      <c r="G5108">
        <v>0</v>
      </c>
      <c r="I5108">
        <v>0</v>
      </c>
      <c r="J5108">
        <v>0</v>
      </c>
      <c r="L5108">
        <v>0</v>
      </c>
      <c r="N5108">
        <v>0</v>
      </c>
      <c r="P5108">
        <v>0</v>
      </c>
      <c r="Q5108">
        <v>0</v>
      </c>
      <c r="S5108">
        <v>0</v>
      </c>
    </row>
    <row r="5109" spans="1:19" x14ac:dyDescent="0.25">
      <c r="A5109" s="177" t="s">
        <v>3330</v>
      </c>
      <c r="B5109" t="s">
        <v>3331</v>
      </c>
      <c r="C5109" t="s">
        <v>222</v>
      </c>
      <c r="D5109" s="20" t="s">
        <v>1026</v>
      </c>
      <c r="E5109" s="26">
        <v>43466</v>
      </c>
      <c r="F5109">
        <v>0</v>
      </c>
      <c r="G5109">
        <v>0</v>
      </c>
      <c r="I5109">
        <v>0</v>
      </c>
      <c r="J5109">
        <v>0</v>
      </c>
      <c r="L5109">
        <v>0</v>
      </c>
      <c r="N5109">
        <v>0</v>
      </c>
      <c r="P5109">
        <v>0</v>
      </c>
      <c r="Q5109">
        <v>0</v>
      </c>
      <c r="S5109">
        <v>0</v>
      </c>
    </row>
    <row r="5110" spans="1:19" x14ac:dyDescent="0.25">
      <c r="A5110" s="177" t="s">
        <v>7375</v>
      </c>
      <c r="B5110" t="s">
        <v>7376</v>
      </c>
      <c r="C5110" s="20" t="s">
        <v>1078</v>
      </c>
      <c r="D5110" s="20" t="s">
        <v>1026</v>
      </c>
      <c r="E5110" s="26">
        <v>43466</v>
      </c>
      <c r="F5110">
        <v>3</v>
      </c>
      <c r="G5110">
        <v>3</v>
      </c>
      <c r="I5110">
        <v>19</v>
      </c>
      <c r="J5110">
        <v>18</v>
      </c>
      <c r="L5110">
        <v>18</v>
      </c>
      <c r="N5110">
        <v>17</v>
      </c>
      <c r="P5110">
        <v>0</v>
      </c>
      <c r="Q5110">
        <v>1</v>
      </c>
      <c r="S5110">
        <v>2</v>
      </c>
    </row>
    <row r="5111" spans="1:19" x14ac:dyDescent="0.25">
      <c r="A5111" s="177" t="s">
        <v>5367</v>
      </c>
      <c r="B5111" t="s">
        <v>5368</v>
      </c>
      <c r="C5111" s="20" t="s">
        <v>1079</v>
      </c>
      <c r="D5111" s="20" t="s">
        <v>1026</v>
      </c>
      <c r="E5111" s="26">
        <v>43466</v>
      </c>
      <c r="F5111">
        <v>1.5</v>
      </c>
      <c r="G5111">
        <v>2.5</v>
      </c>
      <c r="I5111">
        <v>4</v>
      </c>
      <c r="J5111">
        <v>8</v>
      </c>
      <c r="L5111">
        <v>14</v>
      </c>
      <c r="N5111">
        <v>4</v>
      </c>
      <c r="P5111">
        <v>1</v>
      </c>
      <c r="Q5111">
        <v>1</v>
      </c>
      <c r="S5111">
        <v>0</v>
      </c>
    </row>
    <row r="5112" spans="1:19" x14ac:dyDescent="0.25">
      <c r="A5112" s="177" t="s">
        <v>7200</v>
      </c>
      <c r="B5112" t="s">
        <v>7201</v>
      </c>
      <c r="C5112" s="20" t="s">
        <v>1078</v>
      </c>
      <c r="D5112" s="20" t="s">
        <v>1027</v>
      </c>
      <c r="E5112" s="26">
        <v>43466</v>
      </c>
      <c r="F5112">
        <v>1.5</v>
      </c>
      <c r="G5112">
        <v>1.5</v>
      </c>
      <c r="I5112">
        <v>7</v>
      </c>
      <c r="J5112">
        <v>7</v>
      </c>
      <c r="L5112">
        <v>8</v>
      </c>
      <c r="N5112">
        <v>5</v>
      </c>
      <c r="P5112">
        <v>0</v>
      </c>
      <c r="Q5112">
        <v>1</v>
      </c>
      <c r="S5112">
        <v>2</v>
      </c>
    </row>
    <row r="5113" spans="1:19" x14ac:dyDescent="0.25">
      <c r="A5113" s="177" t="s">
        <v>5192</v>
      </c>
      <c r="B5113" t="s">
        <v>5193</v>
      </c>
      <c r="C5113" s="20" t="s">
        <v>1079</v>
      </c>
      <c r="D5113" s="20" t="s">
        <v>1027</v>
      </c>
      <c r="E5113" s="26">
        <v>43466</v>
      </c>
      <c r="F5113">
        <v>0.5</v>
      </c>
      <c r="G5113">
        <v>0.5</v>
      </c>
      <c r="I5113">
        <v>0</v>
      </c>
      <c r="J5113">
        <v>3</v>
      </c>
      <c r="L5113">
        <v>3</v>
      </c>
      <c r="N5113">
        <v>0</v>
      </c>
      <c r="P5113">
        <v>0</v>
      </c>
      <c r="Q5113">
        <v>0</v>
      </c>
      <c r="S5113">
        <v>0</v>
      </c>
    </row>
    <row r="5114" spans="1:19" x14ac:dyDescent="0.25">
      <c r="A5114" s="177" t="s">
        <v>12690</v>
      </c>
      <c r="B5114" t="s">
        <v>12691</v>
      </c>
      <c r="C5114" s="20" t="s">
        <v>1080</v>
      </c>
      <c r="D5114" s="20" t="s">
        <v>1027</v>
      </c>
      <c r="E5114" s="26">
        <v>43466</v>
      </c>
      <c r="F5114">
        <v>2</v>
      </c>
      <c r="G5114">
        <v>1.5</v>
      </c>
      <c r="I5114">
        <v>8</v>
      </c>
      <c r="J5114">
        <v>11</v>
      </c>
      <c r="L5114">
        <v>9</v>
      </c>
      <c r="N5114">
        <v>6</v>
      </c>
      <c r="P5114">
        <v>0</v>
      </c>
      <c r="Q5114">
        <v>3</v>
      </c>
      <c r="S5114">
        <v>2</v>
      </c>
    </row>
    <row r="5115" spans="1:19" x14ac:dyDescent="0.25">
      <c r="A5115" s="177" t="s">
        <v>12366</v>
      </c>
      <c r="B5115" t="s">
        <v>12367</v>
      </c>
      <c r="C5115" t="s">
        <v>200</v>
      </c>
      <c r="D5115" s="20" t="s">
        <v>1026</v>
      </c>
      <c r="E5115" s="26">
        <v>43466</v>
      </c>
      <c r="F5115">
        <v>3</v>
      </c>
      <c r="G5115">
        <v>4.5</v>
      </c>
      <c r="I5115">
        <v>10</v>
      </c>
      <c r="J5115">
        <v>16</v>
      </c>
      <c r="L5115">
        <v>26</v>
      </c>
      <c r="N5115">
        <v>7</v>
      </c>
      <c r="P5115">
        <v>0</v>
      </c>
      <c r="Q5115">
        <v>0</v>
      </c>
      <c r="S5115">
        <v>3</v>
      </c>
    </row>
    <row r="5116" spans="1:19" x14ac:dyDescent="0.25">
      <c r="A5116" s="177" t="s">
        <v>10487</v>
      </c>
      <c r="B5116" t="s">
        <v>10488</v>
      </c>
      <c r="C5116" t="s">
        <v>204</v>
      </c>
      <c r="D5116" s="20" t="s">
        <v>1026</v>
      </c>
      <c r="E5116" s="26">
        <v>43466</v>
      </c>
      <c r="F5116">
        <v>0</v>
      </c>
      <c r="G5116">
        <v>0</v>
      </c>
      <c r="I5116">
        <v>0</v>
      </c>
      <c r="J5116">
        <v>0</v>
      </c>
      <c r="L5116">
        <v>0</v>
      </c>
      <c r="N5116">
        <v>0</v>
      </c>
      <c r="P5116">
        <v>0</v>
      </c>
      <c r="Q5116">
        <v>0</v>
      </c>
      <c r="S5116">
        <v>0</v>
      </c>
    </row>
    <row r="5117" spans="1:19" x14ac:dyDescent="0.25">
      <c r="A5117" s="177" t="s">
        <v>10031</v>
      </c>
      <c r="B5117" t="s">
        <v>10032</v>
      </c>
      <c r="C5117" t="s">
        <v>385</v>
      </c>
      <c r="D5117" s="20" t="s">
        <v>1026</v>
      </c>
      <c r="E5117" s="26">
        <v>43466</v>
      </c>
      <c r="F5117">
        <v>0</v>
      </c>
      <c r="G5117">
        <v>0</v>
      </c>
      <c r="I5117">
        <v>0</v>
      </c>
      <c r="J5117">
        <v>0</v>
      </c>
      <c r="L5117">
        <v>0</v>
      </c>
      <c r="N5117">
        <v>0</v>
      </c>
      <c r="P5117">
        <v>0</v>
      </c>
      <c r="Q5117">
        <v>0</v>
      </c>
      <c r="S5117">
        <v>0</v>
      </c>
    </row>
    <row r="5118" spans="1:19" x14ac:dyDescent="0.25">
      <c r="A5118" s="177" t="s">
        <v>8835</v>
      </c>
      <c r="B5118" t="s">
        <v>8836</v>
      </c>
      <c r="C5118" t="s">
        <v>208</v>
      </c>
      <c r="D5118" s="20" t="s">
        <v>1026</v>
      </c>
      <c r="E5118" s="26">
        <v>43466</v>
      </c>
      <c r="F5118">
        <v>2.5</v>
      </c>
      <c r="G5118">
        <v>1.5</v>
      </c>
      <c r="I5118">
        <v>6</v>
      </c>
      <c r="J5118">
        <v>14</v>
      </c>
      <c r="L5118">
        <v>9</v>
      </c>
      <c r="N5118">
        <v>5</v>
      </c>
      <c r="P5118">
        <v>0</v>
      </c>
      <c r="Q5118">
        <v>0</v>
      </c>
      <c r="S5118">
        <v>1</v>
      </c>
    </row>
    <row r="5119" spans="1:19" x14ac:dyDescent="0.25">
      <c r="A5119" s="177" t="s">
        <v>8170</v>
      </c>
      <c r="B5119" t="s">
        <v>8171</v>
      </c>
      <c r="C5119" t="s">
        <v>900</v>
      </c>
      <c r="D5119" s="20" t="s">
        <v>1026</v>
      </c>
      <c r="E5119" s="26">
        <v>43466</v>
      </c>
      <c r="F5119">
        <v>1.5</v>
      </c>
      <c r="G5119">
        <v>1.5</v>
      </c>
      <c r="I5119">
        <v>6</v>
      </c>
      <c r="J5119">
        <v>8</v>
      </c>
      <c r="L5119">
        <v>8</v>
      </c>
      <c r="N5119">
        <v>5</v>
      </c>
      <c r="P5119">
        <v>1</v>
      </c>
      <c r="Q5119">
        <v>1</v>
      </c>
      <c r="S5119">
        <v>1</v>
      </c>
    </row>
    <row r="5120" spans="1:19" x14ac:dyDescent="0.25">
      <c r="A5120" s="177" t="s">
        <v>7935</v>
      </c>
      <c r="B5120" t="s">
        <v>7936</v>
      </c>
      <c r="C5120" t="s">
        <v>905</v>
      </c>
      <c r="D5120" s="20" t="s">
        <v>1026</v>
      </c>
      <c r="E5120" s="26">
        <v>43466</v>
      </c>
      <c r="F5120">
        <v>0</v>
      </c>
      <c r="G5120">
        <v>0</v>
      </c>
      <c r="I5120">
        <v>0</v>
      </c>
      <c r="J5120">
        <v>0</v>
      </c>
      <c r="L5120">
        <v>0</v>
      </c>
      <c r="N5120">
        <v>0</v>
      </c>
      <c r="P5120">
        <v>0</v>
      </c>
      <c r="Q5120">
        <v>0</v>
      </c>
      <c r="S5120">
        <v>0</v>
      </c>
    </row>
    <row r="5121" spans="1:19" x14ac:dyDescent="0.25">
      <c r="A5121" s="177" t="s">
        <v>6629</v>
      </c>
      <c r="B5121" t="s">
        <v>6630</v>
      </c>
      <c r="C5121" t="s">
        <v>316</v>
      </c>
      <c r="D5121" s="20" t="s">
        <v>1026</v>
      </c>
      <c r="E5121" s="26">
        <v>43466</v>
      </c>
      <c r="F5121">
        <v>5.5</v>
      </c>
      <c r="G5121">
        <v>6</v>
      </c>
      <c r="I5121">
        <v>27</v>
      </c>
      <c r="J5121">
        <v>32</v>
      </c>
      <c r="L5121">
        <v>35</v>
      </c>
      <c r="N5121">
        <v>24</v>
      </c>
      <c r="P5121">
        <v>1</v>
      </c>
      <c r="Q5121">
        <v>1</v>
      </c>
      <c r="S5121">
        <v>3</v>
      </c>
    </row>
    <row r="5122" spans="1:19" x14ac:dyDescent="0.25">
      <c r="A5122" s="177" t="s">
        <v>4222</v>
      </c>
      <c r="B5122" t="s">
        <v>4223</v>
      </c>
      <c r="C5122" t="s">
        <v>218</v>
      </c>
      <c r="D5122" s="20" t="s">
        <v>1026</v>
      </c>
      <c r="E5122" s="26">
        <v>43466</v>
      </c>
      <c r="F5122">
        <v>0</v>
      </c>
      <c r="G5122">
        <v>0</v>
      </c>
      <c r="I5122">
        <v>0</v>
      </c>
      <c r="J5122">
        <v>0</v>
      </c>
      <c r="L5122">
        <v>0</v>
      </c>
      <c r="N5122">
        <v>0</v>
      </c>
      <c r="P5122">
        <v>0</v>
      </c>
      <c r="Q5122">
        <v>0</v>
      </c>
      <c r="S5122">
        <v>0</v>
      </c>
    </row>
    <row r="5123" spans="1:19" x14ac:dyDescent="0.25">
      <c r="A5123" s="177" t="s">
        <v>12651</v>
      </c>
      <c r="B5123" t="s">
        <v>12652</v>
      </c>
      <c r="C5123" t="s">
        <v>202</v>
      </c>
      <c r="D5123" s="20" t="s">
        <v>1026</v>
      </c>
      <c r="E5123" s="26">
        <v>43466</v>
      </c>
      <c r="F5123">
        <v>4</v>
      </c>
      <c r="G5123">
        <v>5</v>
      </c>
      <c r="I5123">
        <v>62</v>
      </c>
      <c r="J5123">
        <v>47</v>
      </c>
      <c r="L5123">
        <v>64</v>
      </c>
      <c r="N5123">
        <v>62</v>
      </c>
      <c r="P5123">
        <v>0</v>
      </c>
      <c r="Q5123">
        <v>0</v>
      </c>
      <c r="S5123">
        <v>0</v>
      </c>
    </row>
    <row r="5124" spans="1:19" x14ac:dyDescent="0.25">
      <c r="A5124" s="177" t="s">
        <v>12476</v>
      </c>
      <c r="B5124" t="s">
        <v>12477</v>
      </c>
      <c r="C5124" t="s">
        <v>347</v>
      </c>
      <c r="D5124" s="20" t="s">
        <v>1026</v>
      </c>
      <c r="E5124" s="26">
        <v>43466</v>
      </c>
      <c r="F5124">
        <v>0</v>
      </c>
      <c r="G5124">
        <v>0</v>
      </c>
      <c r="I5124">
        <v>0</v>
      </c>
      <c r="J5124">
        <v>0</v>
      </c>
      <c r="L5124">
        <v>0</v>
      </c>
      <c r="N5124">
        <v>0</v>
      </c>
      <c r="P5124">
        <v>0</v>
      </c>
      <c r="Q5124">
        <v>0</v>
      </c>
      <c r="S5124">
        <v>0</v>
      </c>
    </row>
    <row r="5125" spans="1:19" x14ac:dyDescent="0.25">
      <c r="A5125" s="177" t="s">
        <v>9816</v>
      </c>
      <c r="B5125" t="s">
        <v>9817</v>
      </c>
      <c r="C5125" t="s">
        <v>224</v>
      </c>
      <c r="D5125" s="20" t="s">
        <v>1026</v>
      </c>
      <c r="E5125" s="26">
        <v>43466</v>
      </c>
      <c r="F5125">
        <v>4</v>
      </c>
      <c r="G5125">
        <v>6</v>
      </c>
      <c r="I5125">
        <v>56</v>
      </c>
      <c r="J5125">
        <v>44</v>
      </c>
      <c r="L5125">
        <v>66</v>
      </c>
      <c r="N5125">
        <v>56</v>
      </c>
      <c r="P5125">
        <v>0</v>
      </c>
      <c r="Q5125">
        <v>0</v>
      </c>
      <c r="S5125">
        <v>0</v>
      </c>
    </row>
    <row r="5126" spans="1:19" x14ac:dyDescent="0.25">
      <c r="A5126" s="177" t="s">
        <v>9517</v>
      </c>
      <c r="B5126" t="s">
        <v>9518</v>
      </c>
      <c r="C5126" t="s">
        <v>345</v>
      </c>
      <c r="D5126" s="20" t="s">
        <v>1026</v>
      </c>
      <c r="E5126" s="26">
        <v>43466</v>
      </c>
      <c r="F5126">
        <v>0</v>
      </c>
      <c r="G5126">
        <v>0</v>
      </c>
      <c r="I5126">
        <v>0</v>
      </c>
      <c r="J5126">
        <v>0</v>
      </c>
      <c r="L5126">
        <v>0</v>
      </c>
      <c r="N5126">
        <v>0</v>
      </c>
      <c r="P5126">
        <v>0</v>
      </c>
      <c r="Q5126">
        <v>0</v>
      </c>
      <c r="S5126">
        <v>0</v>
      </c>
    </row>
    <row r="5127" spans="1:19" x14ac:dyDescent="0.25">
      <c r="A5127" s="177" t="s">
        <v>7909</v>
      </c>
      <c r="B5127" t="s">
        <v>7910</v>
      </c>
      <c r="C5127" t="s">
        <v>226</v>
      </c>
      <c r="D5127" s="20" t="s">
        <v>1026</v>
      </c>
      <c r="E5127" s="26">
        <v>43466</v>
      </c>
      <c r="F5127">
        <v>5</v>
      </c>
      <c r="G5127">
        <v>5.5</v>
      </c>
      <c r="I5127">
        <v>39</v>
      </c>
      <c r="J5127">
        <v>55</v>
      </c>
      <c r="L5127">
        <v>62</v>
      </c>
      <c r="N5127">
        <v>37</v>
      </c>
      <c r="P5127">
        <v>0</v>
      </c>
      <c r="Q5127">
        <v>7</v>
      </c>
      <c r="S5127">
        <v>2</v>
      </c>
    </row>
    <row r="5128" spans="1:19" x14ac:dyDescent="0.25">
      <c r="A5128" s="177" t="s">
        <v>6979</v>
      </c>
      <c r="B5128" t="s">
        <v>6980</v>
      </c>
      <c r="C5128" t="s">
        <v>231</v>
      </c>
      <c r="D5128" s="20" t="s">
        <v>1026</v>
      </c>
      <c r="E5128" s="26">
        <v>43466</v>
      </c>
      <c r="F5128">
        <v>8</v>
      </c>
      <c r="G5128">
        <v>8</v>
      </c>
      <c r="I5128">
        <v>119</v>
      </c>
      <c r="J5128">
        <v>91</v>
      </c>
      <c r="L5128">
        <v>91</v>
      </c>
      <c r="N5128">
        <v>103</v>
      </c>
      <c r="P5128">
        <v>0</v>
      </c>
      <c r="Q5128">
        <v>4</v>
      </c>
      <c r="S5128">
        <v>16</v>
      </c>
    </row>
    <row r="5129" spans="1:19" x14ac:dyDescent="0.25">
      <c r="A5129" s="177" t="s">
        <v>6030</v>
      </c>
      <c r="B5129" t="s">
        <v>6031</v>
      </c>
      <c r="C5129" t="s">
        <v>216</v>
      </c>
      <c r="D5129" s="20" t="s">
        <v>1026</v>
      </c>
      <c r="E5129" s="26">
        <v>43466</v>
      </c>
      <c r="F5129">
        <v>8.5</v>
      </c>
      <c r="G5129">
        <v>9.5</v>
      </c>
      <c r="I5129">
        <v>45</v>
      </c>
      <c r="J5129">
        <v>84</v>
      </c>
      <c r="L5129">
        <v>98</v>
      </c>
      <c r="N5129">
        <v>41</v>
      </c>
      <c r="P5129">
        <v>12</v>
      </c>
      <c r="Q5129">
        <v>13</v>
      </c>
      <c r="S5129">
        <v>4</v>
      </c>
    </row>
    <row r="5130" spans="1:19" x14ac:dyDescent="0.25">
      <c r="A5130" s="177" t="s">
        <v>4637</v>
      </c>
      <c r="B5130" t="s">
        <v>4638</v>
      </c>
      <c r="C5130" t="s">
        <v>233</v>
      </c>
      <c r="D5130" s="20" t="s">
        <v>1026</v>
      </c>
      <c r="E5130" s="26">
        <v>43466</v>
      </c>
      <c r="F5130">
        <v>1.5</v>
      </c>
      <c r="G5130">
        <v>3.5</v>
      </c>
      <c r="I5130">
        <v>24</v>
      </c>
      <c r="J5130">
        <v>18</v>
      </c>
      <c r="L5130">
        <v>46</v>
      </c>
      <c r="N5130">
        <v>8</v>
      </c>
      <c r="P5130">
        <v>8</v>
      </c>
      <c r="Q5130">
        <v>10</v>
      </c>
      <c r="S5130">
        <v>16</v>
      </c>
    </row>
    <row r="5131" spans="1:19" x14ac:dyDescent="0.25">
      <c r="A5131" s="177" t="s">
        <v>4047</v>
      </c>
      <c r="B5131" t="s">
        <v>4048</v>
      </c>
      <c r="C5131" t="s">
        <v>219</v>
      </c>
      <c r="D5131" s="20" t="s">
        <v>1026</v>
      </c>
      <c r="E5131" s="26">
        <v>43466</v>
      </c>
      <c r="F5131">
        <v>0</v>
      </c>
      <c r="G5131">
        <v>0</v>
      </c>
      <c r="I5131">
        <v>0</v>
      </c>
      <c r="J5131">
        <v>0</v>
      </c>
      <c r="L5131">
        <v>0</v>
      </c>
      <c r="N5131">
        <v>0</v>
      </c>
      <c r="P5131">
        <v>0</v>
      </c>
      <c r="Q5131">
        <v>0</v>
      </c>
      <c r="S5131">
        <v>0</v>
      </c>
    </row>
    <row r="5132" spans="1:19" x14ac:dyDescent="0.25">
      <c r="A5132" s="177" t="s">
        <v>3776</v>
      </c>
      <c r="B5132" t="s">
        <v>3777</v>
      </c>
      <c r="C5132" t="s">
        <v>340</v>
      </c>
      <c r="D5132" s="20" t="s">
        <v>1026</v>
      </c>
      <c r="E5132" s="26">
        <v>43466</v>
      </c>
      <c r="F5132">
        <v>0</v>
      </c>
      <c r="G5132">
        <v>0</v>
      </c>
      <c r="I5132">
        <v>0</v>
      </c>
      <c r="J5132">
        <v>0</v>
      </c>
      <c r="L5132">
        <v>0</v>
      </c>
      <c r="N5132">
        <v>0</v>
      </c>
      <c r="P5132">
        <v>0</v>
      </c>
      <c r="Q5132">
        <v>0</v>
      </c>
      <c r="S5132">
        <v>0</v>
      </c>
    </row>
    <row r="5133" spans="1:19" x14ac:dyDescent="0.25">
      <c r="A5133" s="177" t="s">
        <v>11380</v>
      </c>
      <c r="B5133" t="s">
        <v>11381</v>
      </c>
      <c r="C5133" t="s">
        <v>350</v>
      </c>
      <c r="D5133" s="20" t="s">
        <v>1026</v>
      </c>
      <c r="E5133" s="26">
        <v>43466</v>
      </c>
      <c r="F5133">
        <v>0</v>
      </c>
      <c r="G5133">
        <v>0</v>
      </c>
      <c r="I5133">
        <v>0</v>
      </c>
      <c r="J5133">
        <v>0</v>
      </c>
      <c r="L5133">
        <v>0</v>
      </c>
      <c r="N5133">
        <v>0</v>
      </c>
      <c r="P5133">
        <v>0</v>
      </c>
      <c r="Q5133">
        <v>0</v>
      </c>
      <c r="S5133">
        <v>0</v>
      </c>
    </row>
    <row r="5134" spans="1:19" x14ac:dyDescent="0.25">
      <c r="A5134" s="177" t="s">
        <v>11382</v>
      </c>
      <c r="B5134" t="s">
        <v>11383</v>
      </c>
      <c r="C5134" t="s">
        <v>351</v>
      </c>
      <c r="D5134" s="20" t="s">
        <v>1026</v>
      </c>
      <c r="E5134" s="26">
        <v>43466</v>
      </c>
      <c r="F5134">
        <v>0</v>
      </c>
      <c r="G5134">
        <v>0</v>
      </c>
      <c r="I5134">
        <v>0</v>
      </c>
      <c r="J5134">
        <v>0</v>
      </c>
      <c r="L5134">
        <v>0</v>
      </c>
      <c r="N5134">
        <v>0</v>
      </c>
      <c r="P5134">
        <v>0</v>
      </c>
      <c r="Q5134">
        <v>0</v>
      </c>
      <c r="S5134">
        <v>0</v>
      </c>
    </row>
    <row r="5135" spans="1:19" x14ac:dyDescent="0.25">
      <c r="A5135" s="177" t="s">
        <v>11246</v>
      </c>
      <c r="B5135" t="s">
        <v>11247</v>
      </c>
      <c r="C5135" t="s">
        <v>352</v>
      </c>
      <c r="D5135" s="20" t="s">
        <v>1026</v>
      </c>
      <c r="E5135" s="26">
        <v>43466</v>
      </c>
      <c r="F5135">
        <v>0</v>
      </c>
      <c r="G5135">
        <v>0</v>
      </c>
      <c r="I5135">
        <v>0</v>
      </c>
      <c r="J5135">
        <v>0</v>
      </c>
      <c r="L5135">
        <v>0</v>
      </c>
      <c r="N5135">
        <v>0</v>
      </c>
      <c r="P5135">
        <v>0</v>
      </c>
      <c r="Q5135">
        <v>0</v>
      </c>
      <c r="S5135">
        <v>0</v>
      </c>
    </row>
    <row r="5136" spans="1:19" x14ac:dyDescent="0.25">
      <c r="A5136" s="177" t="s">
        <v>10247</v>
      </c>
      <c r="B5136" t="s">
        <v>10248</v>
      </c>
      <c r="C5136" t="s">
        <v>353</v>
      </c>
      <c r="D5136" s="20" t="s">
        <v>1026</v>
      </c>
      <c r="E5136" s="26">
        <v>43466</v>
      </c>
      <c r="F5136">
        <v>0</v>
      </c>
      <c r="G5136">
        <v>0</v>
      </c>
      <c r="I5136">
        <v>0</v>
      </c>
      <c r="J5136">
        <v>0</v>
      </c>
      <c r="L5136">
        <v>0</v>
      </c>
      <c r="N5136">
        <v>0</v>
      </c>
      <c r="P5136">
        <v>0</v>
      </c>
      <c r="Q5136">
        <v>0</v>
      </c>
      <c r="S5136">
        <v>0</v>
      </c>
    </row>
    <row r="5137" spans="1:19" x14ac:dyDescent="0.25">
      <c r="A5137" s="177" t="s">
        <v>10107</v>
      </c>
      <c r="B5137" t="s">
        <v>10108</v>
      </c>
      <c r="C5137" t="s">
        <v>386</v>
      </c>
      <c r="D5137" s="20" t="s">
        <v>1026</v>
      </c>
      <c r="E5137" s="26">
        <v>43466</v>
      </c>
      <c r="F5137">
        <v>0</v>
      </c>
      <c r="G5137">
        <v>0</v>
      </c>
      <c r="I5137">
        <v>0</v>
      </c>
      <c r="J5137">
        <v>0</v>
      </c>
      <c r="L5137">
        <v>0</v>
      </c>
      <c r="N5137">
        <v>0</v>
      </c>
      <c r="P5137">
        <v>0</v>
      </c>
      <c r="Q5137">
        <v>0</v>
      </c>
      <c r="S5137">
        <v>0</v>
      </c>
    </row>
    <row r="5138" spans="1:19" x14ac:dyDescent="0.25">
      <c r="A5138" s="177" t="s">
        <v>8660</v>
      </c>
      <c r="B5138" t="s">
        <v>8661</v>
      </c>
      <c r="C5138" t="s">
        <v>354</v>
      </c>
      <c r="D5138" s="20" t="s">
        <v>1026</v>
      </c>
      <c r="E5138" s="26">
        <v>43466</v>
      </c>
      <c r="F5138">
        <v>1</v>
      </c>
      <c r="G5138">
        <v>1.5</v>
      </c>
      <c r="I5138">
        <v>5</v>
      </c>
      <c r="J5138">
        <v>6</v>
      </c>
      <c r="L5138">
        <v>9</v>
      </c>
      <c r="N5138">
        <v>5</v>
      </c>
      <c r="P5138">
        <v>0</v>
      </c>
      <c r="Q5138">
        <v>0</v>
      </c>
      <c r="S5138">
        <v>0</v>
      </c>
    </row>
    <row r="5139" spans="1:19" x14ac:dyDescent="0.25">
      <c r="A5139" s="177" t="s">
        <v>6454</v>
      </c>
      <c r="B5139" t="s">
        <v>6455</v>
      </c>
      <c r="C5139" t="s">
        <v>355</v>
      </c>
      <c r="D5139" s="20" t="s">
        <v>1026</v>
      </c>
      <c r="E5139" s="26">
        <v>43466</v>
      </c>
      <c r="F5139">
        <v>4.5</v>
      </c>
      <c r="G5139">
        <v>5.5</v>
      </c>
      <c r="I5139">
        <v>20</v>
      </c>
      <c r="J5139">
        <v>26</v>
      </c>
      <c r="L5139">
        <v>32</v>
      </c>
      <c r="N5139">
        <v>20</v>
      </c>
      <c r="P5139">
        <v>0</v>
      </c>
      <c r="Q5139">
        <v>0</v>
      </c>
      <c r="S5139">
        <v>0</v>
      </c>
    </row>
    <row r="5140" spans="1:19" s="20" customFormat="1" x14ac:dyDescent="0.25">
      <c r="A5140" s="177" t="s">
        <v>12192</v>
      </c>
      <c r="B5140" s="20" t="s">
        <v>12193</v>
      </c>
      <c r="C5140" s="20" t="s">
        <v>1076</v>
      </c>
      <c r="D5140" s="20" t="s">
        <v>1028</v>
      </c>
      <c r="E5140" s="26">
        <v>43466</v>
      </c>
      <c r="F5140" s="20">
        <v>1.5</v>
      </c>
      <c r="G5140" s="20">
        <v>2.5</v>
      </c>
      <c r="I5140" s="20">
        <v>3</v>
      </c>
      <c r="J5140" s="20">
        <v>8</v>
      </c>
      <c r="L5140" s="20">
        <v>14</v>
      </c>
      <c r="N5140" s="20">
        <v>3</v>
      </c>
      <c r="P5140" s="20">
        <v>0</v>
      </c>
      <c r="Q5140" s="20">
        <v>0</v>
      </c>
      <c r="S5140" s="20">
        <v>0</v>
      </c>
    </row>
    <row r="5141" spans="1:19" x14ac:dyDescent="0.25">
      <c r="A5141" s="177" t="s">
        <v>7527</v>
      </c>
      <c r="B5141" t="s">
        <v>7528</v>
      </c>
      <c r="C5141" s="20" t="s">
        <v>1074</v>
      </c>
      <c r="D5141" s="20" t="s">
        <v>1028</v>
      </c>
      <c r="E5141" s="26">
        <v>43466</v>
      </c>
      <c r="F5141">
        <v>2</v>
      </c>
      <c r="G5141">
        <v>2.5</v>
      </c>
      <c r="I5141">
        <v>12</v>
      </c>
      <c r="J5141">
        <v>11</v>
      </c>
      <c r="L5141">
        <v>14</v>
      </c>
      <c r="N5141">
        <v>12</v>
      </c>
      <c r="P5141">
        <v>0</v>
      </c>
      <c r="Q5141">
        <v>0</v>
      </c>
      <c r="S5141">
        <v>0</v>
      </c>
    </row>
    <row r="5142" spans="1:19" x14ac:dyDescent="0.25">
      <c r="A5142" s="177" t="s">
        <v>5816</v>
      </c>
      <c r="B5142" t="s">
        <v>5817</v>
      </c>
      <c r="C5142" s="20" t="s">
        <v>1073</v>
      </c>
      <c r="D5142" s="20" t="s">
        <v>1028</v>
      </c>
      <c r="E5142" s="26">
        <v>43466</v>
      </c>
      <c r="F5142">
        <v>3</v>
      </c>
      <c r="G5142">
        <v>3.5</v>
      </c>
      <c r="I5142">
        <v>11</v>
      </c>
      <c r="J5142">
        <v>17</v>
      </c>
      <c r="L5142">
        <v>20</v>
      </c>
      <c r="N5142">
        <v>10</v>
      </c>
      <c r="P5142">
        <v>0</v>
      </c>
      <c r="Q5142">
        <v>0</v>
      </c>
      <c r="S5142">
        <v>1</v>
      </c>
    </row>
    <row r="5143" spans="1:19" s="20" customFormat="1" x14ac:dyDescent="0.25">
      <c r="A5143" s="177" t="s">
        <v>1006</v>
      </c>
      <c r="B5143" s="177" t="s">
        <v>1007</v>
      </c>
      <c r="C5143" s="20" t="s">
        <v>1080</v>
      </c>
      <c r="D5143" s="177" t="s">
        <v>1028</v>
      </c>
      <c r="E5143" s="26">
        <v>43466</v>
      </c>
      <c r="F5143" s="20">
        <v>2</v>
      </c>
      <c r="G5143" s="20">
        <v>1.5</v>
      </c>
      <c r="I5143" s="20">
        <v>8</v>
      </c>
      <c r="J5143" s="20">
        <v>11</v>
      </c>
      <c r="L5143" s="20">
        <v>9</v>
      </c>
      <c r="N5143" s="20">
        <v>6</v>
      </c>
      <c r="P5143" s="20">
        <v>0</v>
      </c>
      <c r="Q5143" s="20">
        <v>3</v>
      </c>
      <c r="S5143" s="20">
        <v>2</v>
      </c>
    </row>
    <row r="5144" spans="1:19" x14ac:dyDescent="0.25">
      <c r="A5144" s="177" t="s">
        <v>7405</v>
      </c>
      <c r="B5144" t="s">
        <v>7406</v>
      </c>
      <c r="C5144" s="20" t="s">
        <v>1078</v>
      </c>
      <c r="D5144" s="20" t="s">
        <v>1028</v>
      </c>
      <c r="E5144" s="26">
        <v>43466</v>
      </c>
      <c r="F5144">
        <v>4.5</v>
      </c>
      <c r="G5144">
        <v>4.5</v>
      </c>
      <c r="I5144">
        <v>26</v>
      </c>
      <c r="J5144">
        <v>25</v>
      </c>
      <c r="L5144">
        <v>26</v>
      </c>
      <c r="N5144">
        <v>22</v>
      </c>
      <c r="P5144">
        <v>0</v>
      </c>
      <c r="Q5144">
        <v>2</v>
      </c>
      <c r="S5144">
        <v>4</v>
      </c>
    </row>
    <row r="5145" spans="1:19" x14ac:dyDescent="0.25">
      <c r="A5145" s="177" t="s">
        <v>5397</v>
      </c>
      <c r="B5145" t="s">
        <v>5398</v>
      </c>
      <c r="C5145" s="20" t="s">
        <v>1079</v>
      </c>
      <c r="D5145" s="20" t="s">
        <v>1028</v>
      </c>
      <c r="E5145" s="26">
        <v>43466</v>
      </c>
      <c r="F5145">
        <v>2</v>
      </c>
      <c r="G5145">
        <v>3</v>
      </c>
      <c r="I5145">
        <v>4</v>
      </c>
      <c r="J5145">
        <v>11</v>
      </c>
      <c r="L5145">
        <v>17</v>
      </c>
      <c r="N5145">
        <v>4</v>
      </c>
      <c r="P5145">
        <v>1</v>
      </c>
      <c r="Q5145">
        <v>1</v>
      </c>
      <c r="S5145">
        <v>0</v>
      </c>
    </row>
    <row r="5146" spans="1:19" x14ac:dyDescent="0.25">
      <c r="A5146" s="177" t="s">
        <v>7738</v>
      </c>
      <c r="B5146" t="s">
        <v>7745</v>
      </c>
      <c r="C5146" s="20" t="s">
        <v>901</v>
      </c>
      <c r="D5146" s="20" t="s">
        <v>1026</v>
      </c>
      <c r="E5146" s="26">
        <v>43466</v>
      </c>
      <c r="F5146">
        <v>3</v>
      </c>
      <c r="G5146">
        <v>3</v>
      </c>
      <c r="I5146">
        <v>4</v>
      </c>
      <c r="J5146">
        <v>11</v>
      </c>
      <c r="L5146">
        <v>17</v>
      </c>
      <c r="N5146">
        <v>4</v>
      </c>
      <c r="P5146">
        <v>1</v>
      </c>
      <c r="Q5146">
        <v>1</v>
      </c>
      <c r="S5146">
        <v>0</v>
      </c>
    </row>
    <row r="5147" spans="1:19" x14ac:dyDescent="0.25">
      <c r="A5147" s="177" t="s">
        <v>7428</v>
      </c>
      <c r="B5147" t="s">
        <v>7437</v>
      </c>
      <c r="C5147" s="20" t="s">
        <v>901</v>
      </c>
      <c r="D5147" s="20" t="s">
        <v>1027</v>
      </c>
      <c r="E5147" s="26">
        <v>43466</v>
      </c>
      <c r="F5147">
        <v>3.5</v>
      </c>
      <c r="G5147">
        <v>3</v>
      </c>
      <c r="I5147">
        <v>4</v>
      </c>
      <c r="J5147">
        <v>11</v>
      </c>
      <c r="L5147">
        <v>17</v>
      </c>
      <c r="N5147">
        <v>4</v>
      </c>
      <c r="P5147">
        <v>1</v>
      </c>
      <c r="Q5147">
        <v>1</v>
      </c>
      <c r="S5147">
        <v>0</v>
      </c>
    </row>
    <row r="5148" spans="1:19" x14ac:dyDescent="0.25">
      <c r="A5148" s="177" t="s">
        <v>5856</v>
      </c>
      <c r="B5148" t="s">
        <v>5866</v>
      </c>
      <c r="C5148" s="20" t="s">
        <v>903</v>
      </c>
      <c r="D5148" s="20" t="s">
        <v>1026</v>
      </c>
      <c r="E5148" s="26">
        <v>43466</v>
      </c>
      <c r="F5148">
        <v>4.5</v>
      </c>
      <c r="G5148">
        <v>3</v>
      </c>
      <c r="I5148">
        <v>4</v>
      </c>
      <c r="J5148">
        <v>11</v>
      </c>
      <c r="L5148">
        <v>17</v>
      </c>
      <c r="N5148">
        <v>4</v>
      </c>
      <c r="P5148">
        <v>1</v>
      </c>
      <c r="Q5148">
        <v>1</v>
      </c>
      <c r="S5148">
        <v>0</v>
      </c>
    </row>
    <row r="5149" spans="1:19" x14ac:dyDescent="0.25">
      <c r="A5149" s="177" t="s">
        <v>5425</v>
      </c>
      <c r="B5149" t="s">
        <v>5426</v>
      </c>
      <c r="C5149" t="s">
        <v>903</v>
      </c>
      <c r="D5149" s="20" t="s">
        <v>1027</v>
      </c>
      <c r="E5149" s="26">
        <v>43466</v>
      </c>
      <c r="F5149">
        <v>0.5</v>
      </c>
      <c r="G5149">
        <v>3</v>
      </c>
      <c r="I5149">
        <v>4</v>
      </c>
      <c r="J5149">
        <v>11</v>
      </c>
      <c r="L5149">
        <v>17</v>
      </c>
      <c r="N5149">
        <v>4</v>
      </c>
      <c r="P5149">
        <v>1</v>
      </c>
      <c r="Q5149">
        <v>1</v>
      </c>
      <c r="S5149">
        <v>0</v>
      </c>
    </row>
    <row r="5150" spans="1:19" x14ac:dyDescent="0.25">
      <c r="A5150" s="177" t="s">
        <v>11933</v>
      </c>
      <c r="B5150" t="s">
        <v>11934</v>
      </c>
      <c r="C5150" t="s">
        <v>198</v>
      </c>
      <c r="D5150" s="20" t="s">
        <v>1028</v>
      </c>
      <c r="E5150" s="26">
        <v>43466</v>
      </c>
      <c r="F5150">
        <v>0</v>
      </c>
      <c r="G5150">
        <v>0</v>
      </c>
      <c r="I5150">
        <v>0</v>
      </c>
      <c r="J5150">
        <v>0</v>
      </c>
      <c r="L5150">
        <v>0</v>
      </c>
      <c r="N5150">
        <v>0</v>
      </c>
      <c r="P5150">
        <v>0</v>
      </c>
      <c r="Q5150">
        <v>0</v>
      </c>
      <c r="S5150">
        <v>0</v>
      </c>
    </row>
    <row r="5151" spans="1:19" x14ac:dyDescent="0.25">
      <c r="A5151" s="177" t="s">
        <v>11935</v>
      </c>
      <c r="B5151" t="s">
        <v>11936</v>
      </c>
      <c r="C5151" t="s">
        <v>962</v>
      </c>
      <c r="D5151" s="20" t="s">
        <v>1028</v>
      </c>
      <c r="E5151" s="26">
        <v>43466</v>
      </c>
      <c r="G5151">
        <v>0</v>
      </c>
      <c r="I5151">
        <v>0</v>
      </c>
      <c r="J5151">
        <v>0</v>
      </c>
      <c r="L5151">
        <v>0</v>
      </c>
      <c r="N5151">
        <v>0</v>
      </c>
      <c r="P5151">
        <v>0</v>
      </c>
      <c r="Q5151">
        <v>0</v>
      </c>
      <c r="S5151">
        <v>0</v>
      </c>
    </row>
    <row r="5152" spans="1:19" x14ac:dyDescent="0.25">
      <c r="A5152" s="177" t="s">
        <v>11937</v>
      </c>
      <c r="B5152" t="s">
        <v>11938</v>
      </c>
      <c r="C5152" t="s">
        <v>199</v>
      </c>
      <c r="D5152" s="20" t="s">
        <v>1028</v>
      </c>
      <c r="E5152" s="26">
        <v>43466</v>
      </c>
      <c r="F5152">
        <v>10.5</v>
      </c>
      <c r="G5152">
        <v>13.5</v>
      </c>
      <c r="I5152">
        <v>83</v>
      </c>
      <c r="J5152">
        <v>82</v>
      </c>
      <c r="L5152">
        <v>113</v>
      </c>
      <c r="N5152">
        <v>78</v>
      </c>
      <c r="P5152">
        <v>0</v>
      </c>
      <c r="Q5152">
        <v>3</v>
      </c>
      <c r="S5152">
        <v>5</v>
      </c>
    </row>
    <row r="5153" spans="1:19" x14ac:dyDescent="0.25">
      <c r="A5153" s="177" t="s">
        <v>11939</v>
      </c>
      <c r="B5153" t="s">
        <v>11940</v>
      </c>
      <c r="C5153" t="s">
        <v>348</v>
      </c>
      <c r="D5153" s="20" t="s">
        <v>1028</v>
      </c>
      <c r="E5153" s="26">
        <v>43466</v>
      </c>
      <c r="F5153">
        <v>0</v>
      </c>
      <c r="G5153">
        <v>0</v>
      </c>
      <c r="I5153">
        <v>0</v>
      </c>
      <c r="J5153">
        <v>0</v>
      </c>
      <c r="L5153">
        <v>0</v>
      </c>
      <c r="N5153">
        <v>0</v>
      </c>
      <c r="P5153">
        <v>0</v>
      </c>
      <c r="Q5153">
        <v>0</v>
      </c>
      <c r="S5153">
        <v>0</v>
      </c>
    </row>
    <row r="5154" spans="1:19" x14ac:dyDescent="0.25">
      <c r="A5154" s="177" t="s">
        <v>11941</v>
      </c>
      <c r="B5154" t="s">
        <v>11942</v>
      </c>
      <c r="C5154" t="s">
        <v>357</v>
      </c>
      <c r="D5154" s="20" t="s">
        <v>1028</v>
      </c>
      <c r="E5154" s="26">
        <v>43466</v>
      </c>
      <c r="F5154">
        <v>0</v>
      </c>
      <c r="G5154">
        <v>0</v>
      </c>
      <c r="I5154">
        <v>0</v>
      </c>
      <c r="J5154">
        <v>0</v>
      </c>
      <c r="L5154">
        <v>0</v>
      </c>
      <c r="N5154">
        <v>0</v>
      </c>
      <c r="P5154">
        <v>0</v>
      </c>
      <c r="Q5154">
        <v>0</v>
      </c>
      <c r="S5154">
        <v>0</v>
      </c>
    </row>
    <row r="5155" spans="1:19" x14ac:dyDescent="0.25">
      <c r="A5155" s="177" t="s">
        <v>11013</v>
      </c>
      <c r="B5155" t="s">
        <v>11014</v>
      </c>
      <c r="C5155" t="s">
        <v>227</v>
      </c>
      <c r="D5155" s="20" t="s">
        <v>1028</v>
      </c>
      <c r="E5155" s="26">
        <v>43466</v>
      </c>
      <c r="F5155">
        <v>0</v>
      </c>
      <c r="G5155">
        <v>0</v>
      </c>
      <c r="I5155">
        <v>0</v>
      </c>
      <c r="J5155">
        <v>0</v>
      </c>
      <c r="L5155">
        <v>0</v>
      </c>
      <c r="N5155">
        <v>0</v>
      </c>
      <c r="P5155">
        <v>0</v>
      </c>
      <c r="Q5155">
        <v>0</v>
      </c>
      <c r="S5155">
        <v>0</v>
      </c>
    </row>
    <row r="5156" spans="1:19" x14ac:dyDescent="0.25">
      <c r="A5156" s="177" t="s">
        <v>10838</v>
      </c>
      <c r="B5156" t="s">
        <v>10839</v>
      </c>
      <c r="C5156" t="s">
        <v>203</v>
      </c>
      <c r="D5156" s="20" t="s">
        <v>1028</v>
      </c>
      <c r="E5156" s="26">
        <v>43466</v>
      </c>
      <c r="F5156">
        <v>0</v>
      </c>
      <c r="G5156">
        <v>0</v>
      </c>
      <c r="I5156">
        <v>0</v>
      </c>
      <c r="J5156">
        <v>0</v>
      </c>
      <c r="L5156">
        <v>0</v>
      </c>
      <c r="N5156">
        <v>0</v>
      </c>
      <c r="O5156" t="e">
        <v>#DIV/0!</v>
      </c>
      <c r="P5156">
        <v>0</v>
      </c>
      <c r="Q5156">
        <v>0</v>
      </c>
      <c r="S5156">
        <v>0</v>
      </c>
    </row>
    <row r="5157" spans="1:19" x14ac:dyDescent="0.25">
      <c r="A5157" s="177" t="s">
        <v>10173</v>
      </c>
      <c r="B5157" t="s">
        <v>10174</v>
      </c>
      <c r="C5157" t="s">
        <v>387</v>
      </c>
      <c r="D5157" s="20" t="s">
        <v>1028</v>
      </c>
      <c r="E5157" s="26">
        <v>43466</v>
      </c>
      <c r="F5157">
        <v>0</v>
      </c>
      <c r="G5157">
        <v>0</v>
      </c>
      <c r="I5157">
        <v>0</v>
      </c>
      <c r="J5157">
        <v>0</v>
      </c>
      <c r="L5157">
        <v>0</v>
      </c>
      <c r="N5157">
        <v>0</v>
      </c>
      <c r="P5157">
        <v>0</v>
      </c>
      <c r="Q5157">
        <v>0</v>
      </c>
      <c r="S5157">
        <v>0</v>
      </c>
    </row>
    <row r="5158" spans="1:19" x14ac:dyDescent="0.25">
      <c r="A5158" s="177" t="s">
        <v>9991</v>
      </c>
      <c r="B5158" t="s">
        <v>9992</v>
      </c>
      <c r="C5158" t="s">
        <v>223</v>
      </c>
      <c r="D5158" s="20" t="s">
        <v>1028</v>
      </c>
      <c r="E5158" s="26">
        <v>43466</v>
      </c>
      <c r="F5158">
        <v>4</v>
      </c>
      <c r="G5158">
        <v>6</v>
      </c>
      <c r="I5158">
        <v>56</v>
      </c>
      <c r="J5158">
        <v>44</v>
      </c>
      <c r="L5158">
        <v>66</v>
      </c>
      <c r="N5158">
        <v>56</v>
      </c>
      <c r="P5158">
        <v>0</v>
      </c>
      <c r="Q5158">
        <v>0</v>
      </c>
      <c r="S5158">
        <v>0</v>
      </c>
    </row>
    <row r="5159" spans="1:19" x14ac:dyDescent="0.25">
      <c r="A5159" s="177" t="s">
        <v>9609</v>
      </c>
      <c r="B5159" t="s">
        <v>9610</v>
      </c>
      <c r="C5159" t="s">
        <v>346</v>
      </c>
      <c r="D5159" s="20" t="s">
        <v>1028</v>
      </c>
      <c r="E5159" s="26">
        <v>43466</v>
      </c>
      <c r="F5159">
        <v>0</v>
      </c>
      <c r="G5159">
        <v>0</v>
      </c>
      <c r="I5159">
        <v>0</v>
      </c>
      <c r="J5159">
        <v>0</v>
      </c>
      <c r="L5159">
        <v>0</v>
      </c>
      <c r="N5159">
        <v>0</v>
      </c>
      <c r="P5159">
        <v>0</v>
      </c>
      <c r="Q5159">
        <v>0</v>
      </c>
      <c r="S5159">
        <v>0</v>
      </c>
    </row>
    <row r="5160" spans="1:19" x14ac:dyDescent="0.25">
      <c r="A5160" s="177" t="s">
        <v>9250</v>
      </c>
      <c r="B5160" t="s">
        <v>9251</v>
      </c>
      <c r="C5160" t="s">
        <v>207</v>
      </c>
      <c r="D5160" s="20" t="s">
        <v>1028</v>
      </c>
      <c r="E5160" s="26">
        <v>43466</v>
      </c>
      <c r="F5160">
        <v>6.5</v>
      </c>
      <c r="G5160">
        <v>7</v>
      </c>
      <c r="I5160">
        <v>41</v>
      </c>
      <c r="J5160">
        <v>38</v>
      </c>
      <c r="L5160">
        <v>42</v>
      </c>
      <c r="N5160">
        <v>27</v>
      </c>
      <c r="O5160">
        <v>0.8</v>
      </c>
      <c r="P5160">
        <v>0</v>
      </c>
      <c r="Q5160">
        <v>0</v>
      </c>
      <c r="S5160">
        <v>14</v>
      </c>
    </row>
    <row r="5161" spans="1:19" x14ac:dyDescent="0.25">
      <c r="A5161" s="177" t="s">
        <v>8411</v>
      </c>
      <c r="B5161" t="s">
        <v>8412</v>
      </c>
      <c r="C5161" t="s">
        <v>212</v>
      </c>
      <c r="D5161" s="20" t="s">
        <v>1028</v>
      </c>
      <c r="E5161" s="26">
        <v>43466</v>
      </c>
      <c r="F5161">
        <v>1.5</v>
      </c>
      <c r="G5161">
        <v>1.5</v>
      </c>
      <c r="I5161">
        <v>6</v>
      </c>
      <c r="J5161">
        <v>8</v>
      </c>
      <c r="L5161">
        <v>8</v>
      </c>
      <c r="N5161">
        <v>5</v>
      </c>
      <c r="P5161">
        <v>1</v>
      </c>
      <c r="Q5161">
        <v>1</v>
      </c>
      <c r="S5161">
        <v>1</v>
      </c>
    </row>
    <row r="5162" spans="1:19" x14ac:dyDescent="0.25">
      <c r="A5162" s="177" t="s">
        <v>8142</v>
      </c>
      <c r="B5162" t="s">
        <v>8143</v>
      </c>
      <c r="C5162" t="s">
        <v>963</v>
      </c>
      <c r="D5162" s="20" t="s">
        <v>1028</v>
      </c>
      <c r="E5162" s="26">
        <v>43466</v>
      </c>
      <c r="F5162">
        <v>0</v>
      </c>
      <c r="G5162">
        <v>0</v>
      </c>
      <c r="I5162">
        <v>0</v>
      </c>
      <c r="J5162">
        <v>0</v>
      </c>
      <c r="L5162">
        <v>0</v>
      </c>
      <c r="N5162">
        <v>0</v>
      </c>
      <c r="P5162">
        <v>0</v>
      </c>
      <c r="Q5162">
        <v>0</v>
      </c>
      <c r="S5162">
        <v>0</v>
      </c>
    </row>
    <row r="5163" spans="1:19" x14ac:dyDescent="0.25">
      <c r="A5163" s="177" t="s">
        <v>8110</v>
      </c>
      <c r="B5163" t="s">
        <v>8111</v>
      </c>
      <c r="C5163" t="s">
        <v>225</v>
      </c>
      <c r="D5163" s="20" t="s">
        <v>1028</v>
      </c>
      <c r="E5163" s="26">
        <v>43466</v>
      </c>
      <c r="F5163">
        <v>5</v>
      </c>
      <c r="G5163">
        <v>5.5</v>
      </c>
      <c r="I5163">
        <v>39</v>
      </c>
      <c r="J5163">
        <v>55</v>
      </c>
      <c r="L5163">
        <v>62</v>
      </c>
      <c r="N5163">
        <v>37</v>
      </c>
      <c r="P5163">
        <v>0</v>
      </c>
      <c r="Q5163">
        <v>7</v>
      </c>
      <c r="S5163">
        <v>2</v>
      </c>
    </row>
    <row r="5164" spans="1:19" x14ac:dyDescent="0.25">
      <c r="A5164" s="177" t="s">
        <v>7722</v>
      </c>
      <c r="B5164" t="s">
        <v>7723</v>
      </c>
      <c r="C5164" t="s">
        <v>901</v>
      </c>
      <c r="D5164" s="20" t="s">
        <v>1028</v>
      </c>
      <c r="E5164" s="26">
        <v>43466</v>
      </c>
      <c r="F5164">
        <v>6.5</v>
      </c>
      <c r="G5164">
        <v>7</v>
      </c>
      <c r="I5164">
        <v>38</v>
      </c>
      <c r="J5164">
        <v>36</v>
      </c>
      <c r="L5164">
        <v>40</v>
      </c>
      <c r="N5164">
        <v>34</v>
      </c>
      <c r="P5164">
        <v>0</v>
      </c>
      <c r="Q5164">
        <v>2</v>
      </c>
      <c r="S5164">
        <v>4</v>
      </c>
    </row>
    <row r="5165" spans="1:19" x14ac:dyDescent="0.25">
      <c r="A5165" s="177" t="s">
        <v>7170</v>
      </c>
      <c r="B5165" t="s">
        <v>7171</v>
      </c>
      <c r="C5165" t="s">
        <v>232</v>
      </c>
      <c r="D5165" s="20" t="s">
        <v>1028</v>
      </c>
      <c r="E5165" s="26">
        <v>43466</v>
      </c>
      <c r="F5165">
        <v>8</v>
      </c>
      <c r="G5165">
        <v>8</v>
      </c>
      <c r="I5165">
        <v>119</v>
      </c>
      <c r="J5165">
        <v>91</v>
      </c>
      <c r="L5165">
        <v>91</v>
      </c>
      <c r="N5165">
        <v>103</v>
      </c>
      <c r="P5165">
        <v>0</v>
      </c>
      <c r="Q5165">
        <v>4</v>
      </c>
      <c r="S5165">
        <v>16</v>
      </c>
    </row>
    <row r="5166" spans="1:19" x14ac:dyDescent="0.25">
      <c r="A5166" s="177" t="s">
        <v>6804</v>
      </c>
      <c r="B5166" t="s">
        <v>6805</v>
      </c>
      <c r="C5166" t="s">
        <v>317</v>
      </c>
      <c r="D5166" s="20" t="s">
        <v>1028</v>
      </c>
      <c r="E5166" s="26">
        <v>43466</v>
      </c>
      <c r="F5166">
        <v>10</v>
      </c>
      <c r="G5166">
        <v>11.5</v>
      </c>
      <c r="I5166">
        <v>47</v>
      </c>
      <c r="J5166">
        <v>58</v>
      </c>
      <c r="L5166">
        <v>67</v>
      </c>
      <c r="N5166">
        <v>44</v>
      </c>
      <c r="P5166">
        <v>1</v>
      </c>
      <c r="Q5166">
        <v>1</v>
      </c>
      <c r="S5166">
        <v>3</v>
      </c>
    </row>
    <row r="5167" spans="1:19" x14ac:dyDescent="0.25">
      <c r="A5167" s="177" t="s">
        <v>6380</v>
      </c>
      <c r="B5167" t="s">
        <v>6381</v>
      </c>
      <c r="C5167" t="s">
        <v>214</v>
      </c>
      <c r="D5167" s="20" t="s">
        <v>1028</v>
      </c>
      <c r="E5167" s="26">
        <v>43466</v>
      </c>
      <c r="F5167">
        <v>13.5</v>
      </c>
      <c r="G5167">
        <v>15.5</v>
      </c>
      <c r="I5167">
        <v>75</v>
      </c>
      <c r="J5167">
        <v>118</v>
      </c>
      <c r="L5167">
        <v>138</v>
      </c>
      <c r="N5167">
        <v>61</v>
      </c>
      <c r="O5167">
        <v>0.97499999999999998</v>
      </c>
      <c r="P5167">
        <v>15</v>
      </c>
      <c r="Q5167">
        <v>16</v>
      </c>
      <c r="S5167">
        <v>14</v>
      </c>
    </row>
    <row r="5168" spans="1:19" x14ac:dyDescent="0.25">
      <c r="A5168" s="177" t="s">
        <v>5834</v>
      </c>
      <c r="B5168" t="s">
        <v>5835</v>
      </c>
      <c r="C5168" t="s">
        <v>903</v>
      </c>
      <c r="D5168" s="20" t="s">
        <v>1028</v>
      </c>
      <c r="E5168" s="26">
        <v>43466</v>
      </c>
      <c r="F5168">
        <v>5</v>
      </c>
      <c r="G5168">
        <v>6.5</v>
      </c>
      <c r="I5168">
        <v>15</v>
      </c>
      <c r="J5168">
        <v>28</v>
      </c>
      <c r="L5168">
        <v>37</v>
      </c>
      <c r="N5168">
        <v>14</v>
      </c>
      <c r="P5168">
        <v>1</v>
      </c>
      <c r="Q5168">
        <v>1</v>
      </c>
      <c r="S5168">
        <v>1</v>
      </c>
    </row>
    <row r="5169" spans="1:19" x14ac:dyDescent="0.25">
      <c r="A5169" s="177" t="s">
        <v>4987</v>
      </c>
      <c r="B5169" t="s">
        <v>4988</v>
      </c>
      <c r="C5169" t="s">
        <v>230</v>
      </c>
      <c r="D5169" s="20" t="s">
        <v>1028</v>
      </c>
      <c r="E5169" s="26">
        <v>43466</v>
      </c>
      <c r="F5169">
        <v>0</v>
      </c>
      <c r="G5169">
        <v>0</v>
      </c>
      <c r="I5169">
        <v>0</v>
      </c>
      <c r="J5169">
        <v>0</v>
      </c>
      <c r="L5169">
        <v>0</v>
      </c>
      <c r="N5169">
        <v>0</v>
      </c>
      <c r="P5169">
        <v>0</v>
      </c>
      <c r="Q5169">
        <v>0</v>
      </c>
      <c r="S5169">
        <v>0</v>
      </c>
    </row>
    <row r="5170" spans="1:19" x14ac:dyDescent="0.25">
      <c r="A5170" s="177" t="s">
        <v>4812</v>
      </c>
      <c r="B5170" t="s">
        <v>4813</v>
      </c>
      <c r="C5170" t="s">
        <v>234</v>
      </c>
      <c r="D5170" s="20" t="s">
        <v>1028</v>
      </c>
      <c r="E5170" s="26">
        <v>43466</v>
      </c>
      <c r="F5170">
        <v>1.5</v>
      </c>
      <c r="G5170">
        <v>3.5</v>
      </c>
      <c r="I5170">
        <v>24</v>
      </c>
      <c r="J5170">
        <v>18</v>
      </c>
      <c r="L5170">
        <v>46</v>
      </c>
      <c r="N5170">
        <v>8</v>
      </c>
      <c r="P5170">
        <v>8</v>
      </c>
      <c r="Q5170">
        <v>10</v>
      </c>
      <c r="S5170">
        <v>16</v>
      </c>
    </row>
    <row r="5171" spans="1:19" x14ac:dyDescent="0.25">
      <c r="A5171" s="177" t="s">
        <v>4462</v>
      </c>
      <c r="B5171" t="s">
        <v>4463</v>
      </c>
      <c r="C5171" t="s">
        <v>217</v>
      </c>
      <c r="D5171" s="20" t="s">
        <v>1028</v>
      </c>
      <c r="E5171" s="26">
        <v>43466</v>
      </c>
      <c r="F5171">
        <v>0</v>
      </c>
      <c r="G5171">
        <v>0</v>
      </c>
      <c r="I5171">
        <v>0</v>
      </c>
      <c r="J5171">
        <v>0</v>
      </c>
      <c r="L5171">
        <v>0</v>
      </c>
      <c r="N5171">
        <v>0</v>
      </c>
      <c r="P5171">
        <v>0</v>
      </c>
      <c r="Q5171">
        <v>0</v>
      </c>
      <c r="S5171">
        <v>0</v>
      </c>
    </row>
    <row r="5172" spans="1:19" x14ac:dyDescent="0.25">
      <c r="A5172" s="177" t="s">
        <v>3872</v>
      </c>
      <c r="B5172" t="s">
        <v>3873</v>
      </c>
      <c r="C5172" t="s">
        <v>342</v>
      </c>
      <c r="D5172" s="20" t="s">
        <v>1028</v>
      </c>
      <c r="E5172" s="26">
        <v>43466</v>
      </c>
      <c r="F5172">
        <v>0</v>
      </c>
      <c r="G5172">
        <v>0</v>
      </c>
      <c r="I5172">
        <v>0</v>
      </c>
      <c r="J5172">
        <v>0</v>
      </c>
      <c r="L5172">
        <v>0</v>
      </c>
      <c r="N5172">
        <v>0</v>
      </c>
      <c r="P5172">
        <v>0</v>
      </c>
      <c r="Q5172">
        <v>0</v>
      </c>
      <c r="S5172">
        <v>0</v>
      </c>
    </row>
    <row r="5173" spans="1:19" x14ac:dyDescent="0.25">
      <c r="A5173" s="177" t="s">
        <v>3680</v>
      </c>
      <c r="B5173" t="s">
        <v>3681</v>
      </c>
      <c r="C5173" t="s">
        <v>220</v>
      </c>
      <c r="D5173" s="20" t="s">
        <v>1028</v>
      </c>
      <c r="E5173" s="26">
        <v>43466</v>
      </c>
      <c r="F5173">
        <v>0</v>
      </c>
      <c r="G5173">
        <v>0</v>
      </c>
      <c r="I5173">
        <v>0</v>
      </c>
      <c r="J5173">
        <v>0</v>
      </c>
      <c r="L5173">
        <v>0</v>
      </c>
      <c r="N5173">
        <v>0</v>
      </c>
      <c r="P5173">
        <v>0</v>
      </c>
      <c r="Q5173">
        <v>0</v>
      </c>
      <c r="S5173">
        <v>0</v>
      </c>
    </row>
    <row r="5174" spans="1:19" x14ac:dyDescent="0.25">
      <c r="A5174" s="177" t="s">
        <v>3155</v>
      </c>
      <c r="B5174" t="s">
        <v>3156</v>
      </c>
      <c r="C5174" t="s">
        <v>242</v>
      </c>
      <c r="D5174" s="20" t="s">
        <v>1026</v>
      </c>
      <c r="E5174" s="26">
        <v>43466</v>
      </c>
      <c r="F5174">
        <v>0</v>
      </c>
      <c r="G5174">
        <v>0</v>
      </c>
      <c r="I5174">
        <v>0</v>
      </c>
      <c r="J5174">
        <v>0</v>
      </c>
      <c r="L5174">
        <v>0</v>
      </c>
      <c r="N5174">
        <v>0</v>
      </c>
      <c r="P5174">
        <v>0</v>
      </c>
      <c r="Q5174">
        <v>0</v>
      </c>
      <c r="S5174">
        <v>0</v>
      </c>
    </row>
    <row r="5175" spans="1:19" x14ac:dyDescent="0.25">
      <c r="A5175" s="177" t="s">
        <v>2980</v>
      </c>
      <c r="B5175" t="s">
        <v>2981</v>
      </c>
      <c r="C5175" s="20" t="s">
        <v>2754</v>
      </c>
      <c r="D5175" s="20" t="s">
        <v>1026</v>
      </c>
      <c r="E5175" s="26">
        <v>43466</v>
      </c>
      <c r="F5175">
        <v>3</v>
      </c>
      <c r="G5175">
        <v>3.5</v>
      </c>
      <c r="I5175">
        <v>11</v>
      </c>
      <c r="J5175">
        <v>17</v>
      </c>
      <c r="L5175">
        <v>20</v>
      </c>
      <c r="N5175">
        <v>10</v>
      </c>
      <c r="P5175">
        <v>0</v>
      </c>
      <c r="Q5175">
        <v>0</v>
      </c>
      <c r="S5175">
        <v>1</v>
      </c>
    </row>
    <row r="5176" spans="1:19" x14ac:dyDescent="0.25">
      <c r="A5176" s="177" t="s">
        <v>2807</v>
      </c>
      <c r="B5176" t="s">
        <v>2808</v>
      </c>
      <c r="C5176" s="20" t="s">
        <v>2754</v>
      </c>
      <c r="D5176" s="20" t="s">
        <v>1027</v>
      </c>
      <c r="E5176" s="26">
        <v>43466</v>
      </c>
      <c r="F5176">
        <v>3.5</v>
      </c>
      <c r="G5176">
        <v>5</v>
      </c>
      <c r="I5176">
        <v>15</v>
      </c>
      <c r="J5176">
        <v>19</v>
      </c>
      <c r="L5176">
        <v>28</v>
      </c>
      <c r="N5176">
        <v>15</v>
      </c>
      <c r="P5176">
        <v>0</v>
      </c>
      <c r="Q5176">
        <v>0</v>
      </c>
      <c r="S5176">
        <v>0</v>
      </c>
    </row>
    <row r="5177" spans="1:19" x14ac:dyDescent="0.25">
      <c r="A5177" s="177" t="s">
        <v>2773</v>
      </c>
      <c r="B5177" t="s">
        <v>2774</v>
      </c>
      <c r="C5177" s="20" t="s">
        <v>2754</v>
      </c>
      <c r="D5177" s="20" t="s">
        <v>1028</v>
      </c>
      <c r="E5177" s="26">
        <v>43466</v>
      </c>
      <c r="F5177">
        <v>6.5</v>
      </c>
      <c r="G5177">
        <v>8.5</v>
      </c>
      <c r="I5177">
        <v>26</v>
      </c>
      <c r="J5177">
        <v>36</v>
      </c>
      <c r="L5177">
        <v>48</v>
      </c>
      <c r="N5177">
        <v>25</v>
      </c>
      <c r="P5177">
        <v>0</v>
      </c>
      <c r="Q5177">
        <v>0</v>
      </c>
      <c r="S5177">
        <v>1</v>
      </c>
    </row>
    <row r="5178" spans="1:19" x14ac:dyDescent="0.25">
      <c r="A5178" s="177" t="s">
        <v>2735</v>
      </c>
      <c r="B5178" t="s">
        <v>2736</v>
      </c>
      <c r="C5178" t="s">
        <v>237</v>
      </c>
      <c r="D5178" s="20" t="s">
        <v>1026</v>
      </c>
      <c r="E5178" s="26">
        <v>43466</v>
      </c>
      <c r="F5178">
        <v>8</v>
      </c>
      <c r="G5178">
        <v>10</v>
      </c>
      <c r="I5178">
        <v>60</v>
      </c>
      <c r="J5178">
        <v>52</v>
      </c>
      <c r="L5178">
        <v>64</v>
      </c>
      <c r="N5178">
        <v>37</v>
      </c>
      <c r="O5178">
        <v>0.88749999999999996</v>
      </c>
      <c r="P5178">
        <v>3</v>
      </c>
      <c r="Q5178">
        <v>3</v>
      </c>
      <c r="S5178">
        <v>23</v>
      </c>
    </row>
    <row r="5179" spans="1:19" x14ac:dyDescent="0.25">
      <c r="A5179" s="177" t="s">
        <v>2560</v>
      </c>
      <c r="B5179" t="s">
        <v>2561</v>
      </c>
      <c r="C5179" t="s">
        <v>238</v>
      </c>
      <c r="D5179" s="20" t="s">
        <v>1026</v>
      </c>
      <c r="E5179" s="26">
        <v>43466</v>
      </c>
      <c r="F5179">
        <v>0</v>
      </c>
      <c r="G5179">
        <v>0</v>
      </c>
      <c r="I5179">
        <v>0</v>
      </c>
      <c r="J5179">
        <v>0</v>
      </c>
      <c r="L5179">
        <v>0</v>
      </c>
      <c r="N5179">
        <v>0</v>
      </c>
      <c r="P5179">
        <v>0</v>
      </c>
      <c r="Q5179">
        <v>0</v>
      </c>
      <c r="S5179">
        <v>0</v>
      </c>
    </row>
    <row r="5180" spans="1:19" x14ac:dyDescent="0.25">
      <c r="A5180" s="177" t="s">
        <v>2387</v>
      </c>
      <c r="B5180" t="s">
        <v>2388</v>
      </c>
      <c r="C5180" t="s">
        <v>239</v>
      </c>
      <c r="D5180" s="20" t="s">
        <v>1026</v>
      </c>
      <c r="E5180" s="26">
        <v>43466</v>
      </c>
      <c r="F5180">
        <v>0</v>
      </c>
      <c r="G5180">
        <v>0</v>
      </c>
      <c r="I5180">
        <v>0</v>
      </c>
      <c r="J5180">
        <v>0</v>
      </c>
      <c r="L5180">
        <v>0</v>
      </c>
      <c r="N5180">
        <v>0</v>
      </c>
      <c r="P5180">
        <v>0</v>
      </c>
      <c r="Q5180">
        <v>0</v>
      </c>
      <c r="S5180">
        <v>0</v>
      </c>
    </row>
    <row r="5181" spans="1:19" x14ac:dyDescent="0.25">
      <c r="A5181" s="177" t="s">
        <v>2212</v>
      </c>
      <c r="B5181" t="s">
        <v>2213</v>
      </c>
      <c r="C5181" s="20" t="s">
        <v>2018</v>
      </c>
      <c r="D5181" s="20" t="s">
        <v>1026</v>
      </c>
      <c r="E5181" s="26">
        <v>43466</v>
      </c>
      <c r="F5181">
        <v>4.5</v>
      </c>
      <c r="G5181">
        <v>5.5</v>
      </c>
      <c r="I5181">
        <v>23</v>
      </c>
      <c r="J5181">
        <v>26</v>
      </c>
      <c r="L5181">
        <v>32</v>
      </c>
      <c r="N5181">
        <v>21</v>
      </c>
      <c r="P5181">
        <v>1</v>
      </c>
      <c r="Q5181">
        <v>2</v>
      </c>
      <c r="S5181">
        <v>2</v>
      </c>
    </row>
    <row r="5182" spans="1:19" x14ac:dyDescent="0.25">
      <c r="A5182" s="177" t="s">
        <v>2037</v>
      </c>
      <c r="B5182" t="s">
        <v>2038</v>
      </c>
      <c r="C5182" s="20" t="s">
        <v>2018</v>
      </c>
      <c r="D5182" s="20" t="s">
        <v>1027</v>
      </c>
      <c r="E5182" s="26">
        <v>43466</v>
      </c>
      <c r="F5182">
        <v>4</v>
      </c>
      <c r="G5182">
        <v>3.5</v>
      </c>
      <c r="I5182">
        <v>15</v>
      </c>
      <c r="J5182">
        <v>21</v>
      </c>
      <c r="L5182">
        <v>20</v>
      </c>
      <c r="N5182">
        <v>11</v>
      </c>
      <c r="P5182">
        <v>0</v>
      </c>
      <c r="Q5182">
        <v>4</v>
      </c>
      <c r="S5182">
        <v>4</v>
      </c>
    </row>
    <row r="5183" spans="1:19" x14ac:dyDescent="0.25">
      <c r="A5183" s="177" t="s">
        <v>2004</v>
      </c>
      <c r="B5183" t="s">
        <v>2005</v>
      </c>
      <c r="C5183" s="20" t="s">
        <v>2018</v>
      </c>
      <c r="D5183" s="20" t="s">
        <v>1028</v>
      </c>
      <c r="E5183" s="26">
        <v>43466</v>
      </c>
      <c r="F5183">
        <v>8.5</v>
      </c>
      <c r="G5183">
        <v>9</v>
      </c>
      <c r="I5183">
        <v>38</v>
      </c>
      <c r="J5183">
        <v>47</v>
      </c>
      <c r="L5183">
        <v>52</v>
      </c>
      <c r="N5183">
        <v>32</v>
      </c>
      <c r="P5183">
        <v>1</v>
      </c>
      <c r="Q5183">
        <v>6</v>
      </c>
      <c r="S5183">
        <v>6</v>
      </c>
    </row>
    <row r="5184" spans="1:19" x14ac:dyDescent="0.25">
      <c r="A5184" s="177" t="s">
        <v>1964</v>
      </c>
      <c r="B5184" t="s">
        <v>1965</v>
      </c>
      <c r="C5184" t="s">
        <v>240</v>
      </c>
      <c r="D5184" s="20" t="s">
        <v>1026</v>
      </c>
      <c r="E5184" s="26">
        <v>43466</v>
      </c>
      <c r="F5184">
        <v>12.5</v>
      </c>
      <c r="G5184">
        <v>13.5</v>
      </c>
      <c r="I5184">
        <v>49</v>
      </c>
      <c r="J5184">
        <v>70</v>
      </c>
      <c r="L5184">
        <v>78</v>
      </c>
      <c r="N5184">
        <v>41</v>
      </c>
      <c r="P5184">
        <v>2</v>
      </c>
      <c r="Q5184">
        <v>2</v>
      </c>
      <c r="S5184">
        <v>8</v>
      </c>
    </row>
    <row r="5185" spans="1:19" x14ac:dyDescent="0.25">
      <c r="A5185" s="177" t="s">
        <v>1789</v>
      </c>
      <c r="B5185" t="s">
        <v>1790</v>
      </c>
      <c r="C5185" t="s">
        <v>241</v>
      </c>
      <c r="D5185" s="20" t="s">
        <v>1026</v>
      </c>
      <c r="E5185" s="26">
        <v>43466</v>
      </c>
      <c r="F5185">
        <v>31</v>
      </c>
      <c r="G5185">
        <v>37.5</v>
      </c>
      <c r="I5185">
        <v>345</v>
      </c>
      <c r="J5185">
        <v>339</v>
      </c>
      <c r="L5185">
        <v>427</v>
      </c>
      <c r="N5185">
        <v>307</v>
      </c>
      <c r="P5185">
        <v>20</v>
      </c>
      <c r="Q5185">
        <v>34</v>
      </c>
      <c r="S5185">
        <v>38</v>
      </c>
    </row>
    <row r="5186" spans="1:19" x14ac:dyDescent="0.25">
      <c r="A5186" s="177" t="s">
        <v>1614</v>
      </c>
      <c r="B5186" t="s">
        <v>1615</v>
      </c>
      <c r="C5186" t="s">
        <v>318</v>
      </c>
      <c r="D5186" s="20" t="s">
        <v>1026</v>
      </c>
      <c r="E5186" s="26">
        <v>43466</v>
      </c>
      <c r="F5186">
        <v>5.5</v>
      </c>
      <c r="G5186">
        <v>7</v>
      </c>
      <c r="I5186">
        <v>25</v>
      </c>
      <c r="J5186">
        <v>32</v>
      </c>
      <c r="L5186">
        <v>41</v>
      </c>
      <c r="N5186">
        <v>25</v>
      </c>
      <c r="P5186">
        <v>0</v>
      </c>
      <c r="Q5186">
        <v>0</v>
      </c>
      <c r="S5186">
        <v>0</v>
      </c>
    </row>
    <row r="5187" spans="1:19" x14ac:dyDescent="0.25">
      <c r="A5187" s="177" t="s">
        <v>1504</v>
      </c>
      <c r="B5187" t="s">
        <v>1505</v>
      </c>
      <c r="C5187" t="s">
        <v>896</v>
      </c>
      <c r="D5187" s="20" t="s">
        <v>1026</v>
      </c>
      <c r="E5187" s="26">
        <v>43466</v>
      </c>
      <c r="F5187">
        <v>64.5</v>
      </c>
      <c r="G5187">
        <v>77</v>
      </c>
      <c r="I5187">
        <v>513</v>
      </c>
      <c r="J5187">
        <v>536</v>
      </c>
      <c r="L5187">
        <v>662</v>
      </c>
      <c r="N5187">
        <v>441</v>
      </c>
      <c r="O5187">
        <v>0.88749999999999996</v>
      </c>
      <c r="P5187">
        <v>26</v>
      </c>
      <c r="Q5187">
        <v>41</v>
      </c>
      <c r="S5187">
        <v>72</v>
      </c>
    </row>
    <row r="5188" spans="1:19" x14ac:dyDescent="0.25">
      <c r="A5188" s="177" t="s">
        <v>1463</v>
      </c>
      <c r="B5188" t="s">
        <v>1464</v>
      </c>
      <c r="C5188" t="s">
        <v>899</v>
      </c>
      <c r="D5188" s="20" t="s">
        <v>1027</v>
      </c>
      <c r="E5188" s="26">
        <v>43466</v>
      </c>
      <c r="F5188">
        <v>7.5</v>
      </c>
      <c r="G5188">
        <v>8.5</v>
      </c>
      <c r="I5188">
        <v>30</v>
      </c>
      <c r="J5188">
        <v>40</v>
      </c>
      <c r="L5188">
        <v>48</v>
      </c>
      <c r="N5188">
        <v>26</v>
      </c>
      <c r="O5188" t="s">
        <v>904</v>
      </c>
      <c r="P5188">
        <v>0</v>
      </c>
      <c r="Q5188">
        <v>4</v>
      </c>
      <c r="S5188">
        <v>4</v>
      </c>
    </row>
    <row r="5189" spans="1:19" x14ac:dyDescent="0.25">
      <c r="A5189" s="177" t="s">
        <v>1402</v>
      </c>
      <c r="B5189" t="s">
        <v>1403</v>
      </c>
      <c r="C5189" t="s">
        <v>1264</v>
      </c>
      <c r="D5189" s="20" t="s">
        <v>1026</v>
      </c>
      <c r="E5189" s="26">
        <v>43466</v>
      </c>
      <c r="F5189">
        <v>20</v>
      </c>
      <c r="G5189">
        <v>22.5</v>
      </c>
      <c r="I5189">
        <v>83</v>
      </c>
      <c r="J5189">
        <v>113</v>
      </c>
      <c r="L5189">
        <v>130</v>
      </c>
      <c r="N5189">
        <v>72</v>
      </c>
      <c r="P5189">
        <v>3</v>
      </c>
      <c r="Q5189">
        <v>4</v>
      </c>
      <c r="S5189">
        <v>11</v>
      </c>
    </row>
    <row r="5190" spans="1:19" x14ac:dyDescent="0.25">
      <c r="A5190" s="177" t="s">
        <v>1427</v>
      </c>
      <c r="B5190" t="s">
        <v>1426</v>
      </c>
      <c r="C5190" t="s">
        <v>1264</v>
      </c>
      <c r="D5190" s="20" t="s">
        <v>1027</v>
      </c>
      <c r="E5190" s="26">
        <v>43466</v>
      </c>
      <c r="F5190">
        <v>7.5</v>
      </c>
      <c r="G5190">
        <v>8.5</v>
      </c>
      <c r="I5190">
        <v>30</v>
      </c>
      <c r="J5190">
        <v>40</v>
      </c>
      <c r="L5190">
        <v>48</v>
      </c>
      <c r="N5190">
        <v>26</v>
      </c>
      <c r="P5190">
        <v>0</v>
      </c>
      <c r="Q5190">
        <v>4</v>
      </c>
      <c r="S5190">
        <v>4</v>
      </c>
    </row>
    <row r="5191" spans="1:19" x14ac:dyDescent="0.25">
      <c r="A5191" s="177" t="s">
        <v>1366</v>
      </c>
      <c r="B5191" t="s">
        <v>1367</v>
      </c>
      <c r="C5191" s="20" t="s">
        <v>1264</v>
      </c>
      <c r="D5191" s="20" t="s">
        <v>1028</v>
      </c>
      <c r="E5191" s="26">
        <v>43466</v>
      </c>
      <c r="F5191">
        <v>27.5</v>
      </c>
      <c r="G5191">
        <v>31</v>
      </c>
      <c r="I5191">
        <v>113</v>
      </c>
      <c r="J5191">
        <v>153</v>
      </c>
      <c r="L5191">
        <v>178</v>
      </c>
      <c r="N5191">
        <v>98</v>
      </c>
      <c r="P5191">
        <v>3</v>
      </c>
      <c r="Q5191">
        <v>8</v>
      </c>
      <c r="S5191">
        <v>15</v>
      </c>
    </row>
    <row r="5192" spans="1:19" x14ac:dyDescent="0.25">
      <c r="A5192" s="177" t="s">
        <v>1168</v>
      </c>
      <c r="B5192" t="s">
        <v>1256</v>
      </c>
      <c r="C5192" t="s">
        <v>235</v>
      </c>
      <c r="D5192" s="20" t="s">
        <v>1028</v>
      </c>
      <c r="E5192" s="26">
        <v>43466</v>
      </c>
      <c r="F5192">
        <v>72</v>
      </c>
      <c r="G5192">
        <v>85.5</v>
      </c>
      <c r="H5192">
        <v>0</v>
      </c>
      <c r="I5192">
        <v>543</v>
      </c>
      <c r="J5192">
        <v>576</v>
      </c>
      <c r="L5192">
        <v>710</v>
      </c>
      <c r="M5192">
        <v>0</v>
      </c>
      <c r="N5192">
        <v>467</v>
      </c>
      <c r="O5192">
        <v>0.88749999999999996</v>
      </c>
      <c r="P5192">
        <v>26</v>
      </c>
      <c r="Q5192">
        <v>45</v>
      </c>
      <c r="R5192">
        <v>0</v>
      </c>
      <c r="S5192">
        <v>76</v>
      </c>
    </row>
    <row r="5193" spans="1:19" x14ac:dyDescent="0.25">
      <c r="A5193" s="177" t="s">
        <v>11174</v>
      </c>
      <c r="B5193" t="s">
        <v>11175</v>
      </c>
      <c r="C5193" t="s">
        <v>228</v>
      </c>
      <c r="D5193" s="20" t="s">
        <v>1026</v>
      </c>
      <c r="E5193" s="26">
        <v>43497</v>
      </c>
      <c r="F5193">
        <v>0</v>
      </c>
      <c r="G5193">
        <v>0</v>
      </c>
      <c r="I5193">
        <v>0</v>
      </c>
      <c r="J5193">
        <v>0</v>
      </c>
      <c r="L5193">
        <v>0</v>
      </c>
      <c r="N5193">
        <v>0</v>
      </c>
      <c r="P5193">
        <v>0</v>
      </c>
      <c r="Q5193">
        <v>0</v>
      </c>
      <c r="S5193">
        <v>0</v>
      </c>
    </row>
    <row r="5194" spans="1:19" x14ac:dyDescent="0.25">
      <c r="A5194" s="177" t="s">
        <v>9427</v>
      </c>
      <c r="B5194" t="s">
        <v>9428</v>
      </c>
      <c r="C5194" t="s">
        <v>211</v>
      </c>
      <c r="D5194" s="20" t="s">
        <v>1026</v>
      </c>
      <c r="E5194" s="26">
        <v>43497</v>
      </c>
      <c r="F5194">
        <v>0</v>
      </c>
      <c r="G5194">
        <v>0</v>
      </c>
      <c r="I5194">
        <v>0</v>
      </c>
      <c r="J5194">
        <v>0</v>
      </c>
      <c r="L5194">
        <v>0</v>
      </c>
      <c r="N5194">
        <v>0</v>
      </c>
      <c r="P5194">
        <v>0</v>
      </c>
      <c r="Q5194">
        <v>0</v>
      </c>
      <c r="S5194">
        <v>0</v>
      </c>
    </row>
    <row r="5195" spans="1:19" x14ac:dyDescent="0.25">
      <c r="A5195" s="177" t="s">
        <v>8588</v>
      </c>
      <c r="B5195" t="s">
        <v>8589</v>
      </c>
      <c r="C5195" t="s">
        <v>213</v>
      </c>
      <c r="D5195" s="20" t="s">
        <v>1026</v>
      </c>
      <c r="E5195" s="26">
        <v>43497</v>
      </c>
      <c r="F5195">
        <v>0</v>
      </c>
      <c r="G5195">
        <v>0</v>
      </c>
      <c r="I5195">
        <v>0</v>
      </c>
      <c r="J5195">
        <v>0</v>
      </c>
      <c r="L5195">
        <v>0</v>
      </c>
      <c r="N5195">
        <v>0</v>
      </c>
      <c r="P5195">
        <v>0</v>
      </c>
      <c r="Q5195">
        <v>0</v>
      </c>
      <c r="S5195">
        <v>0</v>
      </c>
    </row>
    <row r="5196" spans="1:19" x14ac:dyDescent="0.25">
      <c r="A5196" s="177" t="s">
        <v>5164</v>
      </c>
      <c r="B5196" t="s">
        <v>5165</v>
      </c>
      <c r="C5196" t="s">
        <v>229</v>
      </c>
      <c r="D5196" s="20" t="s">
        <v>1026</v>
      </c>
      <c r="E5196" s="26">
        <v>43497</v>
      </c>
      <c r="F5196">
        <v>0</v>
      </c>
      <c r="G5196">
        <v>0</v>
      </c>
      <c r="I5196">
        <v>0</v>
      </c>
      <c r="J5196">
        <v>0</v>
      </c>
      <c r="L5196">
        <v>0</v>
      </c>
      <c r="N5196">
        <v>0</v>
      </c>
      <c r="P5196">
        <v>0</v>
      </c>
      <c r="Q5196">
        <v>0</v>
      </c>
      <c r="S5196">
        <v>0</v>
      </c>
    </row>
    <row r="5197" spans="1:19" x14ac:dyDescent="0.25">
      <c r="A5197" s="177" t="s">
        <v>12166</v>
      </c>
      <c r="B5197" t="s">
        <v>12167</v>
      </c>
      <c r="C5197" s="20" t="s">
        <v>1077</v>
      </c>
      <c r="D5197" s="20" t="s">
        <v>1028</v>
      </c>
      <c r="E5197" s="26">
        <v>43497</v>
      </c>
      <c r="F5197">
        <v>0</v>
      </c>
      <c r="G5197">
        <v>0</v>
      </c>
      <c r="I5197">
        <v>0</v>
      </c>
      <c r="J5197">
        <v>0</v>
      </c>
      <c r="L5197">
        <v>0</v>
      </c>
      <c r="N5197">
        <v>0</v>
      </c>
      <c r="P5197">
        <v>0</v>
      </c>
      <c r="Q5197">
        <v>0</v>
      </c>
      <c r="S5197">
        <v>0</v>
      </c>
    </row>
    <row r="5198" spans="1:19" x14ac:dyDescent="0.25">
      <c r="A5198" s="177" t="s">
        <v>7499</v>
      </c>
      <c r="B5198" t="s">
        <v>7500</v>
      </c>
      <c r="C5198" s="20" t="s">
        <v>1074</v>
      </c>
      <c r="D5198" s="20" t="s">
        <v>1026</v>
      </c>
      <c r="E5198" s="26">
        <v>43497</v>
      </c>
      <c r="F5198">
        <v>0</v>
      </c>
      <c r="G5198">
        <v>0</v>
      </c>
      <c r="I5198">
        <v>0</v>
      </c>
      <c r="J5198">
        <v>0</v>
      </c>
      <c r="L5198">
        <v>0</v>
      </c>
      <c r="N5198">
        <v>0</v>
      </c>
      <c r="P5198">
        <v>0</v>
      </c>
      <c r="Q5198">
        <v>0</v>
      </c>
      <c r="S5198">
        <v>0</v>
      </c>
    </row>
    <row r="5199" spans="1:19" x14ac:dyDescent="0.25">
      <c r="A5199" s="177" t="s">
        <v>5788</v>
      </c>
      <c r="B5199" t="s">
        <v>5789</v>
      </c>
      <c r="C5199" s="20" t="s">
        <v>1073</v>
      </c>
      <c r="D5199" s="20" t="s">
        <v>1026</v>
      </c>
      <c r="E5199" s="26">
        <v>43497</v>
      </c>
      <c r="F5199">
        <v>3.5</v>
      </c>
      <c r="G5199">
        <v>3.5</v>
      </c>
      <c r="I5199">
        <v>14</v>
      </c>
      <c r="J5199">
        <v>20</v>
      </c>
      <c r="L5199">
        <v>20</v>
      </c>
      <c r="N5199">
        <v>11</v>
      </c>
      <c r="P5199">
        <v>0</v>
      </c>
      <c r="Q5199">
        <v>0</v>
      </c>
      <c r="S5199">
        <v>3</v>
      </c>
    </row>
    <row r="5200" spans="1:19" x14ac:dyDescent="0.25">
      <c r="A5200" s="177" t="s">
        <v>12398</v>
      </c>
      <c r="B5200" t="s">
        <v>12399</v>
      </c>
      <c r="C5200" s="20" t="s">
        <v>1076</v>
      </c>
      <c r="D5200" s="20" t="s">
        <v>1027</v>
      </c>
      <c r="E5200" s="26">
        <v>43497</v>
      </c>
      <c r="F5200">
        <v>1.5</v>
      </c>
      <c r="G5200">
        <v>2.5</v>
      </c>
      <c r="I5200">
        <v>4</v>
      </c>
      <c r="J5200">
        <v>8</v>
      </c>
      <c r="L5200">
        <v>14</v>
      </c>
      <c r="N5200">
        <v>3</v>
      </c>
      <c r="P5200">
        <v>0</v>
      </c>
      <c r="Q5200">
        <v>0</v>
      </c>
      <c r="S5200">
        <v>1</v>
      </c>
    </row>
    <row r="5201" spans="1:19" x14ac:dyDescent="0.25">
      <c r="A5201" s="177" t="s">
        <v>10137</v>
      </c>
      <c r="B5201" t="s">
        <v>10138</v>
      </c>
      <c r="C5201" s="20" t="s">
        <v>1075</v>
      </c>
      <c r="D5201" s="20" t="s">
        <v>1027</v>
      </c>
      <c r="E5201" s="26">
        <v>43497</v>
      </c>
      <c r="F5201">
        <v>0</v>
      </c>
      <c r="G5201">
        <v>0</v>
      </c>
      <c r="I5201">
        <v>0</v>
      </c>
      <c r="J5201">
        <v>0</v>
      </c>
      <c r="L5201">
        <v>0</v>
      </c>
      <c r="N5201">
        <v>0</v>
      </c>
      <c r="P5201">
        <v>0</v>
      </c>
      <c r="Q5201">
        <v>0</v>
      </c>
      <c r="S5201">
        <v>0</v>
      </c>
    </row>
    <row r="5202" spans="1:19" x14ac:dyDescent="0.25">
      <c r="A5202" s="177" t="s">
        <v>7469</v>
      </c>
      <c r="B5202" t="s">
        <v>7470</v>
      </c>
      <c r="C5202" s="20" t="s">
        <v>1074</v>
      </c>
      <c r="D5202" s="20" t="s">
        <v>1027</v>
      </c>
      <c r="E5202" s="26">
        <v>43497</v>
      </c>
      <c r="F5202">
        <v>2</v>
      </c>
      <c r="G5202">
        <v>2.5</v>
      </c>
      <c r="I5202">
        <v>11</v>
      </c>
      <c r="J5202">
        <v>11</v>
      </c>
      <c r="L5202">
        <v>14</v>
      </c>
      <c r="N5202">
        <v>10</v>
      </c>
      <c r="P5202">
        <v>2</v>
      </c>
      <c r="Q5202">
        <v>2</v>
      </c>
      <c r="S5202">
        <v>1</v>
      </c>
    </row>
    <row r="5203" spans="1:19" x14ac:dyDescent="0.25">
      <c r="A5203" s="177" t="s">
        <v>5613</v>
      </c>
      <c r="B5203" t="s">
        <v>5614</v>
      </c>
      <c r="C5203" s="20" t="s">
        <v>1073</v>
      </c>
      <c r="D5203" s="20" t="s">
        <v>1027</v>
      </c>
      <c r="E5203" s="26">
        <v>43497</v>
      </c>
      <c r="F5203">
        <v>0</v>
      </c>
      <c r="G5203">
        <v>0</v>
      </c>
      <c r="I5203">
        <v>0</v>
      </c>
      <c r="J5203">
        <v>0</v>
      </c>
      <c r="L5203">
        <v>0</v>
      </c>
      <c r="N5203">
        <v>0</v>
      </c>
      <c r="P5203">
        <v>0</v>
      </c>
      <c r="Q5203">
        <v>0</v>
      </c>
      <c r="S5203">
        <v>0</v>
      </c>
    </row>
    <row r="5204" spans="1:19" x14ac:dyDescent="0.25">
      <c r="A5204" s="177" t="s">
        <v>11477</v>
      </c>
      <c r="B5204" t="s">
        <v>11478</v>
      </c>
      <c r="C5204" t="s">
        <v>959</v>
      </c>
      <c r="D5204" s="20" t="s">
        <v>1026</v>
      </c>
      <c r="E5204" s="26">
        <v>43497</v>
      </c>
      <c r="F5204">
        <v>1.5</v>
      </c>
      <c r="G5204">
        <v>3</v>
      </c>
      <c r="I5204">
        <v>3</v>
      </c>
      <c r="J5204">
        <v>11</v>
      </c>
      <c r="L5204">
        <v>18</v>
      </c>
      <c r="N5204">
        <v>0</v>
      </c>
      <c r="P5204">
        <v>0</v>
      </c>
      <c r="Q5204">
        <v>0</v>
      </c>
      <c r="S5204">
        <v>3</v>
      </c>
    </row>
    <row r="5205" spans="1:19" x14ac:dyDescent="0.25">
      <c r="A5205" s="177" t="s">
        <v>10665</v>
      </c>
      <c r="B5205" t="s">
        <v>10666</v>
      </c>
      <c r="C5205" t="s">
        <v>205</v>
      </c>
      <c r="D5205" s="20" t="s">
        <v>1026</v>
      </c>
      <c r="E5205" s="26">
        <v>43497</v>
      </c>
      <c r="F5205">
        <v>0</v>
      </c>
      <c r="G5205">
        <v>0</v>
      </c>
      <c r="I5205">
        <v>0</v>
      </c>
      <c r="J5205">
        <v>0</v>
      </c>
      <c r="L5205">
        <v>0</v>
      </c>
      <c r="N5205">
        <v>0</v>
      </c>
      <c r="P5205">
        <v>0</v>
      </c>
      <c r="Q5205">
        <v>0</v>
      </c>
      <c r="S5205">
        <v>0</v>
      </c>
    </row>
    <row r="5206" spans="1:19" x14ac:dyDescent="0.25">
      <c r="A5206" s="177" t="s">
        <v>10071</v>
      </c>
      <c r="B5206" t="s">
        <v>10072</v>
      </c>
      <c r="C5206" t="s">
        <v>384</v>
      </c>
      <c r="D5206" s="20" t="s">
        <v>1026</v>
      </c>
      <c r="E5206" s="26">
        <v>43497</v>
      </c>
      <c r="F5206">
        <v>0</v>
      </c>
      <c r="G5206">
        <v>0</v>
      </c>
      <c r="I5206">
        <v>0</v>
      </c>
      <c r="J5206">
        <v>0</v>
      </c>
      <c r="L5206">
        <v>0</v>
      </c>
      <c r="N5206">
        <v>0</v>
      </c>
      <c r="P5206">
        <v>0</v>
      </c>
      <c r="Q5206">
        <v>0</v>
      </c>
      <c r="S5206">
        <v>0</v>
      </c>
    </row>
    <row r="5207" spans="1:19" x14ac:dyDescent="0.25">
      <c r="A5207" s="177" t="s">
        <v>9012</v>
      </c>
      <c r="B5207" t="s">
        <v>9013</v>
      </c>
      <c r="C5207" t="s">
        <v>210</v>
      </c>
      <c r="D5207" s="20" t="s">
        <v>1026</v>
      </c>
      <c r="E5207" s="26">
        <v>43497</v>
      </c>
      <c r="F5207">
        <v>3</v>
      </c>
      <c r="G5207">
        <v>4</v>
      </c>
      <c r="I5207">
        <v>28</v>
      </c>
      <c r="J5207">
        <v>18</v>
      </c>
      <c r="L5207">
        <v>24</v>
      </c>
      <c r="N5207">
        <v>26</v>
      </c>
      <c r="O5207">
        <v>1</v>
      </c>
      <c r="P5207">
        <v>1</v>
      </c>
      <c r="Q5207">
        <v>4</v>
      </c>
      <c r="S5207">
        <v>2</v>
      </c>
    </row>
    <row r="5208" spans="1:19" x14ac:dyDescent="0.25">
      <c r="A5208" s="177" t="s">
        <v>6207</v>
      </c>
      <c r="B5208" t="s">
        <v>6208</v>
      </c>
      <c r="C5208" t="s">
        <v>215</v>
      </c>
      <c r="D5208" s="20" t="s">
        <v>1026</v>
      </c>
      <c r="E5208" s="26">
        <v>43497</v>
      </c>
      <c r="F5208">
        <v>5</v>
      </c>
      <c r="G5208">
        <v>6</v>
      </c>
      <c r="I5208">
        <v>29</v>
      </c>
      <c r="J5208">
        <v>34</v>
      </c>
      <c r="L5208">
        <v>40</v>
      </c>
      <c r="N5208">
        <v>21</v>
      </c>
      <c r="O5208">
        <v>1.0249999999999999</v>
      </c>
      <c r="P5208">
        <v>3</v>
      </c>
      <c r="Q5208">
        <v>3</v>
      </c>
      <c r="S5208">
        <v>8</v>
      </c>
    </row>
    <row r="5209" spans="1:19" x14ac:dyDescent="0.25">
      <c r="A5209" s="177" t="s">
        <v>8128</v>
      </c>
      <c r="B5209" t="s">
        <v>8129</v>
      </c>
      <c r="C5209" t="s">
        <v>960</v>
      </c>
      <c r="D5209" s="20" t="s">
        <v>1026</v>
      </c>
      <c r="E5209" s="26">
        <v>43497</v>
      </c>
      <c r="F5209">
        <v>0</v>
      </c>
      <c r="G5209">
        <v>0</v>
      </c>
      <c r="I5209">
        <v>0</v>
      </c>
      <c r="J5209">
        <v>0</v>
      </c>
      <c r="L5209">
        <v>0</v>
      </c>
      <c r="N5209">
        <v>0</v>
      </c>
      <c r="P5209">
        <v>0</v>
      </c>
      <c r="Q5209">
        <v>0</v>
      </c>
      <c r="S5209">
        <v>0</v>
      </c>
    </row>
    <row r="5210" spans="1:19" x14ac:dyDescent="0.25">
      <c r="A5210" s="177" t="s">
        <v>6997</v>
      </c>
      <c r="B5210" t="s">
        <v>6998</v>
      </c>
      <c r="C5210" t="s">
        <v>961</v>
      </c>
      <c r="D5210" s="20" t="s">
        <v>1026</v>
      </c>
      <c r="E5210" s="26">
        <v>43497</v>
      </c>
      <c r="F5210">
        <v>0</v>
      </c>
      <c r="G5210">
        <v>0</v>
      </c>
      <c r="I5210">
        <v>0</v>
      </c>
      <c r="J5210">
        <v>0</v>
      </c>
      <c r="L5210">
        <v>0</v>
      </c>
      <c r="N5210">
        <v>0</v>
      </c>
      <c r="P5210">
        <v>0</v>
      </c>
      <c r="Q5210">
        <v>0</v>
      </c>
      <c r="S5210">
        <v>0</v>
      </c>
    </row>
    <row r="5211" spans="1:19" x14ac:dyDescent="0.25">
      <c r="A5211" s="177" t="s">
        <v>3507</v>
      </c>
      <c r="B5211" t="s">
        <v>3508</v>
      </c>
      <c r="C5211" t="s">
        <v>221</v>
      </c>
      <c r="D5211" s="20" t="s">
        <v>1026</v>
      </c>
      <c r="E5211" s="26">
        <v>43497</v>
      </c>
      <c r="F5211">
        <v>0</v>
      </c>
      <c r="G5211">
        <v>0</v>
      </c>
      <c r="I5211">
        <v>0</v>
      </c>
      <c r="J5211">
        <v>0</v>
      </c>
      <c r="L5211">
        <v>0</v>
      </c>
      <c r="N5211">
        <v>0</v>
      </c>
      <c r="P5211">
        <v>0</v>
      </c>
      <c r="Q5211">
        <v>0</v>
      </c>
      <c r="S5211">
        <v>0</v>
      </c>
    </row>
    <row r="5212" spans="1:19" x14ac:dyDescent="0.25">
      <c r="A5212" s="177" t="s">
        <v>3332</v>
      </c>
      <c r="B5212" t="s">
        <v>3333</v>
      </c>
      <c r="C5212" t="s">
        <v>222</v>
      </c>
      <c r="D5212" s="20" t="s">
        <v>1026</v>
      </c>
      <c r="E5212" s="26">
        <v>43497</v>
      </c>
      <c r="F5212">
        <v>0</v>
      </c>
      <c r="G5212">
        <v>0</v>
      </c>
      <c r="I5212">
        <v>0</v>
      </c>
      <c r="J5212">
        <v>0</v>
      </c>
      <c r="L5212">
        <v>0</v>
      </c>
      <c r="N5212">
        <v>0</v>
      </c>
      <c r="P5212">
        <v>0</v>
      </c>
      <c r="Q5212">
        <v>0</v>
      </c>
      <c r="S5212">
        <v>0</v>
      </c>
    </row>
    <row r="5213" spans="1:19" x14ac:dyDescent="0.25">
      <c r="A5213" s="177" t="s">
        <v>7377</v>
      </c>
      <c r="B5213" t="s">
        <v>7378</v>
      </c>
      <c r="C5213" s="20" t="s">
        <v>1078</v>
      </c>
      <c r="D5213" s="20" t="s">
        <v>1026</v>
      </c>
      <c r="E5213" s="26">
        <v>43497</v>
      </c>
      <c r="F5213">
        <v>3</v>
      </c>
      <c r="G5213">
        <v>3</v>
      </c>
      <c r="I5213">
        <v>20</v>
      </c>
      <c r="J5213">
        <v>18</v>
      </c>
      <c r="L5213">
        <v>18</v>
      </c>
      <c r="N5213">
        <v>13</v>
      </c>
      <c r="P5213">
        <v>0</v>
      </c>
      <c r="Q5213">
        <v>3</v>
      </c>
      <c r="S5213">
        <v>7</v>
      </c>
    </row>
    <row r="5214" spans="1:19" x14ac:dyDescent="0.25">
      <c r="A5214" s="177" t="s">
        <v>5369</v>
      </c>
      <c r="B5214" t="s">
        <v>5370</v>
      </c>
      <c r="C5214" s="20" t="s">
        <v>1079</v>
      </c>
      <c r="D5214" s="20" t="s">
        <v>1026</v>
      </c>
      <c r="E5214" s="26">
        <v>43497</v>
      </c>
      <c r="F5214">
        <v>2.5</v>
      </c>
      <c r="G5214">
        <v>2.5</v>
      </c>
      <c r="I5214">
        <v>5</v>
      </c>
      <c r="J5214">
        <v>14</v>
      </c>
      <c r="L5214">
        <v>14</v>
      </c>
      <c r="N5214">
        <v>4</v>
      </c>
      <c r="P5214">
        <v>0</v>
      </c>
      <c r="Q5214">
        <v>0</v>
      </c>
      <c r="S5214">
        <v>1</v>
      </c>
    </row>
    <row r="5215" spans="1:19" x14ac:dyDescent="0.25">
      <c r="A5215" s="177" t="s">
        <v>7202</v>
      </c>
      <c r="B5215" t="s">
        <v>7203</v>
      </c>
      <c r="C5215" s="20" t="s">
        <v>1078</v>
      </c>
      <c r="D5215" s="20" t="s">
        <v>1027</v>
      </c>
      <c r="E5215" s="26">
        <v>43497</v>
      </c>
      <c r="F5215">
        <v>1.5</v>
      </c>
      <c r="G5215">
        <v>1.5</v>
      </c>
      <c r="I5215">
        <v>8</v>
      </c>
      <c r="J5215">
        <v>7</v>
      </c>
      <c r="L5215">
        <v>8</v>
      </c>
      <c r="N5215">
        <v>7</v>
      </c>
      <c r="P5215">
        <v>0</v>
      </c>
      <c r="Q5215">
        <v>0</v>
      </c>
      <c r="S5215">
        <v>1</v>
      </c>
    </row>
    <row r="5216" spans="1:19" x14ac:dyDescent="0.25">
      <c r="A5216" s="177" t="s">
        <v>5194</v>
      </c>
      <c r="B5216" t="s">
        <v>5195</v>
      </c>
      <c r="C5216" s="20" t="s">
        <v>1079</v>
      </c>
      <c r="D5216" s="20" t="s">
        <v>1027</v>
      </c>
      <c r="E5216" s="26">
        <v>43497</v>
      </c>
      <c r="F5216">
        <v>0</v>
      </c>
      <c r="G5216">
        <v>0.5</v>
      </c>
      <c r="I5216">
        <v>0</v>
      </c>
      <c r="J5216">
        <v>0</v>
      </c>
      <c r="L5216">
        <v>3</v>
      </c>
      <c r="N5216">
        <v>0</v>
      </c>
      <c r="P5216">
        <v>0</v>
      </c>
      <c r="Q5216">
        <v>0</v>
      </c>
      <c r="S5216">
        <v>0</v>
      </c>
    </row>
    <row r="5217" spans="1:19" x14ac:dyDescent="0.25">
      <c r="A5217" s="177" t="s">
        <v>12692</v>
      </c>
      <c r="B5217" t="s">
        <v>12693</v>
      </c>
      <c r="C5217" s="20" t="s">
        <v>1080</v>
      </c>
      <c r="D5217" s="20" t="s">
        <v>1027</v>
      </c>
      <c r="E5217" s="26">
        <v>43497</v>
      </c>
      <c r="F5217">
        <v>2</v>
      </c>
      <c r="G5217">
        <v>1.5</v>
      </c>
      <c r="I5217">
        <v>9</v>
      </c>
      <c r="J5217">
        <v>11</v>
      </c>
      <c r="L5217">
        <v>9</v>
      </c>
      <c r="N5217">
        <v>8</v>
      </c>
      <c r="P5217">
        <v>0</v>
      </c>
      <c r="Q5217">
        <v>0</v>
      </c>
      <c r="S5217">
        <v>1</v>
      </c>
    </row>
    <row r="5218" spans="1:19" x14ac:dyDescent="0.25">
      <c r="A5218" s="177" t="s">
        <v>12368</v>
      </c>
      <c r="B5218" t="s">
        <v>12369</v>
      </c>
      <c r="C5218" t="s">
        <v>200</v>
      </c>
      <c r="D5218" s="20" t="s">
        <v>1026</v>
      </c>
      <c r="E5218" s="26">
        <v>43497</v>
      </c>
      <c r="F5218">
        <v>5.5</v>
      </c>
      <c r="G5218">
        <v>4.5</v>
      </c>
      <c r="I5218">
        <v>17</v>
      </c>
      <c r="J5218">
        <v>31</v>
      </c>
      <c r="L5218">
        <v>26</v>
      </c>
      <c r="N5218">
        <v>9</v>
      </c>
      <c r="P5218">
        <v>0</v>
      </c>
      <c r="Q5218">
        <v>1</v>
      </c>
      <c r="S5218">
        <v>8</v>
      </c>
    </row>
    <row r="5219" spans="1:19" x14ac:dyDescent="0.25">
      <c r="A5219" s="177" t="s">
        <v>10489</v>
      </c>
      <c r="B5219" t="s">
        <v>10490</v>
      </c>
      <c r="C5219" t="s">
        <v>204</v>
      </c>
      <c r="D5219" s="20" t="s">
        <v>1026</v>
      </c>
      <c r="E5219" s="26">
        <v>43497</v>
      </c>
      <c r="F5219">
        <v>0</v>
      </c>
      <c r="G5219">
        <v>0</v>
      </c>
      <c r="I5219">
        <v>0</v>
      </c>
      <c r="J5219">
        <v>0</v>
      </c>
      <c r="L5219">
        <v>0</v>
      </c>
      <c r="N5219">
        <v>0</v>
      </c>
      <c r="P5219">
        <v>0</v>
      </c>
      <c r="Q5219">
        <v>0</v>
      </c>
      <c r="S5219">
        <v>0</v>
      </c>
    </row>
    <row r="5220" spans="1:19" x14ac:dyDescent="0.25">
      <c r="A5220" s="177" t="s">
        <v>10033</v>
      </c>
      <c r="B5220" t="s">
        <v>10034</v>
      </c>
      <c r="C5220" t="s">
        <v>385</v>
      </c>
      <c r="D5220" s="20" t="s">
        <v>1026</v>
      </c>
      <c r="E5220" s="26">
        <v>43497</v>
      </c>
      <c r="F5220">
        <v>0</v>
      </c>
      <c r="G5220">
        <v>0</v>
      </c>
      <c r="I5220">
        <v>0</v>
      </c>
      <c r="J5220">
        <v>0</v>
      </c>
      <c r="L5220">
        <v>0</v>
      </c>
      <c r="N5220">
        <v>0</v>
      </c>
      <c r="P5220">
        <v>0</v>
      </c>
      <c r="Q5220">
        <v>0</v>
      </c>
      <c r="S5220">
        <v>0</v>
      </c>
    </row>
    <row r="5221" spans="1:19" x14ac:dyDescent="0.25">
      <c r="A5221" s="177" t="s">
        <v>8837</v>
      </c>
      <c r="B5221" t="s">
        <v>8838</v>
      </c>
      <c r="C5221" t="s">
        <v>208</v>
      </c>
      <c r="D5221" s="20" t="s">
        <v>1026</v>
      </c>
      <c r="E5221" s="26">
        <v>43497</v>
      </c>
      <c r="F5221">
        <v>2.5</v>
      </c>
      <c r="G5221">
        <v>1.5</v>
      </c>
      <c r="I5221">
        <v>7</v>
      </c>
      <c r="J5221">
        <v>14</v>
      </c>
      <c r="L5221">
        <v>9</v>
      </c>
      <c r="N5221">
        <v>5</v>
      </c>
      <c r="P5221">
        <v>1</v>
      </c>
      <c r="Q5221">
        <v>1</v>
      </c>
      <c r="S5221">
        <v>2</v>
      </c>
    </row>
    <row r="5222" spans="1:19" x14ac:dyDescent="0.25">
      <c r="A5222" s="177" t="s">
        <v>8172</v>
      </c>
      <c r="B5222" t="s">
        <v>8173</v>
      </c>
      <c r="C5222" t="s">
        <v>900</v>
      </c>
      <c r="D5222" s="20" t="s">
        <v>1026</v>
      </c>
      <c r="E5222" s="26">
        <v>43497</v>
      </c>
      <c r="F5222">
        <v>1.5</v>
      </c>
      <c r="G5222">
        <v>1.5</v>
      </c>
      <c r="I5222">
        <v>6</v>
      </c>
      <c r="J5222">
        <v>8</v>
      </c>
      <c r="L5222">
        <v>8</v>
      </c>
      <c r="N5222">
        <v>4</v>
      </c>
      <c r="P5222">
        <v>2</v>
      </c>
      <c r="Q5222">
        <v>2</v>
      </c>
      <c r="S5222">
        <v>2</v>
      </c>
    </row>
    <row r="5223" spans="1:19" x14ac:dyDescent="0.25">
      <c r="A5223" s="177" t="s">
        <v>7937</v>
      </c>
      <c r="B5223" t="s">
        <v>7938</v>
      </c>
      <c r="C5223" t="s">
        <v>905</v>
      </c>
      <c r="D5223" s="20" t="s">
        <v>1026</v>
      </c>
      <c r="E5223" s="26">
        <v>43497</v>
      </c>
      <c r="F5223">
        <v>0</v>
      </c>
      <c r="G5223">
        <v>0</v>
      </c>
      <c r="I5223">
        <v>0</v>
      </c>
      <c r="J5223">
        <v>0</v>
      </c>
      <c r="L5223">
        <v>0</v>
      </c>
      <c r="N5223">
        <v>0</v>
      </c>
      <c r="P5223">
        <v>0</v>
      </c>
      <c r="Q5223">
        <v>0</v>
      </c>
      <c r="S5223">
        <v>0</v>
      </c>
    </row>
    <row r="5224" spans="1:19" x14ac:dyDescent="0.25">
      <c r="A5224" s="177" t="s">
        <v>6631</v>
      </c>
      <c r="B5224" t="s">
        <v>6632</v>
      </c>
      <c r="C5224" t="s">
        <v>316</v>
      </c>
      <c r="D5224" s="20" t="s">
        <v>1026</v>
      </c>
      <c r="E5224" s="26">
        <v>43497</v>
      </c>
      <c r="F5224">
        <v>6</v>
      </c>
      <c r="G5224">
        <v>6</v>
      </c>
      <c r="I5224">
        <v>29</v>
      </c>
      <c r="J5224">
        <v>35</v>
      </c>
      <c r="L5224">
        <v>35</v>
      </c>
      <c r="N5224">
        <v>24</v>
      </c>
      <c r="P5224">
        <v>0</v>
      </c>
      <c r="Q5224">
        <v>0</v>
      </c>
      <c r="S5224">
        <v>5</v>
      </c>
    </row>
    <row r="5225" spans="1:19" x14ac:dyDescent="0.25">
      <c r="A5225" s="177" t="s">
        <v>4224</v>
      </c>
      <c r="B5225" t="s">
        <v>4225</v>
      </c>
      <c r="C5225" t="s">
        <v>218</v>
      </c>
      <c r="D5225" s="20" t="s">
        <v>1026</v>
      </c>
      <c r="E5225" s="26">
        <v>43497</v>
      </c>
      <c r="F5225">
        <v>0</v>
      </c>
      <c r="G5225">
        <v>0</v>
      </c>
      <c r="I5225">
        <v>0</v>
      </c>
      <c r="J5225">
        <v>0</v>
      </c>
      <c r="L5225">
        <v>0</v>
      </c>
      <c r="N5225">
        <v>0</v>
      </c>
      <c r="P5225">
        <v>0</v>
      </c>
      <c r="Q5225">
        <v>0</v>
      </c>
      <c r="S5225">
        <v>0</v>
      </c>
    </row>
    <row r="5226" spans="1:19" x14ac:dyDescent="0.25">
      <c r="A5226" s="177" t="s">
        <v>12653</v>
      </c>
      <c r="B5226" t="s">
        <v>12654</v>
      </c>
      <c r="C5226" t="s">
        <v>202</v>
      </c>
      <c r="D5226" s="20" t="s">
        <v>1026</v>
      </c>
      <c r="E5226" s="26">
        <v>43497</v>
      </c>
      <c r="F5226">
        <v>5</v>
      </c>
      <c r="G5226">
        <v>5</v>
      </c>
      <c r="I5226">
        <v>61</v>
      </c>
      <c r="J5226">
        <v>55</v>
      </c>
      <c r="L5226">
        <v>64</v>
      </c>
      <c r="N5226">
        <v>61</v>
      </c>
      <c r="P5226">
        <v>0</v>
      </c>
      <c r="Q5226">
        <v>0</v>
      </c>
      <c r="S5226">
        <v>0</v>
      </c>
    </row>
    <row r="5227" spans="1:19" x14ac:dyDescent="0.25">
      <c r="A5227" s="177" t="s">
        <v>12478</v>
      </c>
      <c r="B5227" t="s">
        <v>12479</v>
      </c>
      <c r="C5227" t="s">
        <v>347</v>
      </c>
      <c r="D5227" s="20" t="s">
        <v>1026</v>
      </c>
      <c r="E5227" s="26">
        <v>43497</v>
      </c>
      <c r="F5227">
        <v>0</v>
      </c>
      <c r="G5227">
        <v>0</v>
      </c>
      <c r="I5227">
        <v>0</v>
      </c>
      <c r="J5227">
        <v>0</v>
      </c>
      <c r="L5227">
        <v>0</v>
      </c>
      <c r="N5227">
        <v>0</v>
      </c>
      <c r="P5227">
        <v>0</v>
      </c>
      <c r="Q5227">
        <v>0</v>
      </c>
      <c r="S5227">
        <v>0</v>
      </c>
    </row>
    <row r="5228" spans="1:19" x14ac:dyDescent="0.25">
      <c r="A5228" s="177" t="s">
        <v>9818</v>
      </c>
      <c r="B5228" t="s">
        <v>9819</v>
      </c>
      <c r="C5228" t="s">
        <v>224</v>
      </c>
      <c r="D5228" s="20" t="s">
        <v>1026</v>
      </c>
      <c r="E5228" s="26">
        <v>43497</v>
      </c>
      <c r="F5228">
        <v>4</v>
      </c>
      <c r="G5228">
        <v>6</v>
      </c>
      <c r="I5228">
        <v>54</v>
      </c>
      <c r="J5228">
        <v>44</v>
      </c>
      <c r="L5228">
        <v>66</v>
      </c>
      <c r="N5228">
        <v>54</v>
      </c>
      <c r="P5228">
        <v>0</v>
      </c>
      <c r="Q5228">
        <v>0</v>
      </c>
      <c r="S5228">
        <v>0</v>
      </c>
    </row>
    <row r="5229" spans="1:19" x14ac:dyDescent="0.25">
      <c r="A5229" s="177" t="s">
        <v>9519</v>
      </c>
      <c r="B5229" t="s">
        <v>9520</v>
      </c>
      <c r="C5229" t="s">
        <v>345</v>
      </c>
      <c r="D5229" s="20" t="s">
        <v>1026</v>
      </c>
      <c r="E5229" s="26">
        <v>43497</v>
      </c>
      <c r="F5229">
        <v>0</v>
      </c>
      <c r="G5229">
        <v>0</v>
      </c>
      <c r="I5229">
        <v>0</v>
      </c>
      <c r="J5229">
        <v>0</v>
      </c>
      <c r="L5229">
        <v>0</v>
      </c>
      <c r="N5229">
        <v>0</v>
      </c>
      <c r="P5229">
        <v>0</v>
      </c>
      <c r="Q5229">
        <v>0</v>
      </c>
      <c r="S5229">
        <v>0</v>
      </c>
    </row>
    <row r="5230" spans="1:19" x14ac:dyDescent="0.25">
      <c r="A5230" s="177" t="s">
        <v>7911</v>
      </c>
      <c r="B5230" t="s">
        <v>7912</v>
      </c>
      <c r="C5230" t="s">
        <v>226</v>
      </c>
      <c r="D5230" s="20" t="s">
        <v>1026</v>
      </c>
      <c r="E5230" s="26">
        <v>43497</v>
      </c>
      <c r="F5230">
        <v>4</v>
      </c>
      <c r="G5230">
        <v>5.5</v>
      </c>
      <c r="I5230">
        <v>38</v>
      </c>
      <c r="J5230">
        <v>44</v>
      </c>
      <c r="L5230">
        <v>62</v>
      </c>
      <c r="N5230">
        <v>36</v>
      </c>
      <c r="P5230">
        <v>3</v>
      </c>
      <c r="Q5230">
        <v>3</v>
      </c>
      <c r="S5230">
        <v>2</v>
      </c>
    </row>
    <row r="5231" spans="1:19" x14ac:dyDescent="0.25">
      <c r="A5231" s="177" t="s">
        <v>6981</v>
      </c>
      <c r="B5231" t="s">
        <v>6982</v>
      </c>
      <c r="C5231" t="s">
        <v>231</v>
      </c>
      <c r="D5231" s="20" t="s">
        <v>1026</v>
      </c>
      <c r="E5231" s="26">
        <v>43497</v>
      </c>
      <c r="F5231">
        <v>8</v>
      </c>
      <c r="G5231">
        <v>8</v>
      </c>
      <c r="I5231">
        <v>124</v>
      </c>
      <c r="J5231">
        <v>91</v>
      </c>
      <c r="L5231">
        <v>91</v>
      </c>
      <c r="N5231">
        <v>113</v>
      </c>
      <c r="P5231">
        <v>0</v>
      </c>
      <c r="Q5231">
        <v>5</v>
      </c>
      <c r="S5231">
        <v>11</v>
      </c>
    </row>
    <row r="5232" spans="1:19" x14ac:dyDescent="0.25">
      <c r="A5232" s="177" t="s">
        <v>6032</v>
      </c>
      <c r="B5232" t="s">
        <v>6033</v>
      </c>
      <c r="C5232" t="s">
        <v>216</v>
      </c>
      <c r="D5232" s="20" t="s">
        <v>1026</v>
      </c>
      <c r="E5232" s="26">
        <v>43497</v>
      </c>
      <c r="F5232">
        <v>8.5</v>
      </c>
      <c r="G5232">
        <v>9.5</v>
      </c>
      <c r="I5232">
        <v>46</v>
      </c>
      <c r="J5232">
        <v>84</v>
      </c>
      <c r="L5232">
        <v>98</v>
      </c>
      <c r="N5232">
        <v>36</v>
      </c>
      <c r="P5232">
        <v>8</v>
      </c>
      <c r="Q5232">
        <v>9</v>
      </c>
      <c r="S5232">
        <v>10</v>
      </c>
    </row>
    <row r="5233" spans="1:19" x14ac:dyDescent="0.25">
      <c r="A5233" s="177" t="s">
        <v>4639</v>
      </c>
      <c r="B5233" t="s">
        <v>4640</v>
      </c>
      <c r="C5233" t="s">
        <v>233</v>
      </c>
      <c r="D5233" s="20" t="s">
        <v>1026</v>
      </c>
      <c r="E5233" s="26">
        <v>43497</v>
      </c>
      <c r="F5233">
        <v>1.5</v>
      </c>
      <c r="G5233">
        <v>3.5</v>
      </c>
      <c r="I5233">
        <v>24</v>
      </c>
      <c r="J5233">
        <v>18</v>
      </c>
      <c r="L5233">
        <v>46</v>
      </c>
      <c r="N5233">
        <v>24</v>
      </c>
      <c r="P5233">
        <v>0</v>
      </c>
      <c r="Q5233">
        <v>0</v>
      </c>
      <c r="S5233">
        <v>0</v>
      </c>
    </row>
    <row r="5234" spans="1:19" x14ac:dyDescent="0.25">
      <c r="A5234" s="177" t="s">
        <v>4049</v>
      </c>
      <c r="B5234" t="s">
        <v>4050</v>
      </c>
      <c r="C5234" t="s">
        <v>219</v>
      </c>
      <c r="D5234" s="20" t="s">
        <v>1026</v>
      </c>
      <c r="E5234" s="26">
        <v>43497</v>
      </c>
      <c r="F5234">
        <v>0</v>
      </c>
      <c r="G5234">
        <v>0</v>
      </c>
      <c r="I5234">
        <v>0</v>
      </c>
      <c r="J5234">
        <v>0</v>
      </c>
      <c r="L5234">
        <v>0</v>
      </c>
      <c r="N5234">
        <v>0</v>
      </c>
      <c r="P5234">
        <v>0</v>
      </c>
      <c r="Q5234">
        <v>0</v>
      </c>
      <c r="S5234">
        <v>0</v>
      </c>
    </row>
    <row r="5235" spans="1:19" x14ac:dyDescent="0.25">
      <c r="A5235" s="177" t="s">
        <v>3778</v>
      </c>
      <c r="B5235" t="s">
        <v>3779</v>
      </c>
      <c r="C5235" t="s">
        <v>340</v>
      </c>
      <c r="D5235" s="20" t="s">
        <v>1026</v>
      </c>
      <c r="E5235" s="26">
        <v>43497</v>
      </c>
      <c r="F5235">
        <v>0</v>
      </c>
      <c r="G5235">
        <v>0</v>
      </c>
      <c r="I5235">
        <v>0</v>
      </c>
      <c r="J5235">
        <v>0</v>
      </c>
      <c r="L5235">
        <v>0</v>
      </c>
      <c r="N5235">
        <v>0</v>
      </c>
      <c r="P5235">
        <v>0</v>
      </c>
      <c r="Q5235">
        <v>0</v>
      </c>
      <c r="S5235">
        <v>0</v>
      </c>
    </row>
    <row r="5236" spans="1:19" x14ac:dyDescent="0.25">
      <c r="A5236" s="177" t="s">
        <v>11384</v>
      </c>
      <c r="B5236" t="s">
        <v>11385</v>
      </c>
      <c r="C5236" t="s">
        <v>350</v>
      </c>
      <c r="D5236" s="20" t="s">
        <v>1026</v>
      </c>
      <c r="E5236" s="26">
        <v>43497</v>
      </c>
      <c r="F5236">
        <v>0</v>
      </c>
      <c r="G5236">
        <v>0</v>
      </c>
      <c r="I5236">
        <v>0</v>
      </c>
      <c r="J5236">
        <v>0</v>
      </c>
      <c r="L5236">
        <v>0</v>
      </c>
      <c r="N5236">
        <v>0</v>
      </c>
      <c r="P5236">
        <v>0</v>
      </c>
      <c r="Q5236">
        <v>0</v>
      </c>
      <c r="S5236">
        <v>0</v>
      </c>
    </row>
    <row r="5237" spans="1:19" x14ac:dyDescent="0.25">
      <c r="A5237" s="177" t="s">
        <v>11386</v>
      </c>
      <c r="B5237" t="s">
        <v>11387</v>
      </c>
      <c r="C5237" t="s">
        <v>351</v>
      </c>
      <c r="D5237" s="20" t="s">
        <v>1026</v>
      </c>
      <c r="E5237" s="26">
        <v>43497</v>
      </c>
      <c r="F5237">
        <v>0</v>
      </c>
      <c r="G5237">
        <v>0</v>
      </c>
      <c r="I5237">
        <v>0</v>
      </c>
      <c r="J5237">
        <v>0</v>
      </c>
      <c r="L5237">
        <v>0</v>
      </c>
      <c r="N5237">
        <v>0</v>
      </c>
      <c r="P5237">
        <v>0</v>
      </c>
      <c r="Q5237">
        <v>0</v>
      </c>
      <c r="S5237">
        <v>0</v>
      </c>
    </row>
    <row r="5238" spans="1:19" x14ac:dyDescent="0.25">
      <c r="A5238" s="177" t="s">
        <v>11248</v>
      </c>
      <c r="B5238" t="s">
        <v>11249</v>
      </c>
      <c r="C5238" t="s">
        <v>352</v>
      </c>
      <c r="D5238" s="20" t="s">
        <v>1026</v>
      </c>
      <c r="E5238" s="26">
        <v>43497</v>
      </c>
      <c r="F5238">
        <v>0</v>
      </c>
      <c r="G5238">
        <v>0</v>
      </c>
      <c r="I5238">
        <v>0</v>
      </c>
      <c r="J5238">
        <v>0</v>
      </c>
      <c r="L5238">
        <v>0</v>
      </c>
      <c r="N5238">
        <v>0</v>
      </c>
      <c r="P5238">
        <v>0</v>
      </c>
      <c r="Q5238">
        <v>0</v>
      </c>
      <c r="S5238">
        <v>0</v>
      </c>
    </row>
    <row r="5239" spans="1:19" x14ac:dyDescent="0.25">
      <c r="A5239" s="177" t="s">
        <v>10249</v>
      </c>
      <c r="B5239" t="s">
        <v>10250</v>
      </c>
      <c r="C5239" t="s">
        <v>353</v>
      </c>
      <c r="D5239" s="20" t="s">
        <v>1026</v>
      </c>
      <c r="E5239" s="26">
        <v>43497</v>
      </c>
      <c r="F5239">
        <v>0</v>
      </c>
      <c r="G5239">
        <v>0</v>
      </c>
      <c r="I5239">
        <v>0</v>
      </c>
      <c r="J5239">
        <v>0</v>
      </c>
      <c r="L5239">
        <v>0</v>
      </c>
      <c r="N5239">
        <v>0</v>
      </c>
      <c r="P5239">
        <v>0</v>
      </c>
      <c r="Q5239">
        <v>0</v>
      </c>
      <c r="S5239">
        <v>0</v>
      </c>
    </row>
    <row r="5240" spans="1:19" x14ac:dyDescent="0.25">
      <c r="A5240" s="177" t="s">
        <v>10109</v>
      </c>
      <c r="B5240" t="s">
        <v>10110</v>
      </c>
      <c r="C5240" t="s">
        <v>386</v>
      </c>
      <c r="D5240" s="20" t="s">
        <v>1026</v>
      </c>
      <c r="E5240" s="26">
        <v>43497</v>
      </c>
      <c r="F5240">
        <v>0</v>
      </c>
      <c r="G5240">
        <v>0</v>
      </c>
      <c r="I5240">
        <v>0</v>
      </c>
      <c r="J5240">
        <v>0</v>
      </c>
      <c r="L5240">
        <v>0</v>
      </c>
      <c r="N5240">
        <v>0</v>
      </c>
      <c r="P5240">
        <v>0</v>
      </c>
      <c r="Q5240">
        <v>0</v>
      </c>
      <c r="S5240">
        <v>0</v>
      </c>
    </row>
    <row r="5241" spans="1:19" x14ac:dyDescent="0.25">
      <c r="A5241" s="177" t="s">
        <v>8662</v>
      </c>
      <c r="B5241" t="s">
        <v>8663</v>
      </c>
      <c r="C5241" t="s">
        <v>354</v>
      </c>
      <c r="D5241" s="20" t="s">
        <v>1026</v>
      </c>
      <c r="E5241" s="26">
        <v>43497</v>
      </c>
      <c r="F5241">
        <v>1</v>
      </c>
      <c r="G5241">
        <v>1.5</v>
      </c>
      <c r="I5241">
        <v>5</v>
      </c>
      <c r="J5241">
        <v>6</v>
      </c>
      <c r="L5241">
        <v>9</v>
      </c>
      <c r="N5241">
        <v>5</v>
      </c>
      <c r="P5241">
        <v>0</v>
      </c>
      <c r="Q5241">
        <v>0</v>
      </c>
      <c r="S5241">
        <v>0</v>
      </c>
    </row>
    <row r="5242" spans="1:19" x14ac:dyDescent="0.25">
      <c r="A5242" s="177" t="s">
        <v>6456</v>
      </c>
      <c r="B5242" t="s">
        <v>6457</v>
      </c>
      <c r="C5242" t="s">
        <v>355</v>
      </c>
      <c r="D5242" s="20" t="s">
        <v>1026</v>
      </c>
      <c r="E5242" s="26">
        <v>43497</v>
      </c>
      <c r="F5242">
        <v>4.5</v>
      </c>
      <c r="G5242">
        <v>5.5</v>
      </c>
      <c r="I5242">
        <v>21</v>
      </c>
      <c r="J5242">
        <v>26</v>
      </c>
      <c r="L5242">
        <v>32</v>
      </c>
      <c r="N5242">
        <v>20</v>
      </c>
      <c r="P5242">
        <v>0</v>
      </c>
      <c r="Q5242">
        <v>0</v>
      </c>
      <c r="S5242">
        <v>1</v>
      </c>
    </row>
    <row r="5243" spans="1:19" s="20" customFormat="1" x14ac:dyDescent="0.25">
      <c r="A5243" s="177" t="s">
        <v>12194</v>
      </c>
      <c r="B5243" s="20" t="s">
        <v>12195</v>
      </c>
      <c r="C5243" s="20" t="s">
        <v>1076</v>
      </c>
      <c r="D5243" s="20" t="s">
        <v>1028</v>
      </c>
      <c r="E5243" s="26">
        <v>43497</v>
      </c>
      <c r="F5243" s="20">
        <v>1.5</v>
      </c>
      <c r="G5243" s="20">
        <v>2.5</v>
      </c>
      <c r="I5243" s="20">
        <v>4</v>
      </c>
      <c r="J5243" s="20">
        <v>8</v>
      </c>
      <c r="L5243" s="20">
        <v>14</v>
      </c>
      <c r="N5243" s="20">
        <v>3</v>
      </c>
      <c r="P5243" s="20">
        <v>0</v>
      </c>
      <c r="Q5243" s="20">
        <v>0</v>
      </c>
      <c r="S5243" s="20">
        <v>1</v>
      </c>
    </row>
    <row r="5244" spans="1:19" x14ac:dyDescent="0.25">
      <c r="A5244" s="177" t="s">
        <v>7529</v>
      </c>
      <c r="B5244" t="s">
        <v>7530</v>
      </c>
      <c r="C5244" s="20" t="s">
        <v>1074</v>
      </c>
      <c r="D5244" s="20" t="s">
        <v>1028</v>
      </c>
      <c r="E5244" s="26">
        <v>43497</v>
      </c>
      <c r="F5244">
        <v>2</v>
      </c>
      <c r="G5244">
        <v>2.5</v>
      </c>
      <c r="I5244">
        <v>11</v>
      </c>
      <c r="J5244">
        <v>11</v>
      </c>
      <c r="L5244">
        <v>14</v>
      </c>
      <c r="N5244">
        <v>10</v>
      </c>
      <c r="P5244">
        <v>2</v>
      </c>
      <c r="Q5244">
        <v>2</v>
      </c>
      <c r="S5244">
        <v>1</v>
      </c>
    </row>
    <row r="5245" spans="1:19" x14ac:dyDescent="0.25">
      <c r="A5245" s="177" t="s">
        <v>5818</v>
      </c>
      <c r="B5245" t="s">
        <v>5819</v>
      </c>
      <c r="C5245" s="20" t="s">
        <v>1073</v>
      </c>
      <c r="D5245" s="20" t="s">
        <v>1028</v>
      </c>
      <c r="E5245" s="26">
        <v>43497</v>
      </c>
      <c r="F5245">
        <v>3.5</v>
      </c>
      <c r="G5245">
        <v>3.5</v>
      </c>
      <c r="I5245">
        <v>14</v>
      </c>
      <c r="J5245">
        <v>20</v>
      </c>
      <c r="L5245">
        <v>20</v>
      </c>
      <c r="N5245">
        <v>11</v>
      </c>
      <c r="P5245">
        <v>0</v>
      </c>
      <c r="Q5245">
        <v>0</v>
      </c>
      <c r="S5245">
        <v>3</v>
      </c>
    </row>
    <row r="5246" spans="1:19" s="20" customFormat="1" x14ac:dyDescent="0.25">
      <c r="A5246" s="177" t="s">
        <v>1003</v>
      </c>
      <c r="B5246" s="177" t="s">
        <v>1005</v>
      </c>
      <c r="C5246" s="20" t="s">
        <v>1080</v>
      </c>
      <c r="D5246" s="177" t="s">
        <v>1028</v>
      </c>
      <c r="E5246" s="26">
        <v>43497</v>
      </c>
      <c r="F5246" s="20">
        <v>2</v>
      </c>
      <c r="G5246" s="20">
        <v>1.5</v>
      </c>
      <c r="I5246" s="20">
        <v>9</v>
      </c>
      <c r="J5246" s="20">
        <v>11</v>
      </c>
      <c r="L5246" s="20">
        <v>9</v>
      </c>
      <c r="N5246" s="20">
        <v>8</v>
      </c>
      <c r="P5246" s="20">
        <v>0</v>
      </c>
      <c r="Q5246" s="20">
        <v>0</v>
      </c>
      <c r="S5246" s="20">
        <v>1</v>
      </c>
    </row>
    <row r="5247" spans="1:19" x14ac:dyDescent="0.25">
      <c r="A5247" s="177" t="s">
        <v>7407</v>
      </c>
      <c r="B5247" t="s">
        <v>7408</v>
      </c>
      <c r="C5247" s="20" t="s">
        <v>1078</v>
      </c>
      <c r="D5247" s="20" t="s">
        <v>1028</v>
      </c>
      <c r="E5247" s="26">
        <v>43497</v>
      </c>
      <c r="F5247">
        <v>4.5</v>
      </c>
      <c r="G5247">
        <v>4.5</v>
      </c>
      <c r="I5247">
        <v>28</v>
      </c>
      <c r="J5247">
        <v>25</v>
      </c>
      <c r="L5247">
        <v>26</v>
      </c>
      <c r="N5247">
        <v>20</v>
      </c>
      <c r="P5247">
        <v>0</v>
      </c>
      <c r="Q5247">
        <v>3</v>
      </c>
      <c r="S5247">
        <v>8</v>
      </c>
    </row>
    <row r="5248" spans="1:19" x14ac:dyDescent="0.25">
      <c r="A5248" s="177" t="s">
        <v>5399</v>
      </c>
      <c r="B5248" t="s">
        <v>5400</v>
      </c>
      <c r="C5248" s="20" t="s">
        <v>1079</v>
      </c>
      <c r="D5248" s="20" t="s">
        <v>1028</v>
      </c>
      <c r="E5248" s="26">
        <v>43497</v>
      </c>
      <c r="F5248">
        <v>2.5</v>
      </c>
      <c r="G5248">
        <v>3</v>
      </c>
      <c r="I5248">
        <v>5</v>
      </c>
      <c r="J5248">
        <v>14</v>
      </c>
      <c r="L5248">
        <v>17</v>
      </c>
      <c r="N5248">
        <v>4</v>
      </c>
      <c r="P5248">
        <v>0</v>
      </c>
      <c r="Q5248">
        <v>0</v>
      </c>
      <c r="S5248">
        <v>1</v>
      </c>
    </row>
    <row r="5249" spans="1:19" x14ac:dyDescent="0.25">
      <c r="A5249" s="177" t="s">
        <v>7739</v>
      </c>
      <c r="B5249" t="s">
        <v>7746</v>
      </c>
      <c r="C5249" s="20" t="s">
        <v>901</v>
      </c>
      <c r="D5249" s="20" t="s">
        <v>1026</v>
      </c>
      <c r="E5249" s="26">
        <v>43497</v>
      </c>
      <c r="F5249">
        <v>3</v>
      </c>
      <c r="G5249">
        <v>3</v>
      </c>
      <c r="I5249">
        <v>5</v>
      </c>
      <c r="J5249">
        <v>14</v>
      </c>
      <c r="L5249">
        <v>17</v>
      </c>
      <c r="N5249">
        <v>4</v>
      </c>
      <c r="P5249">
        <v>0</v>
      </c>
      <c r="Q5249">
        <v>0</v>
      </c>
      <c r="S5249">
        <v>1</v>
      </c>
    </row>
    <row r="5250" spans="1:19" x14ac:dyDescent="0.25">
      <c r="A5250" s="177" t="s">
        <v>7429</v>
      </c>
      <c r="B5250" t="s">
        <v>7438</v>
      </c>
      <c r="C5250" s="20" t="s">
        <v>901</v>
      </c>
      <c r="D5250" s="20" t="s">
        <v>1027</v>
      </c>
      <c r="E5250" s="26">
        <v>43497</v>
      </c>
      <c r="F5250">
        <v>3.5</v>
      </c>
      <c r="G5250">
        <v>3</v>
      </c>
      <c r="I5250">
        <v>5</v>
      </c>
      <c r="J5250">
        <v>14</v>
      </c>
      <c r="L5250">
        <v>17</v>
      </c>
      <c r="N5250">
        <v>4</v>
      </c>
      <c r="P5250">
        <v>0</v>
      </c>
      <c r="Q5250">
        <v>0</v>
      </c>
      <c r="S5250">
        <v>1</v>
      </c>
    </row>
    <row r="5251" spans="1:19" x14ac:dyDescent="0.25">
      <c r="A5251" s="177" t="s">
        <v>5857</v>
      </c>
      <c r="B5251" t="s">
        <v>5867</v>
      </c>
      <c r="C5251" s="20" t="s">
        <v>903</v>
      </c>
      <c r="D5251" s="20" t="s">
        <v>1026</v>
      </c>
      <c r="E5251" s="26">
        <v>43497</v>
      </c>
      <c r="F5251">
        <v>6</v>
      </c>
      <c r="G5251">
        <v>3</v>
      </c>
      <c r="I5251">
        <v>5</v>
      </c>
      <c r="J5251">
        <v>14</v>
      </c>
      <c r="L5251">
        <v>17</v>
      </c>
      <c r="N5251">
        <v>4</v>
      </c>
      <c r="P5251">
        <v>0</v>
      </c>
      <c r="Q5251">
        <v>0</v>
      </c>
      <c r="S5251">
        <v>1</v>
      </c>
    </row>
    <row r="5252" spans="1:19" x14ac:dyDescent="0.25">
      <c r="A5252" s="177" t="s">
        <v>5427</v>
      </c>
      <c r="B5252" t="s">
        <v>5428</v>
      </c>
      <c r="C5252" t="s">
        <v>903</v>
      </c>
      <c r="D5252" s="20" t="s">
        <v>1027</v>
      </c>
      <c r="E5252" s="26">
        <v>43497</v>
      </c>
      <c r="F5252">
        <v>0</v>
      </c>
      <c r="G5252">
        <v>3</v>
      </c>
      <c r="I5252">
        <v>5</v>
      </c>
      <c r="J5252">
        <v>14</v>
      </c>
      <c r="L5252">
        <v>17</v>
      </c>
      <c r="N5252">
        <v>4</v>
      </c>
      <c r="P5252">
        <v>0</v>
      </c>
      <c r="Q5252">
        <v>0</v>
      </c>
      <c r="S5252">
        <v>1</v>
      </c>
    </row>
    <row r="5253" spans="1:19" x14ac:dyDescent="0.25">
      <c r="A5253" s="177" t="s">
        <v>11943</v>
      </c>
      <c r="B5253" t="s">
        <v>11944</v>
      </c>
      <c r="C5253" t="s">
        <v>198</v>
      </c>
      <c r="D5253" s="20" t="s">
        <v>1028</v>
      </c>
      <c r="E5253" s="26">
        <v>43497</v>
      </c>
      <c r="F5253">
        <v>0</v>
      </c>
      <c r="G5253">
        <v>0</v>
      </c>
      <c r="I5253">
        <v>0</v>
      </c>
      <c r="J5253">
        <v>0</v>
      </c>
      <c r="L5253">
        <v>0</v>
      </c>
      <c r="N5253">
        <v>0</v>
      </c>
      <c r="P5253">
        <v>0</v>
      </c>
      <c r="Q5253">
        <v>0</v>
      </c>
      <c r="S5253">
        <v>0</v>
      </c>
    </row>
    <row r="5254" spans="1:19" x14ac:dyDescent="0.25">
      <c r="A5254" s="177" t="s">
        <v>11945</v>
      </c>
      <c r="B5254" t="s">
        <v>11946</v>
      </c>
      <c r="C5254" t="s">
        <v>962</v>
      </c>
      <c r="D5254" s="20" t="s">
        <v>1028</v>
      </c>
      <c r="E5254" s="26">
        <v>43497</v>
      </c>
      <c r="G5254">
        <v>3</v>
      </c>
      <c r="I5254">
        <v>3</v>
      </c>
      <c r="J5254">
        <v>11</v>
      </c>
      <c r="L5254">
        <v>18</v>
      </c>
      <c r="N5254">
        <v>0</v>
      </c>
      <c r="P5254">
        <v>0</v>
      </c>
      <c r="Q5254">
        <v>0</v>
      </c>
      <c r="S5254">
        <v>3</v>
      </c>
    </row>
    <row r="5255" spans="1:19" x14ac:dyDescent="0.25">
      <c r="A5255" s="177" t="s">
        <v>11947</v>
      </c>
      <c r="B5255" t="s">
        <v>11948</v>
      </c>
      <c r="C5255" t="s">
        <v>199</v>
      </c>
      <c r="D5255" s="20" t="s">
        <v>1028</v>
      </c>
      <c r="E5255" s="26">
        <v>43497</v>
      </c>
      <c r="F5255">
        <v>14</v>
      </c>
      <c r="G5255">
        <v>13.5</v>
      </c>
      <c r="I5255">
        <v>91</v>
      </c>
      <c r="J5255">
        <v>105</v>
      </c>
      <c r="L5255">
        <v>113</v>
      </c>
      <c r="N5255">
        <v>81</v>
      </c>
      <c r="P5255">
        <v>0</v>
      </c>
      <c r="Q5255">
        <v>1</v>
      </c>
      <c r="S5255">
        <v>10</v>
      </c>
    </row>
    <row r="5256" spans="1:19" x14ac:dyDescent="0.25">
      <c r="A5256" s="177" t="s">
        <v>11949</v>
      </c>
      <c r="B5256" t="s">
        <v>11950</v>
      </c>
      <c r="C5256" t="s">
        <v>348</v>
      </c>
      <c r="D5256" s="20" t="s">
        <v>1028</v>
      </c>
      <c r="E5256" s="26">
        <v>43497</v>
      </c>
      <c r="F5256">
        <v>0</v>
      </c>
      <c r="G5256">
        <v>0</v>
      </c>
      <c r="I5256">
        <v>0</v>
      </c>
      <c r="J5256">
        <v>0</v>
      </c>
      <c r="L5256">
        <v>0</v>
      </c>
      <c r="N5256">
        <v>0</v>
      </c>
      <c r="P5256">
        <v>0</v>
      </c>
      <c r="Q5256">
        <v>0</v>
      </c>
      <c r="S5256">
        <v>0</v>
      </c>
    </row>
    <row r="5257" spans="1:19" x14ac:dyDescent="0.25">
      <c r="A5257" s="177" t="s">
        <v>11951</v>
      </c>
      <c r="B5257" t="s">
        <v>11952</v>
      </c>
      <c r="C5257" t="s">
        <v>357</v>
      </c>
      <c r="D5257" s="20" t="s">
        <v>1028</v>
      </c>
      <c r="E5257" s="26">
        <v>43497</v>
      </c>
      <c r="F5257">
        <v>0</v>
      </c>
      <c r="G5257">
        <v>0</v>
      </c>
      <c r="I5257">
        <v>0</v>
      </c>
      <c r="J5257">
        <v>0</v>
      </c>
      <c r="L5257">
        <v>0</v>
      </c>
      <c r="N5257">
        <v>0</v>
      </c>
      <c r="P5257">
        <v>0</v>
      </c>
      <c r="Q5257">
        <v>0</v>
      </c>
      <c r="S5257">
        <v>0</v>
      </c>
    </row>
    <row r="5258" spans="1:19" x14ac:dyDescent="0.25">
      <c r="A5258" s="177" t="s">
        <v>11015</v>
      </c>
      <c r="B5258" t="s">
        <v>11016</v>
      </c>
      <c r="C5258" t="s">
        <v>227</v>
      </c>
      <c r="D5258" s="20" t="s">
        <v>1028</v>
      </c>
      <c r="E5258" s="26">
        <v>43497</v>
      </c>
      <c r="F5258">
        <v>0</v>
      </c>
      <c r="G5258">
        <v>0</v>
      </c>
      <c r="I5258">
        <v>0</v>
      </c>
      <c r="J5258">
        <v>0</v>
      </c>
      <c r="L5258">
        <v>0</v>
      </c>
      <c r="N5258">
        <v>0</v>
      </c>
      <c r="P5258">
        <v>0</v>
      </c>
      <c r="Q5258">
        <v>0</v>
      </c>
      <c r="S5258">
        <v>0</v>
      </c>
    </row>
    <row r="5259" spans="1:19" x14ac:dyDescent="0.25">
      <c r="A5259" s="177" t="s">
        <v>10840</v>
      </c>
      <c r="B5259" t="s">
        <v>10841</v>
      </c>
      <c r="C5259" t="s">
        <v>203</v>
      </c>
      <c r="D5259" s="20" t="s">
        <v>1028</v>
      </c>
      <c r="E5259" s="26">
        <v>43497</v>
      </c>
      <c r="F5259">
        <v>0</v>
      </c>
      <c r="G5259">
        <v>0</v>
      </c>
      <c r="I5259">
        <v>0</v>
      </c>
      <c r="J5259">
        <v>0</v>
      </c>
      <c r="L5259">
        <v>0</v>
      </c>
      <c r="N5259">
        <v>0</v>
      </c>
      <c r="O5259" t="e">
        <v>#DIV/0!</v>
      </c>
      <c r="P5259">
        <v>0</v>
      </c>
      <c r="Q5259">
        <v>0</v>
      </c>
      <c r="S5259">
        <v>0</v>
      </c>
    </row>
    <row r="5260" spans="1:19" x14ac:dyDescent="0.25">
      <c r="A5260" s="177" t="s">
        <v>10175</v>
      </c>
      <c r="B5260" t="s">
        <v>10176</v>
      </c>
      <c r="C5260" t="s">
        <v>387</v>
      </c>
      <c r="D5260" s="20" t="s">
        <v>1028</v>
      </c>
      <c r="E5260" s="26">
        <v>43497</v>
      </c>
      <c r="F5260">
        <v>0</v>
      </c>
      <c r="G5260">
        <v>0</v>
      </c>
      <c r="I5260">
        <v>0</v>
      </c>
      <c r="J5260">
        <v>0</v>
      </c>
      <c r="L5260">
        <v>0</v>
      </c>
      <c r="N5260">
        <v>0</v>
      </c>
      <c r="P5260">
        <v>0</v>
      </c>
      <c r="Q5260">
        <v>0</v>
      </c>
      <c r="S5260">
        <v>0</v>
      </c>
    </row>
    <row r="5261" spans="1:19" x14ac:dyDescent="0.25">
      <c r="A5261" s="177" t="s">
        <v>9993</v>
      </c>
      <c r="B5261" t="s">
        <v>9994</v>
      </c>
      <c r="C5261" t="s">
        <v>223</v>
      </c>
      <c r="D5261" s="20" t="s">
        <v>1028</v>
      </c>
      <c r="E5261" s="26">
        <v>43497</v>
      </c>
      <c r="F5261">
        <v>4</v>
      </c>
      <c r="G5261">
        <v>6</v>
      </c>
      <c r="I5261">
        <v>54</v>
      </c>
      <c r="J5261">
        <v>44</v>
      </c>
      <c r="L5261">
        <v>66</v>
      </c>
      <c r="N5261">
        <v>54</v>
      </c>
      <c r="P5261">
        <v>0</v>
      </c>
      <c r="Q5261">
        <v>0</v>
      </c>
      <c r="S5261">
        <v>0</v>
      </c>
    </row>
    <row r="5262" spans="1:19" x14ac:dyDescent="0.25">
      <c r="A5262" s="177" t="s">
        <v>9611</v>
      </c>
      <c r="B5262" t="s">
        <v>9612</v>
      </c>
      <c r="C5262" t="s">
        <v>346</v>
      </c>
      <c r="D5262" s="20" t="s">
        <v>1028</v>
      </c>
      <c r="E5262" s="26">
        <v>43497</v>
      </c>
      <c r="F5262">
        <v>0</v>
      </c>
      <c r="G5262">
        <v>0</v>
      </c>
      <c r="I5262">
        <v>0</v>
      </c>
      <c r="J5262">
        <v>0</v>
      </c>
      <c r="L5262">
        <v>0</v>
      </c>
      <c r="N5262">
        <v>0</v>
      </c>
      <c r="P5262">
        <v>0</v>
      </c>
      <c r="Q5262">
        <v>0</v>
      </c>
      <c r="S5262">
        <v>0</v>
      </c>
    </row>
    <row r="5263" spans="1:19" x14ac:dyDescent="0.25">
      <c r="A5263" s="177" t="s">
        <v>9252</v>
      </c>
      <c r="B5263" t="s">
        <v>9253</v>
      </c>
      <c r="C5263" t="s">
        <v>207</v>
      </c>
      <c r="D5263" s="20" t="s">
        <v>1028</v>
      </c>
      <c r="E5263" s="26">
        <v>43497</v>
      </c>
      <c r="F5263">
        <v>6.5</v>
      </c>
      <c r="G5263">
        <v>7</v>
      </c>
      <c r="I5263">
        <v>40</v>
      </c>
      <c r="J5263">
        <v>38</v>
      </c>
      <c r="L5263">
        <v>42</v>
      </c>
      <c r="N5263">
        <v>36</v>
      </c>
      <c r="O5263">
        <v>1</v>
      </c>
      <c r="P5263">
        <v>2</v>
      </c>
      <c r="Q5263">
        <v>5</v>
      </c>
      <c r="S5263">
        <v>4</v>
      </c>
    </row>
    <row r="5264" spans="1:19" x14ac:dyDescent="0.25">
      <c r="A5264" s="177" t="s">
        <v>8413</v>
      </c>
      <c r="B5264" t="s">
        <v>8414</v>
      </c>
      <c r="C5264" t="s">
        <v>212</v>
      </c>
      <c r="D5264" s="20" t="s">
        <v>1028</v>
      </c>
      <c r="E5264" s="26">
        <v>43497</v>
      </c>
      <c r="F5264">
        <v>1.5</v>
      </c>
      <c r="G5264">
        <v>1.5</v>
      </c>
      <c r="I5264">
        <v>6</v>
      </c>
      <c r="J5264">
        <v>8</v>
      </c>
      <c r="L5264">
        <v>8</v>
      </c>
      <c r="N5264">
        <v>4</v>
      </c>
      <c r="P5264">
        <v>2</v>
      </c>
      <c r="Q5264">
        <v>2</v>
      </c>
      <c r="S5264">
        <v>2</v>
      </c>
    </row>
    <row r="5265" spans="1:19" x14ac:dyDescent="0.25">
      <c r="A5265" s="177" t="s">
        <v>8144</v>
      </c>
      <c r="B5265" t="s">
        <v>8145</v>
      </c>
      <c r="C5265" t="s">
        <v>963</v>
      </c>
      <c r="D5265" s="20" t="s">
        <v>1028</v>
      </c>
      <c r="E5265" s="26">
        <v>43497</v>
      </c>
      <c r="F5265">
        <v>0</v>
      </c>
      <c r="G5265">
        <v>0</v>
      </c>
      <c r="I5265">
        <v>0</v>
      </c>
      <c r="J5265">
        <v>0</v>
      </c>
      <c r="L5265">
        <v>0</v>
      </c>
      <c r="N5265">
        <v>0</v>
      </c>
      <c r="P5265">
        <v>0</v>
      </c>
      <c r="Q5265">
        <v>0</v>
      </c>
      <c r="S5265">
        <v>0</v>
      </c>
    </row>
    <row r="5266" spans="1:19" x14ac:dyDescent="0.25">
      <c r="A5266" s="177" t="s">
        <v>8112</v>
      </c>
      <c r="B5266" t="s">
        <v>8113</v>
      </c>
      <c r="C5266" t="s">
        <v>225</v>
      </c>
      <c r="D5266" s="20" t="s">
        <v>1028</v>
      </c>
      <c r="E5266" s="26">
        <v>43497</v>
      </c>
      <c r="F5266">
        <v>4</v>
      </c>
      <c r="G5266">
        <v>5.5</v>
      </c>
      <c r="I5266">
        <v>38</v>
      </c>
      <c r="J5266">
        <v>44</v>
      </c>
      <c r="L5266">
        <v>62</v>
      </c>
      <c r="N5266">
        <v>36</v>
      </c>
      <c r="P5266">
        <v>3</v>
      </c>
      <c r="Q5266">
        <v>3</v>
      </c>
      <c r="S5266">
        <v>2</v>
      </c>
    </row>
    <row r="5267" spans="1:19" x14ac:dyDescent="0.25">
      <c r="A5267" s="177" t="s">
        <v>7724</v>
      </c>
      <c r="B5267" t="s">
        <v>7725</v>
      </c>
      <c r="C5267" t="s">
        <v>901</v>
      </c>
      <c r="D5267" s="20" t="s">
        <v>1028</v>
      </c>
      <c r="E5267" s="26">
        <v>43497</v>
      </c>
      <c r="F5267">
        <v>6.5</v>
      </c>
      <c r="G5267">
        <v>7</v>
      </c>
      <c r="I5267">
        <v>39</v>
      </c>
      <c r="J5267">
        <v>36</v>
      </c>
      <c r="L5267">
        <v>40</v>
      </c>
      <c r="N5267">
        <v>30</v>
      </c>
      <c r="P5267">
        <v>2</v>
      </c>
      <c r="Q5267">
        <v>5</v>
      </c>
      <c r="S5267">
        <v>9</v>
      </c>
    </row>
    <row r="5268" spans="1:19" x14ac:dyDescent="0.25">
      <c r="A5268" s="177" t="s">
        <v>7172</v>
      </c>
      <c r="B5268" t="s">
        <v>7173</v>
      </c>
      <c r="C5268" t="s">
        <v>232</v>
      </c>
      <c r="D5268" s="20" t="s">
        <v>1028</v>
      </c>
      <c r="E5268" s="26">
        <v>43497</v>
      </c>
      <c r="F5268">
        <v>8</v>
      </c>
      <c r="G5268">
        <v>8</v>
      </c>
      <c r="I5268">
        <v>124</v>
      </c>
      <c r="J5268">
        <v>91</v>
      </c>
      <c r="L5268">
        <v>91</v>
      </c>
      <c r="N5268">
        <v>113</v>
      </c>
      <c r="P5268">
        <v>0</v>
      </c>
      <c r="Q5268">
        <v>5</v>
      </c>
      <c r="S5268">
        <v>11</v>
      </c>
    </row>
    <row r="5269" spans="1:19" x14ac:dyDescent="0.25">
      <c r="A5269" s="177" t="s">
        <v>6806</v>
      </c>
      <c r="B5269" t="s">
        <v>6807</v>
      </c>
      <c r="C5269" t="s">
        <v>317</v>
      </c>
      <c r="D5269" s="20" t="s">
        <v>1028</v>
      </c>
      <c r="E5269" s="26">
        <v>43497</v>
      </c>
      <c r="F5269">
        <v>10.5</v>
      </c>
      <c r="G5269">
        <v>11.5</v>
      </c>
      <c r="I5269">
        <v>50</v>
      </c>
      <c r="J5269">
        <v>61</v>
      </c>
      <c r="L5269">
        <v>67</v>
      </c>
      <c r="N5269">
        <v>44</v>
      </c>
      <c r="P5269">
        <v>0</v>
      </c>
      <c r="Q5269">
        <v>0</v>
      </c>
      <c r="S5269">
        <v>6</v>
      </c>
    </row>
    <row r="5270" spans="1:19" x14ac:dyDescent="0.25">
      <c r="A5270" s="177" t="s">
        <v>6382</v>
      </c>
      <c r="B5270" t="s">
        <v>6383</v>
      </c>
      <c r="C5270" t="s">
        <v>214</v>
      </c>
      <c r="D5270" s="20" t="s">
        <v>1028</v>
      </c>
      <c r="E5270" s="26">
        <v>43497</v>
      </c>
      <c r="F5270">
        <v>13.5</v>
      </c>
      <c r="G5270">
        <v>15.5</v>
      </c>
      <c r="I5270">
        <v>75</v>
      </c>
      <c r="J5270">
        <v>118</v>
      </c>
      <c r="L5270">
        <v>138</v>
      </c>
      <c r="N5270">
        <v>57</v>
      </c>
      <c r="O5270">
        <v>1.0249999999999999</v>
      </c>
      <c r="P5270">
        <v>11</v>
      </c>
      <c r="Q5270">
        <v>12</v>
      </c>
      <c r="S5270">
        <v>18</v>
      </c>
    </row>
    <row r="5271" spans="1:19" x14ac:dyDescent="0.25">
      <c r="A5271" s="177" t="s">
        <v>5836</v>
      </c>
      <c r="B5271" t="s">
        <v>5837</v>
      </c>
      <c r="C5271" t="s">
        <v>903</v>
      </c>
      <c r="D5271" s="20" t="s">
        <v>1028</v>
      </c>
      <c r="E5271" s="26">
        <v>43497</v>
      </c>
      <c r="F5271">
        <v>6</v>
      </c>
      <c r="G5271">
        <v>6.5</v>
      </c>
      <c r="I5271">
        <v>19</v>
      </c>
      <c r="J5271">
        <v>34</v>
      </c>
      <c r="L5271">
        <v>37</v>
      </c>
      <c r="N5271">
        <v>15</v>
      </c>
      <c r="P5271">
        <v>0</v>
      </c>
      <c r="Q5271">
        <v>0</v>
      </c>
      <c r="S5271">
        <v>4</v>
      </c>
    </row>
    <row r="5272" spans="1:19" x14ac:dyDescent="0.25">
      <c r="A5272" s="177" t="s">
        <v>4989</v>
      </c>
      <c r="B5272" t="s">
        <v>4990</v>
      </c>
      <c r="C5272" t="s">
        <v>230</v>
      </c>
      <c r="D5272" s="20" t="s">
        <v>1028</v>
      </c>
      <c r="E5272" s="26">
        <v>43497</v>
      </c>
      <c r="F5272">
        <v>0</v>
      </c>
      <c r="G5272">
        <v>0</v>
      </c>
      <c r="I5272">
        <v>0</v>
      </c>
      <c r="J5272">
        <v>0</v>
      </c>
      <c r="L5272">
        <v>0</v>
      </c>
      <c r="N5272">
        <v>0</v>
      </c>
      <c r="P5272">
        <v>0</v>
      </c>
      <c r="Q5272">
        <v>0</v>
      </c>
      <c r="S5272">
        <v>0</v>
      </c>
    </row>
    <row r="5273" spans="1:19" x14ac:dyDescent="0.25">
      <c r="A5273" s="177" t="s">
        <v>4814</v>
      </c>
      <c r="B5273" t="s">
        <v>4815</v>
      </c>
      <c r="C5273" t="s">
        <v>234</v>
      </c>
      <c r="D5273" s="20" t="s">
        <v>1028</v>
      </c>
      <c r="E5273" s="26">
        <v>43497</v>
      </c>
      <c r="F5273">
        <v>1.5</v>
      </c>
      <c r="G5273">
        <v>3.5</v>
      </c>
      <c r="I5273">
        <v>24</v>
      </c>
      <c r="J5273">
        <v>18</v>
      </c>
      <c r="L5273">
        <v>46</v>
      </c>
      <c r="N5273">
        <v>24</v>
      </c>
      <c r="P5273">
        <v>0</v>
      </c>
      <c r="Q5273">
        <v>0</v>
      </c>
      <c r="S5273">
        <v>0</v>
      </c>
    </row>
    <row r="5274" spans="1:19" x14ac:dyDescent="0.25">
      <c r="A5274" s="177" t="s">
        <v>4464</v>
      </c>
      <c r="B5274" t="s">
        <v>4465</v>
      </c>
      <c r="C5274" t="s">
        <v>217</v>
      </c>
      <c r="D5274" s="20" t="s">
        <v>1028</v>
      </c>
      <c r="E5274" s="26">
        <v>43497</v>
      </c>
      <c r="F5274">
        <v>0</v>
      </c>
      <c r="G5274">
        <v>0</v>
      </c>
      <c r="I5274">
        <v>0</v>
      </c>
      <c r="J5274">
        <v>0</v>
      </c>
      <c r="L5274">
        <v>0</v>
      </c>
      <c r="N5274">
        <v>0</v>
      </c>
      <c r="P5274">
        <v>0</v>
      </c>
      <c r="Q5274">
        <v>0</v>
      </c>
      <c r="S5274">
        <v>0</v>
      </c>
    </row>
    <row r="5275" spans="1:19" x14ac:dyDescent="0.25">
      <c r="A5275" s="177" t="s">
        <v>3874</v>
      </c>
      <c r="B5275" t="s">
        <v>3875</v>
      </c>
      <c r="C5275" t="s">
        <v>342</v>
      </c>
      <c r="D5275" s="20" t="s">
        <v>1028</v>
      </c>
      <c r="E5275" s="26">
        <v>43497</v>
      </c>
      <c r="F5275">
        <v>0</v>
      </c>
      <c r="G5275">
        <v>0</v>
      </c>
      <c r="I5275">
        <v>0</v>
      </c>
      <c r="J5275">
        <v>0</v>
      </c>
      <c r="L5275">
        <v>0</v>
      </c>
      <c r="N5275">
        <v>0</v>
      </c>
      <c r="P5275">
        <v>0</v>
      </c>
      <c r="Q5275">
        <v>0</v>
      </c>
      <c r="S5275">
        <v>0</v>
      </c>
    </row>
    <row r="5276" spans="1:19" x14ac:dyDescent="0.25">
      <c r="A5276" s="177" t="s">
        <v>3682</v>
      </c>
      <c r="B5276" t="s">
        <v>3683</v>
      </c>
      <c r="C5276" t="s">
        <v>220</v>
      </c>
      <c r="D5276" s="20" t="s">
        <v>1028</v>
      </c>
      <c r="E5276" s="26">
        <v>43497</v>
      </c>
      <c r="F5276">
        <v>0</v>
      </c>
      <c r="G5276">
        <v>0</v>
      </c>
      <c r="I5276">
        <v>0</v>
      </c>
      <c r="J5276">
        <v>0</v>
      </c>
      <c r="L5276">
        <v>0</v>
      </c>
      <c r="N5276">
        <v>0</v>
      </c>
      <c r="P5276">
        <v>0</v>
      </c>
      <c r="Q5276">
        <v>0</v>
      </c>
      <c r="S5276">
        <v>0</v>
      </c>
    </row>
    <row r="5277" spans="1:19" x14ac:dyDescent="0.25">
      <c r="A5277" s="177" t="s">
        <v>3157</v>
      </c>
      <c r="B5277" t="s">
        <v>3158</v>
      </c>
      <c r="C5277" t="s">
        <v>242</v>
      </c>
      <c r="D5277" s="20" t="s">
        <v>1026</v>
      </c>
      <c r="E5277" s="26">
        <v>43497</v>
      </c>
      <c r="F5277">
        <v>0</v>
      </c>
      <c r="G5277">
        <v>0</v>
      </c>
      <c r="I5277">
        <v>0</v>
      </c>
      <c r="J5277">
        <v>0</v>
      </c>
      <c r="L5277">
        <v>0</v>
      </c>
      <c r="N5277">
        <v>0</v>
      </c>
      <c r="P5277">
        <v>0</v>
      </c>
      <c r="Q5277">
        <v>0</v>
      </c>
      <c r="S5277">
        <v>0</v>
      </c>
    </row>
    <row r="5278" spans="1:19" x14ac:dyDescent="0.25">
      <c r="A5278" s="177" t="s">
        <v>2982</v>
      </c>
      <c r="B5278" t="s">
        <v>2983</v>
      </c>
      <c r="C5278" s="20" t="s">
        <v>2754</v>
      </c>
      <c r="D5278" s="20" t="s">
        <v>1026</v>
      </c>
      <c r="E5278" s="26">
        <v>43497</v>
      </c>
      <c r="F5278">
        <v>3.5</v>
      </c>
      <c r="G5278">
        <v>3.5</v>
      </c>
      <c r="I5278">
        <v>14</v>
      </c>
      <c r="J5278">
        <v>20</v>
      </c>
      <c r="L5278">
        <v>20</v>
      </c>
      <c r="N5278">
        <v>11</v>
      </c>
      <c r="P5278">
        <v>0</v>
      </c>
      <c r="Q5278">
        <v>0</v>
      </c>
      <c r="S5278">
        <v>3</v>
      </c>
    </row>
    <row r="5279" spans="1:19" x14ac:dyDescent="0.25">
      <c r="A5279" s="177" t="s">
        <v>2809</v>
      </c>
      <c r="B5279" t="s">
        <v>2810</v>
      </c>
      <c r="C5279" s="20" t="s">
        <v>2754</v>
      </c>
      <c r="D5279" s="20" t="s">
        <v>1027</v>
      </c>
      <c r="E5279" s="26">
        <v>43497</v>
      </c>
      <c r="F5279">
        <v>3.5</v>
      </c>
      <c r="G5279">
        <v>5</v>
      </c>
      <c r="I5279">
        <v>15</v>
      </c>
      <c r="J5279">
        <v>19</v>
      </c>
      <c r="L5279">
        <v>28</v>
      </c>
      <c r="N5279">
        <v>13</v>
      </c>
      <c r="P5279">
        <v>2</v>
      </c>
      <c r="Q5279">
        <v>2</v>
      </c>
      <c r="S5279">
        <v>2</v>
      </c>
    </row>
    <row r="5280" spans="1:19" x14ac:dyDescent="0.25">
      <c r="A5280" s="177" t="s">
        <v>2775</v>
      </c>
      <c r="B5280" t="s">
        <v>2776</v>
      </c>
      <c r="C5280" s="20" t="s">
        <v>2754</v>
      </c>
      <c r="D5280" s="20" t="s">
        <v>1028</v>
      </c>
      <c r="E5280" s="26">
        <v>43497</v>
      </c>
      <c r="F5280">
        <v>7</v>
      </c>
      <c r="G5280">
        <v>8.5</v>
      </c>
      <c r="I5280">
        <v>29</v>
      </c>
      <c r="J5280">
        <v>39</v>
      </c>
      <c r="L5280">
        <v>48</v>
      </c>
      <c r="N5280">
        <v>24</v>
      </c>
      <c r="P5280">
        <v>2</v>
      </c>
      <c r="Q5280">
        <v>2</v>
      </c>
      <c r="S5280">
        <v>5</v>
      </c>
    </row>
    <row r="5281" spans="1:19" x14ac:dyDescent="0.25">
      <c r="A5281" s="177" t="s">
        <v>2737</v>
      </c>
      <c r="B5281" t="s">
        <v>2738</v>
      </c>
      <c r="C5281" t="s">
        <v>237</v>
      </c>
      <c r="D5281" s="20" t="s">
        <v>1026</v>
      </c>
      <c r="E5281" s="26">
        <v>43497</v>
      </c>
      <c r="F5281">
        <v>9.5</v>
      </c>
      <c r="G5281">
        <v>13</v>
      </c>
      <c r="I5281">
        <v>60</v>
      </c>
      <c r="J5281">
        <v>63</v>
      </c>
      <c r="L5281">
        <v>82</v>
      </c>
      <c r="N5281">
        <v>47</v>
      </c>
      <c r="O5281">
        <v>1.0125</v>
      </c>
      <c r="P5281">
        <v>4</v>
      </c>
      <c r="Q5281">
        <v>7</v>
      </c>
      <c r="S5281">
        <v>13</v>
      </c>
    </row>
    <row r="5282" spans="1:19" x14ac:dyDescent="0.25">
      <c r="A5282" s="177" t="s">
        <v>2562</v>
      </c>
      <c r="B5282" t="s">
        <v>2563</v>
      </c>
      <c r="C5282" t="s">
        <v>238</v>
      </c>
      <c r="D5282" s="20" t="s">
        <v>1026</v>
      </c>
      <c r="E5282" s="26">
        <v>43497</v>
      </c>
      <c r="F5282">
        <v>0</v>
      </c>
      <c r="G5282">
        <v>0</v>
      </c>
      <c r="I5282">
        <v>0</v>
      </c>
      <c r="J5282">
        <v>0</v>
      </c>
      <c r="L5282">
        <v>0</v>
      </c>
      <c r="N5282">
        <v>0</v>
      </c>
      <c r="P5282">
        <v>0</v>
      </c>
      <c r="Q5282">
        <v>0</v>
      </c>
      <c r="S5282">
        <v>0</v>
      </c>
    </row>
    <row r="5283" spans="1:19" x14ac:dyDescent="0.25">
      <c r="A5283" s="177" t="s">
        <v>2389</v>
      </c>
      <c r="B5283" t="s">
        <v>2390</v>
      </c>
      <c r="C5283" t="s">
        <v>239</v>
      </c>
      <c r="D5283" s="20" t="s">
        <v>1026</v>
      </c>
      <c r="E5283" s="26">
        <v>43497</v>
      </c>
      <c r="F5283">
        <v>0</v>
      </c>
      <c r="G5283">
        <v>0</v>
      </c>
      <c r="I5283">
        <v>0</v>
      </c>
      <c r="J5283">
        <v>0</v>
      </c>
      <c r="L5283">
        <v>0</v>
      </c>
      <c r="N5283">
        <v>0</v>
      </c>
      <c r="P5283">
        <v>0</v>
      </c>
      <c r="Q5283">
        <v>0</v>
      </c>
      <c r="S5283">
        <v>0</v>
      </c>
    </row>
    <row r="5284" spans="1:19" x14ac:dyDescent="0.25">
      <c r="A5284" s="177" t="s">
        <v>2214</v>
      </c>
      <c r="B5284" t="s">
        <v>2215</v>
      </c>
      <c r="C5284" s="20" t="s">
        <v>2018</v>
      </c>
      <c r="D5284" s="20" t="s">
        <v>1026</v>
      </c>
      <c r="E5284" s="26">
        <v>43497</v>
      </c>
      <c r="F5284">
        <v>5.5</v>
      </c>
      <c r="G5284">
        <v>5.5</v>
      </c>
      <c r="I5284">
        <v>25</v>
      </c>
      <c r="J5284">
        <v>32</v>
      </c>
      <c r="L5284">
        <v>32</v>
      </c>
      <c r="N5284">
        <v>17</v>
      </c>
      <c r="P5284">
        <v>0</v>
      </c>
      <c r="Q5284">
        <v>3</v>
      </c>
      <c r="S5284">
        <v>8</v>
      </c>
    </row>
    <row r="5285" spans="1:19" x14ac:dyDescent="0.25">
      <c r="A5285" s="177" t="s">
        <v>2039</v>
      </c>
      <c r="B5285" t="s">
        <v>2040</v>
      </c>
      <c r="C5285" s="20" t="s">
        <v>2018</v>
      </c>
      <c r="D5285" s="20" t="s">
        <v>1027</v>
      </c>
      <c r="E5285" s="26">
        <v>43497</v>
      </c>
      <c r="F5285">
        <v>3.5</v>
      </c>
      <c r="G5285">
        <v>3.5</v>
      </c>
      <c r="I5285">
        <v>17</v>
      </c>
      <c r="J5285">
        <v>18</v>
      </c>
      <c r="L5285">
        <v>20</v>
      </c>
      <c r="N5285">
        <v>15</v>
      </c>
      <c r="P5285">
        <v>0</v>
      </c>
      <c r="Q5285">
        <v>0</v>
      </c>
      <c r="S5285">
        <v>2</v>
      </c>
    </row>
    <row r="5286" spans="1:19" x14ac:dyDescent="0.25">
      <c r="A5286" s="177" t="s">
        <v>2006</v>
      </c>
      <c r="B5286" t="s">
        <v>2007</v>
      </c>
      <c r="C5286" s="20" t="s">
        <v>2018</v>
      </c>
      <c r="D5286" s="20" t="s">
        <v>1028</v>
      </c>
      <c r="E5286" s="26">
        <v>43497</v>
      </c>
      <c r="F5286">
        <v>9</v>
      </c>
      <c r="G5286">
        <v>9</v>
      </c>
      <c r="I5286">
        <v>42</v>
      </c>
      <c r="J5286">
        <v>50</v>
      </c>
      <c r="L5286">
        <v>52</v>
      </c>
      <c r="N5286">
        <v>32</v>
      </c>
      <c r="P5286">
        <v>0</v>
      </c>
      <c r="Q5286">
        <v>3</v>
      </c>
      <c r="S5286">
        <v>10</v>
      </c>
    </row>
    <row r="5287" spans="1:19" x14ac:dyDescent="0.25">
      <c r="A5287" s="177" t="s">
        <v>1966</v>
      </c>
      <c r="B5287" t="s">
        <v>1967</v>
      </c>
      <c r="C5287" t="s">
        <v>240</v>
      </c>
      <c r="D5287" s="20" t="s">
        <v>1026</v>
      </c>
      <c r="E5287" s="26">
        <v>43497</v>
      </c>
      <c r="F5287">
        <v>15.5</v>
      </c>
      <c r="G5287">
        <v>13.5</v>
      </c>
      <c r="I5287">
        <v>59</v>
      </c>
      <c r="J5287">
        <v>88</v>
      </c>
      <c r="L5287">
        <v>78</v>
      </c>
      <c r="N5287">
        <v>42</v>
      </c>
      <c r="P5287">
        <v>3</v>
      </c>
      <c r="Q5287">
        <v>4</v>
      </c>
      <c r="S5287">
        <v>17</v>
      </c>
    </row>
    <row r="5288" spans="1:19" x14ac:dyDescent="0.25">
      <c r="A5288" s="177" t="s">
        <v>1791</v>
      </c>
      <c r="B5288" t="s">
        <v>1792</v>
      </c>
      <c r="C5288" t="s">
        <v>241</v>
      </c>
      <c r="D5288" s="20" t="s">
        <v>1026</v>
      </c>
      <c r="E5288" s="26">
        <v>43497</v>
      </c>
      <c r="F5288">
        <v>31</v>
      </c>
      <c r="G5288">
        <v>37.5</v>
      </c>
      <c r="I5288">
        <v>347</v>
      </c>
      <c r="J5288">
        <v>336</v>
      </c>
      <c r="L5288">
        <v>427</v>
      </c>
      <c r="N5288">
        <v>324</v>
      </c>
      <c r="P5288">
        <v>11</v>
      </c>
      <c r="Q5288">
        <v>17</v>
      </c>
      <c r="S5288">
        <v>23</v>
      </c>
    </row>
    <row r="5289" spans="1:19" x14ac:dyDescent="0.25">
      <c r="A5289" s="177" t="s">
        <v>1616</v>
      </c>
      <c r="B5289" t="s">
        <v>1617</v>
      </c>
      <c r="C5289" t="s">
        <v>318</v>
      </c>
      <c r="D5289" s="20" t="s">
        <v>1026</v>
      </c>
      <c r="E5289" s="26">
        <v>43497</v>
      </c>
      <c r="F5289">
        <v>5.5</v>
      </c>
      <c r="G5289">
        <v>7</v>
      </c>
      <c r="I5289">
        <v>26</v>
      </c>
      <c r="J5289">
        <v>32</v>
      </c>
      <c r="L5289">
        <v>41</v>
      </c>
      <c r="N5289">
        <v>25</v>
      </c>
      <c r="P5289">
        <v>0</v>
      </c>
      <c r="Q5289">
        <v>0</v>
      </c>
      <c r="S5289">
        <v>1</v>
      </c>
    </row>
    <row r="5290" spans="1:19" x14ac:dyDescent="0.25">
      <c r="A5290" s="177" t="s">
        <v>1506</v>
      </c>
      <c r="B5290" t="s">
        <v>1507</v>
      </c>
      <c r="C5290" t="s">
        <v>896</v>
      </c>
      <c r="D5290" s="20" t="s">
        <v>1026</v>
      </c>
      <c r="E5290" s="26">
        <v>43497</v>
      </c>
      <c r="F5290">
        <v>70.5</v>
      </c>
      <c r="G5290">
        <v>80</v>
      </c>
      <c r="I5290">
        <v>531</v>
      </c>
      <c r="J5290">
        <v>571</v>
      </c>
      <c r="L5290">
        <v>680</v>
      </c>
      <c r="N5290">
        <v>466</v>
      </c>
      <c r="O5290">
        <v>1.0125</v>
      </c>
      <c r="P5290">
        <v>18</v>
      </c>
      <c r="Q5290">
        <v>31</v>
      </c>
      <c r="S5290">
        <v>65</v>
      </c>
    </row>
    <row r="5291" spans="1:19" x14ac:dyDescent="0.25">
      <c r="A5291" s="177" t="s">
        <v>1465</v>
      </c>
      <c r="B5291" t="s">
        <v>1466</v>
      </c>
      <c r="C5291" t="s">
        <v>899</v>
      </c>
      <c r="D5291" s="20" t="s">
        <v>1027</v>
      </c>
      <c r="E5291" s="26">
        <v>43497</v>
      </c>
      <c r="F5291">
        <v>7</v>
      </c>
      <c r="G5291">
        <v>8.5</v>
      </c>
      <c r="I5291">
        <v>32</v>
      </c>
      <c r="J5291">
        <v>37</v>
      </c>
      <c r="L5291">
        <v>48</v>
      </c>
      <c r="N5291">
        <v>28</v>
      </c>
      <c r="O5291" t="s">
        <v>904</v>
      </c>
      <c r="P5291">
        <v>2</v>
      </c>
      <c r="Q5291">
        <v>2</v>
      </c>
      <c r="S5291">
        <v>4</v>
      </c>
    </row>
    <row r="5292" spans="1:19" x14ac:dyDescent="0.25">
      <c r="A5292" s="177" t="s">
        <v>1404</v>
      </c>
      <c r="B5292" t="s">
        <v>1405</v>
      </c>
      <c r="C5292" t="s">
        <v>1264</v>
      </c>
      <c r="D5292" s="20" t="s">
        <v>1026</v>
      </c>
      <c r="E5292" s="26">
        <v>43497</v>
      </c>
      <c r="F5292">
        <v>24.5</v>
      </c>
      <c r="G5292">
        <v>22.5</v>
      </c>
      <c r="I5292">
        <v>98</v>
      </c>
      <c r="J5292">
        <v>140</v>
      </c>
      <c r="L5292">
        <v>130</v>
      </c>
      <c r="N5292">
        <v>70</v>
      </c>
      <c r="P5292">
        <v>3</v>
      </c>
      <c r="Q5292">
        <v>7</v>
      </c>
      <c r="S5292">
        <v>28</v>
      </c>
    </row>
    <row r="5293" spans="1:19" x14ac:dyDescent="0.25">
      <c r="A5293" s="177" t="s">
        <v>1425</v>
      </c>
      <c r="B5293" t="s">
        <v>1424</v>
      </c>
      <c r="C5293" t="s">
        <v>1264</v>
      </c>
      <c r="D5293" s="20" t="s">
        <v>1027</v>
      </c>
      <c r="E5293" s="26">
        <v>43497</v>
      </c>
      <c r="F5293">
        <v>7</v>
      </c>
      <c r="G5293">
        <v>8.5</v>
      </c>
      <c r="I5293">
        <v>32</v>
      </c>
      <c r="J5293">
        <v>37</v>
      </c>
      <c r="L5293">
        <v>48</v>
      </c>
      <c r="N5293">
        <v>28</v>
      </c>
      <c r="P5293">
        <v>2</v>
      </c>
      <c r="Q5293">
        <v>2</v>
      </c>
      <c r="S5293">
        <v>4</v>
      </c>
    </row>
    <row r="5294" spans="1:19" x14ac:dyDescent="0.25">
      <c r="A5294" s="177" t="s">
        <v>1368</v>
      </c>
      <c r="B5294" t="s">
        <v>1369</v>
      </c>
      <c r="C5294" s="20" t="s">
        <v>1264</v>
      </c>
      <c r="D5294" s="20" t="s">
        <v>1028</v>
      </c>
      <c r="E5294" s="26">
        <v>43497</v>
      </c>
      <c r="F5294">
        <v>31.5</v>
      </c>
      <c r="G5294">
        <v>31</v>
      </c>
      <c r="I5294">
        <v>130</v>
      </c>
      <c r="J5294">
        <v>177</v>
      </c>
      <c r="L5294">
        <v>178</v>
      </c>
      <c r="N5294">
        <v>98</v>
      </c>
      <c r="P5294">
        <v>5</v>
      </c>
      <c r="Q5294">
        <v>9</v>
      </c>
      <c r="S5294">
        <v>32</v>
      </c>
    </row>
    <row r="5295" spans="1:19" x14ac:dyDescent="0.25">
      <c r="A5295" s="177" t="s">
        <v>1169</v>
      </c>
      <c r="B5295" t="s">
        <v>1257</v>
      </c>
      <c r="C5295" t="s">
        <v>235</v>
      </c>
      <c r="D5295" s="20" t="s">
        <v>1028</v>
      </c>
      <c r="E5295" s="26">
        <v>43497</v>
      </c>
      <c r="F5295">
        <v>77.5</v>
      </c>
      <c r="G5295">
        <v>88.5</v>
      </c>
      <c r="H5295">
        <v>0</v>
      </c>
      <c r="I5295">
        <v>563</v>
      </c>
      <c r="J5295">
        <v>608</v>
      </c>
      <c r="L5295">
        <v>728</v>
      </c>
      <c r="M5295">
        <v>0</v>
      </c>
      <c r="N5295">
        <v>494</v>
      </c>
      <c r="O5295">
        <v>1.0125</v>
      </c>
      <c r="P5295">
        <v>20</v>
      </c>
      <c r="Q5295">
        <v>33</v>
      </c>
      <c r="R5295">
        <v>0</v>
      </c>
      <c r="S5295">
        <v>69</v>
      </c>
    </row>
    <row r="5296" spans="1:19" x14ac:dyDescent="0.25">
      <c r="A5296" s="177" t="s">
        <v>11176</v>
      </c>
      <c r="B5296" t="s">
        <v>11177</v>
      </c>
      <c r="C5296" t="s">
        <v>228</v>
      </c>
      <c r="D5296" s="20" t="s">
        <v>1026</v>
      </c>
      <c r="E5296" s="26">
        <v>43525</v>
      </c>
      <c r="F5296">
        <v>0</v>
      </c>
      <c r="G5296">
        <v>0</v>
      </c>
      <c r="I5296">
        <v>0</v>
      </c>
      <c r="J5296">
        <v>0</v>
      </c>
      <c r="L5296">
        <v>0</v>
      </c>
      <c r="N5296">
        <v>0</v>
      </c>
      <c r="P5296">
        <v>0</v>
      </c>
      <c r="Q5296">
        <v>0</v>
      </c>
      <c r="S5296">
        <v>0</v>
      </c>
    </row>
    <row r="5297" spans="1:19" x14ac:dyDescent="0.25">
      <c r="A5297" s="177" t="s">
        <v>9429</v>
      </c>
      <c r="B5297" t="s">
        <v>9430</v>
      </c>
      <c r="C5297" t="s">
        <v>211</v>
      </c>
      <c r="D5297" s="20" t="s">
        <v>1026</v>
      </c>
      <c r="E5297" s="26">
        <v>43525</v>
      </c>
      <c r="F5297">
        <v>0</v>
      </c>
      <c r="G5297">
        <v>0</v>
      </c>
      <c r="I5297">
        <v>0</v>
      </c>
      <c r="J5297">
        <v>0</v>
      </c>
      <c r="L5297">
        <v>0</v>
      </c>
      <c r="N5297">
        <v>0</v>
      </c>
      <c r="P5297">
        <v>0</v>
      </c>
      <c r="Q5297">
        <v>0</v>
      </c>
      <c r="S5297">
        <v>0</v>
      </c>
    </row>
    <row r="5298" spans="1:19" x14ac:dyDescent="0.25">
      <c r="A5298" s="177" t="s">
        <v>8590</v>
      </c>
      <c r="B5298" t="s">
        <v>8591</v>
      </c>
      <c r="C5298" t="s">
        <v>213</v>
      </c>
      <c r="D5298" s="20" t="s">
        <v>1026</v>
      </c>
      <c r="E5298" s="26">
        <v>43525</v>
      </c>
      <c r="F5298">
        <v>0</v>
      </c>
      <c r="G5298">
        <v>0</v>
      </c>
      <c r="I5298">
        <v>0</v>
      </c>
      <c r="J5298">
        <v>0</v>
      </c>
      <c r="L5298">
        <v>0</v>
      </c>
      <c r="N5298">
        <v>0</v>
      </c>
      <c r="P5298">
        <v>0</v>
      </c>
      <c r="Q5298">
        <v>0</v>
      </c>
      <c r="S5298">
        <v>0</v>
      </c>
    </row>
    <row r="5299" spans="1:19" x14ac:dyDescent="0.25">
      <c r="A5299" s="177" t="s">
        <v>5166</v>
      </c>
      <c r="B5299" t="s">
        <v>5167</v>
      </c>
      <c r="C5299" t="s">
        <v>229</v>
      </c>
      <c r="D5299" s="20" t="s">
        <v>1026</v>
      </c>
      <c r="E5299" s="26">
        <v>43525</v>
      </c>
      <c r="F5299">
        <v>0</v>
      </c>
      <c r="G5299">
        <v>0</v>
      </c>
      <c r="I5299">
        <v>0</v>
      </c>
      <c r="J5299">
        <v>0</v>
      </c>
      <c r="L5299">
        <v>0</v>
      </c>
      <c r="N5299">
        <v>0</v>
      </c>
      <c r="P5299">
        <v>0</v>
      </c>
      <c r="Q5299">
        <v>0</v>
      </c>
      <c r="S5299">
        <v>0</v>
      </c>
    </row>
    <row r="5300" spans="1:19" x14ac:dyDescent="0.25">
      <c r="A5300" s="177" t="s">
        <v>12168</v>
      </c>
      <c r="B5300" t="s">
        <v>12169</v>
      </c>
      <c r="C5300" s="20" t="s">
        <v>1077</v>
      </c>
      <c r="D5300" s="20" t="s">
        <v>1028</v>
      </c>
      <c r="E5300" s="26">
        <v>43525</v>
      </c>
      <c r="F5300">
        <v>0</v>
      </c>
      <c r="G5300">
        <v>0</v>
      </c>
      <c r="I5300">
        <v>0</v>
      </c>
      <c r="J5300">
        <v>0</v>
      </c>
      <c r="L5300">
        <v>0</v>
      </c>
      <c r="N5300">
        <v>0</v>
      </c>
      <c r="P5300">
        <v>0</v>
      </c>
      <c r="Q5300">
        <v>0</v>
      </c>
      <c r="S5300">
        <v>0</v>
      </c>
    </row>
    <row r="5301" spans="1:19" x14ac:dyDescent="0.25">
      <c r="A5301" s="177" t="s">
        <v>7501</v>
      </c>
      <c r="B5301" t="s">
        <v>7502</v>
      </c>
      <c r="C5301" s="20" t="s">
        <v>1074</v>
      </c>
      <c r="D5301" s="20" t="s">
        <v>1026</v>
      </c>
      <c r="E5301" s="26">
        <v>43525</v>
      </c>
      <c r="F5301">
        <v>0</v>
      </c>
      <c r="G5301">
        <v>0</v>
      </c>
      <c r="I5301">
        <v>0</v>
      </c>
      <c r="J5301">
        <v>0</v>
      </c>
      <c r="L5301">
        <v>0</v>
      </c>
      <c r="N5301">
        <v>0</v>
      </c>
      <c r="P5301">
        <v>0</v>
      </c>
      <c r="Q5301">
        <v>0</v>
      </c>
      <c r="S5301">
        <v>0</v>
      </c>
    </row>
    <row r="5302" spans="1:19" x14ac:dyDescent="0.25">
      <c r="A5302" s="177" t="s">
        <v>5790</v>
      </c>
      <c r="B5302" t="s">
        <v>5791</v>
      </c>
      <c r="C5302" s="20" t="s">
        <v>1073</v>
      </c>
      <c r="D5302" s="20" t="s">
        <v>1026</v>
      </c>
      <c r="E5302" s="26">
        <v>43525</v>
      </c>
      <c r="F5302">
        <v>3.5</v>
      </c>
      <c r="G5302">
        <v>3.5</v>
      </c>
      <c r="I5302">
        <v>14</v>
      </c>
      <c r="J5302">
        <v>20</v>
      </c>
      <c r="L5302">
        <v>20</v>
      </c>
      <c r="N5302">
        <v>14</v>
      </c>
      <c r="P5302">
        <v>0</v>
      </c>
      <c r="Q5302">
        <v>0</v>
      </c>
      <c r="S5302">
        <v>0</v>
      </c>
    </row>
    <row r="5303" spans="1:19" x14ac:dyDescent="0.25">
      <c r="A5303" s="177" t="s">
        <v>12400</v>
      </c>
      <c r="B5303" t="s">
        <v>12401</v>
      </c>
      <c r="C5303" s="20" t="s">
        <v>1076</v>
      </c>
      <c r="D5303" s="20" t="s">
        <v>1027</v>
      </c>
      <c r="E5303" s="26">
        <v>43525</v>
      </c>
      <c r="F5303">
        <v>1.5</v>
      </c>
      <c r="G5303">
        <v>2.5</v>
      </c>
      <c r="I5303">
        <v>4</v>
      </c>
      <c r="J5303">
        <v>8</v>
      </c>
      <c r="L5303">
        <v>14</v>
      </c>
      <c r="N5303">
        <v>3</v>
      </c>
      <c r="P5303">
        <v>0</v>
      </c>
      <c r="Q5303">
        <v>1</v>
      </c>
      <c r="S5303">
        <v>1</v>
      </c>
    </row>
    <row r="5304" spans="1:19" x14ac:dyDescent="0.25">
      <c r="A5304" s="177" t="s">
        <v>10139</v>
      </c>
      <c r="B5304" t="s">
        <v>10140</v>
      </c>
      <c r="C5304" s="20" t="s">
        <v>1075</v>
      </c>
      <c r="D5304" s="20" t="s">
        <v>1027</v>
      </c>
      <c r="E5304" s="26">
        <v>43525</v>
      </c>
      <c r="F5304">
        <v>0</v>
      </c>
      <c r="G5304">
        <v>0</v>
      </c>
      <c r="I5304">
        <v>0</v>
      </c>
      <c r="J5304">
        <v>0</v>
      </c>
      <c r="L5304">
        <v>0</v>
      </c>
      <c r="N5304">
        <v>0</v>
      </c>
      <c r="P5304">
        <v>0</v>
      </c>
      <c r="Q5304">
        <v>0</v>
      </c>
      <c r="S5304">
        <v>0</v>
      </c>
    </row>
    <row r="5305" spans="1:19" x14ac:dyDescent="0.25">
      <c r="A5305" s="177" t="s">
        <v>7471</v>
      </c>
      <c r="B5305" t="s">
        <v>7472</v>
      </c>
      <c r="C5305" s="20" t="s">
        <v>1074</v>
      </c>
      <c r="D5305" s="20" t="s">
        <v>1027</v>
      </c>
      <c r="E5305" s="26">
        <v>43525</v>
      </c>
      <c r="F5305">
        <v>2</v>
      </c>
      <c r="G5305">
        <v>2.5</v>
      </c>
      <c r="I5305">
        <v>11</v>
      </c>
      <c r="J5305">
        <v>11</v>
      </c>
      <c r="L5305">
        <v>14</v>
      </c>
      <c r="N5305">
        <v>10</v>
      </c>
      <c r="P5305">
        <v>0</v>
      </c>
      <c r="Q5305">
        <v>0</v>
      </c>
      <c r="S5305">
        <v>1</v>
      </c>
    </row>
    <row r="5306" spans="1:19" x14ac:dyDescent="0.25">
      <c r="A5306" s="177" t="s">
        <v>5615</v>
      </c>
      <c r="B5306" t="s">
        <v>5616</v>
      </c>
      <c r="C5306" s="20" t="s">
        <v>1073</v>
      </c>
      <c r="D5306" s="20" t="s">
        <v>1027</v>
      </c>
      <c r="E5306" s="26">
        <v>43525</v>
      </c>
      <c r="F5306">
        <v>0</v>
      </c>
      <c r="G5306">
        <v>0</v>
      </c>
      <c r="I5306">
        <v>0</v>
      </c>
      <c r="J5306">
        <v>0</v>
      </c>
      <c r="L5306">
        <v>0</v>
      </c>
      <c r="N5306">
        <v>0</v>
      </c>
      <c r="P5306">
        <v>0</v>
      </c>
      <c r="Q5306">
        <v>0</v>
      </c>
      <c r="S5306">
        <v>0</v>
      </c>
    </row>
    <row r="5307" spans="1:19" x14ac:dyDescent="0.25">
      <c r="A5307" s="177" t="s">
        <v>11479</v>
      </c>
      <c r="B5307" t="s">
        <v>11480</v>
      </c>
      <c r="C5307" t="s">
        <v>959</v>
      </c>
      <c r="D5307" s="20" t="s">
        <v>1026</v>
      </c>
      <c r="E5307" s="26">
        <v>43525</v>
      </c>
      <c r="F5307">
        <v>2</v>
      </c>
      <c r="G5307">
        <v>3</v>
      </c>
      <c r="I5307">
        <v>4</v>
      </c>
      <c r="J5307">
        <v>16</v>
      </c>
      <c r="L5307">
        <v>18</v>
      </c>
      <c r="N5307">
        <v>3</v>
      </c>
      <c r="O5307">
        <v>0.5</v>
      </c>
      <c r="P5307">
        <v>0</v>
      </c>
      <c r="Q5307">
        <v>0</v>
      </c>
      <c r="S5307">
        <v>1</v>
      </c>
    </row>
    <row r="5308" spans="1:19" x14ac:dyDescent="0.25">
      <c r="A5308" s="177" t="s">
        <v>10667</v>
      </c>
      <c r="B5308" t="s">
        <v>10668</v>
      </c>
      <c r="C5308" t="s">
        <v>205</v>
      </c>
      <c r="D5308" s="20" t="s">
        <v>1026</v>
      </c>
      <c r="E5308" s="26">
        <v>43525</v>
      </c>
      <c r="F5308">
        <v>0</v>
      </c>
      <c r="G5308">
        <v>0</v>
      </c>
      <c r="I5308">
        <v>0</v>
      </c>
      <c r="J5308">
        <v>0</v>
      </c>
      <c r="L5308">
        <v>0</v>
      </c>
      <c r="N5308">
        <v>0</v>
      </c>
      <c r="P5308">
        <v>0</v>
      </c>
      <c r="Q5308">
        <v>0</v>
      </c>
      <c r="S5308">
        <v>0</v>
      </c>
    </row>
    <row r="5309" spans="1:19" x14ac:dyDescent="0.25">
      <c r="A5309" s="177" t="s">
        <v>10073</v>
      </c>
      <c r="B5309" t="s">
        <v>10074</v>
      </c>
      <c r="C5309" t="s">
        <v>384</v>
      </c>
      <c r="D5309" s="20" t="s">
        <v>1026</v>
      </c>
      <c r="E5309" s="26">
        <v>43525</v>
      </c>
      <c r="F5309">
        <v>0</v>
      </c>
      <c r="G5309">
        <v>0</v>
      </c>
      <c r="I5309">
        <v>0</v>
      </c>
      <c r="J5309">
        <v>0</v>
      </c>
      <c r="L5309">
        <v>0</v>
      </c>
      <c r="N5309">
        <v>0</v>
      </c>
      <c r="P5309">
        <v>0</v>
      </c>
      <c r="Q5309">
        <v>0</v>
      </c>
      <c r="S5309">
        <v>0</v>
      </c>
    </row>
    <row r="5310" spans="1:19" x14ac:dyDescent="0.25">
      <c r="A5310" s="177" t="s">
        <v>9014</v>
      </c>
      <c r="B5310" t="s">
        <v>9015</v>
      </c>
      <c r="C5310" t="s">
        <v>210</v>
      </c>
      <c r="D5310" s="20" t="s">
        <v>1026</v>
      </c>
      <c r="E5310" s="26">
        <v>43525</v>
      </c>
      <c r="F5310">
        <v>3.5</v>
      </c>
      <c r="G5310">
        <v>4</v>
      </c>
      <c r="I5310">
        <v>20</v>
      </c>
      <c r="J5310">
        <v>23</v>
      </c>
      <c r="L5310">
        <v>24</v>
      </c>
      <c r="N5310">
        <v>18</v>
      </c>
      <c r="O5310">
        <v>0.5</v>
      </c>
      <c r="P5310">
        <v>2</v>
      </c>
      <c r="Q5310">
        <v>8</v>
      </c>
      <c r="S5310">
        <v>2</v>
      </c>
    </row>
    <row r="5311" spans="1:19" x14ac:dyDescent="0.25">
      <c r="A5311" s="177" t="s">
        <v>6209</v>
      </c>
      <c r="B5311" t="s">
        <v>6210</v>
      </c>
      <c r="C5311" t="s">
        <v>215</v>
      </c>
      <c r="D5311" s="20" t="s">
        <v>1026</v>
      </c>
      <c r="E5311" s="26">
        <v>43525</v>
      </c>
      <c r="F5311">
        <v>5.5</v>
      </c>
      <c r="G5311">
        <v>6</v>
      </c>
      <c r="I5311">
        <v>27</v>
      </c>
      <c r="J5311">
        <v>35</v>
      </c>
      <c r="L5311">
        <v>40</v>
      </c>
      <c r="N5311">
        <v>20</v>
      </c>
      <c r="O5311">
        <v>1.0249999999999999</v>
      </c>
      <c r="P5311">
        <v>7</v>
      </c>
      <c r="Q5311">
        <v>10</v>
      </c>
      <c r="S5311">
        <v>7</v>
      </c>
    </row>
    <row r="5312" spans="1:19" x14ac:dyDescent="0.25">
      <c r="A5312" s="177" t="s">
        <v>8130</v>
      </c>
      <c r="B5312" t="s">
        <v>8131</v>
      </c>
      <c r="C5312" t="s">
        <v>960</v>
      </c>
      <c r="D5312" s="20" t="s">
        <v>1026</v>
      </c>
      <c r="E5312" s="26">
        <v>43525</v>
      </c>
      <c r="F5312">
        <v>0</v>
      </c>
      <c r="G5312">
        <v>0</v>
      </c>
      <c r="I5312">
        <v>0</v>
      </c>
      <c r="J5312">
        <v>0</v>
      </c>
      <c r="L5312">
        <v>0</v>
      </c>
      <c r="N5312">
        <v>0</v>
      </c>
      <c r="P5312">
        <v>0</v>
      </c>
      <c r="Q5312">
        <v>0</v>
      </c>
      <c r="S5312">
        <v>0</v>
      </c>
    </row>
    <row r="5313" spans="1:19" x14ac:dyDescent="0.25">
      <c r="A5313" s="177" t="s">
        <v>6999</v>
      </c>
      <c r="B5313" t="s">
        <v>7000</v>
      </c>
      <c r="C5313" t="s">
        <v>961</v>
      </c>
      <c r="D5313" s="20" t="s">
        <v>1026</v>
      </c>
      <c r="E5313" s="26">
        <v>43525</v>
      </c>
      <c r="F5313">
        <v>0</v>
      </c>
      <c r="G5313">
        <v>0</v>
      </c>
      <c r="I5313">
        <v>0</v>
      </c>
      <c r="J5313">
        <v>0</v>
      </c>
      <c r="L5313">
        <v>0</v>
      </c>
      <c r="N5313">
        <v>0</v>
      </c>
      <c r="P5313">
        <v>0</v>
      </c>
      <c r="Q5313">
        <v>0</v>
      </c>
      <c r="S5313">
        <v>0</v>
      </c>
    </row>
    <row r="5314" spans="1:19" x14ac:dyDescent="0.25">
      <c r="A5314" s="177" t="s">
        <v>3509</v>
      </c>
      <c r="B5314" t="s">
        <v>3510</v>
      </c>
      <c r="C5314" t="s">
        <v>221</v>
      </c>
      <c r="D5314" s="20" t="s">
        <v>1026</v>
      </c>
      <c r="E5314" s="26">
        <v>43525</v>
      </c>
      <c r="F5314">
        <v>0</v>
      </c>
      <c r="G5314">
        <v>0</v>
      </c>
      <c r="I5314">
        <v>0</v>
      </c>
      <c r="J5314">
        <v>0</v>
      </c>
      <c r="L5314">
        <v>0</v>
      </c>
      <c r="N5314">
        <v>0</v>
      </c>
      <c r="P5314">
        <v>0</v>
      </c>
      <c r="Q5314">
        <v>0</v>
      </c>
      <c r="S5314">
        <v>0</v>
      </c>
    </row>
    <row r="5315" spans="1:19" x14ac:dyDescent="0.25">
      <c r="A5315" s="177" t="s">
        <v>3334</v>
      </c>
      <c r="B5315" t="s">
        <v>3335</v>
      </c>
      <c r="C5315" t="s">
        <v>222</v>
      </c>
      <c r="D5315" s="20" t="s">
        <v>1026</v>
      </c>
      <c r="E5315" s="26">
        <v>43525</v>
      </c>
      <c r="F5315">
        <v>0</v>
      </c>
      <c r="G5315">
        <v>0</v>
      </c>
      <c r="I5315">
        <v>0</v>
      </c>
      <c r="J5315">
        <v>0</v>
      </c>
      <c r="L5315">
        <v>0</v>
      </c>
      <c r="N5315">
        <v>0</v>
      </c>
      <c r="P5315">
        <v>0</v>
      </c>
      <c r="Q5315">
        <v>0</v>
      </c>
      <c r="S5315">
        <v>0</v>
      </c>
    </row>
    <row r="5316" spans="1:19" x14ac:dyDescent="0.25">
      <c r="A5316" s="177" t="s">
        <v>7379</v>
      </c>
      <c r="B5316" t="s">
        <v>7380</v>
      </c>
      <c r="C5316" s="20" t="s">
        <v>1078</v>
      </c>
      <c r="D5316" s="20" t="s">
        <v>1026</v>
      </c>
      <c r="E5316" s="26">
        <v>43525</v>
      </c>
      <c r="F5316">
        <v>3</v>
      </c>
      <c r="G5316">
        <v>3</v>
      </c>
      <c r="I5316">
        <v>24</v>
      </c>
      <c r="J5316">
        <v>18</v>
      </c>
      <c r="L5316">
        <v>18</v>
      </c>
      <c r="N5316">
        <v>17</v>
      </c>
      <c r="P5316">
        <v>2</v>
      </c>
      <c r="Q5316">
        <v>3</v>
      </c>
      <c r="S5316">
        <v>7</v>
      </c>
    </row>
    <row r="5317" spans="1:19" x14ac:dyDescent="0.25">
      <c r="A5317" s="177" t="s">
        <v>5371</v>
      </c>
      <c r="B5317" t="s">
        <v>5372</v>
      </c>
      <c r="C5317" s="20" t="s">
        <v>1079</v>
      </c>
      <c r="D5317" s="20" t="s">
        <v>1026</v>
      </c>
      <c r="E5317" s="26">
        <v>43525</v>
      </c>
      <c r="F5317">
        <v>3</v>
      </c>
      <c r="G5317">
        <v>2.5</v>
      </c>
      <c r="I5317">
        <v>7</v>
      </c>
      <c r="J5317">
        <v>17</v>
      </c>
      <c r="L5317">
        <v>14</v>
      </c>
      <c r="N5317">
        <v>5</v>
      </c>
      <c r="P5317">
        <v>0</v>
      </c>
      <c r="Q5317">
        <v>0</v>
      </c>
      <c r="S5317">
        <v>2</v>
      </c>
    </row>
    <row r="5318" spans="1:19" x14ac:dyDescent="0.25">
      <c r="A5318" s="177" t="s">
        <v>7204</v>
      </c>
      <c r="B5318" t="s">
        <v>7205</v>
      </c>
      <c r="C5318" s="20" t="s">
        <v>1078</v>
      </c>
      <c r="D5318" s="20" t="s">
        <v>1027</v>
      </c>
      <c r="E5318" s="26">
        <v>43525</v>
      </c>
      <c r="F5318">
        <v>1.5</v>
      </c>
      <c r="G5318">
        <v>1.5</v>
      </c>
      <c r="I5318">
        <v>9</v>
      </c>
      <c r="J5318">
        <v>7</v>
      </c>
      <c r="L5318">
        <v>8</v>
      </c>
      <c r="N5318">
        <v>8</v>
      </c>
      <c r="P5318">
        <v>0</v>
      </c>
      <c r="Q5318">
        <v>0</v>
      </c>
      <c r="S5318">
        <v>1</v>
      </c>
    </row>
    <row r="5319" spans="1:19" x14ac:dyDescent="0.25">
      <c r="A5319" s="177" t="s">
        <v>5196</v>
      </c>
      <c r="B5319" t="s">
        <v>5197</v>
      </c>
      <c r="C5319" s="20" t="s">
        <v>1079</v>
      </c>
      <c r="D5319" s="20" t="s">
        <v>1027</v>
      </c>
      <c r="E5319" s="26">
        <v>43525</v>
      </c>
      <c r="F5319">
        <v>0</v>
      </c>
      <c r="G5319">
        <v>0.5</v>
      </c>
      <c r="I5319">
        <v>0</v>
      </c>
      <c r="J5319">
        <v>0</v>
      </c>
      <c r="L5319">
        <v>3</v>
      </c>
      <c r="N5319">
        <v>0</v>
      </c>
      <c r="P5319">
        <v>0</v>
      </c>
      <c r="Q5319">
        <v>0</v>
      </c>
      <c r="S5319">
        <v>0</v>
      </c>
    </row>
    <row r="5320" spans="1:19" x14ac:dyDescent="0.25">
      <c r="A5320" s="177" t="s">
        <v>12694</v>
      </c>
      <c r="B5320" t="s">
        <v>12695</v>
      </c>
      <c r="C5320" s="20" t="s">
        <v>1080</v>
      </c>
      <c r="D5320" s="20" t="s">
        <v>1027</v>
      </c>
      <c r="E5320" s="26">
        <v>43525</v>
      </c>
      <c r="F5320">
        <v>1.5</v>
      </c>
      <c r="G5320">
        <v>1.5</v>
      </c>
      <c r="I5320">
        <v>7</v>
      </c>
      <c r="J5320">
        <v>8</v>
      </c>
      <c r="L5320">
        <v>9</v>
      </c>
      <c r="N5320">
        <v>7</v>
      </c>
      <c r="P5320">
        <v>0</v>
      </c>
      <c r="Q5320">
        <v>2</v>
      </c>
      <c r="S5320">
        <v>0</v>
      </c>
    </row>
    <row r="5321" spans="1:19" x14ac:dyDescent="0.25">
      <c r="A5321" s="177" t="s">
        <v>12370</v>
      </c>
      <c r="B5321" t="s">
        <v>12371</v>
      </c>
      <c r="C5321" t="s">
        <v>200</v>
      </c>
      <c r="D5321" s="20" t="s">
        <v>1026</v>
      </c>
      <c r="E5321" s="26">
        <v>43525</v>
      </c>
      <c r="F5321">
        <v>5.5</v>
      </c>
      <c r="G5321">
        <v>4.5</v>
      </c>
      <c r="I5321">
        <v>18</v>
      </c>
      <c r="J5321">
        <v>31</v>
      </c>
      <c r="L5321">
        <v>26</v>
      </c>
      <c r="N5321">
        <v>16</v>
      </c>
      <c r="P5321">
        <v>1</v>
      </c>
      <c r="Q5321">
        <v>1</v>
      </c>
      <c r="S5321">
        <v>2</v>
      </c>
    </row>
    <row r="5322" spans="1:19" x14ac:dyDescent="0.25">
      <c r="A5322" s="177" t="s">
        <v>10491</v>
      </c>
      <c r="B5322" t="s">
        <v>10492</v>
      </c>
      <c r="C5322" t="s">
        <v>204</v>
      </c>
      <c r="D5322" s="20" t="s">
        <v>1026</v>
      </c>
      <c r="E5322" s="26">
        <v>43525</v>
      </c>
      <c r="F5322">
        <v>0</v>
      </c>
      <c r="G5322">
        <v>0</v>
      </c>
      <c r="I5322">
        <v>0</v>
      </c>
      <c r="J5322">
        <v>0</v>
      </c>
      <c r="L5322">
        <v>0</v>
      </c>
      <c r="N5322">
        <v>0</v>
      </c>
      <c r="P5322">
        <v>0</v>
      </c>
      <c r="Q5322">
        <v>0</v>
      </c>
      <c r="S5322">
        <v>0</v>
      </c>
    </row>
    <row r="5323" spans="1:19" x14ac:dyDescent="0.25">
      <c r="A5323" s="177" t="s">
        <v>10035</v>
      </c>
      <c r="B5323" t="s">
        <v>10036</v>
      </c>
      <c r="C5323" t="s">
        <v>385</v>
      </c>
      <c r="D5323" s="20" t="s">
        <v>1026</v>
      </c>
      <c r="E5323" s="26">
        <v>43525</v>
      </c>
      <c r="F5323">
        <v>0</v>
      </c>
      <c r="G5323">
        <v>0</v>
      </c>
      <c r="I5323">
        <v>0</v>
      </c>
      <c r="J5323">
        <v>0</v>
      </c>
      <c r="L5323">
        <v>0</v>
      </c>
      <c r="N5323">
        <v>0</v>
      </c>
      <c r="P5323">
        <v>0</v>
      </c>
      <c r="Q5323">
        <v>0</v>
      </c>
      <c r="S5323">
        <v>0</v>
      </c>
    </row>
    <row r="5324" spans="1:19" x14ac:dyDescent="0.25">
      <c r="A5324" s="177" t="s">
        <v>8839</v>
      </c>
      <c r="B5324" t="s">
        <v>8840</v>
      </c>
      <c r="C5324" t="s">
        <v>208</v>
      </c>
      <c r="D5324" s="20" t="s">
        <v>1026</v>
      </c>
      <c r="E5324" s="26">
        <v>43525</v>
      </c>
      <c r="F5324">
        <v>2.5</v>
      </c>
      <c r="G5324">
        <v>1.5</v>
      </c>
      <c r="I5324">
        <v>6</v>
      </c>
      <c r="J5324">
        <v>14</v>
      </c>
      <c r="L5324">
        <v>9</v>
      </c>
      <c r="N5324">
        <v>6</v>
      </c>
      <c r="P5324">
        <v>0</v>
      </c>
      <c r="Q5324">
        <v>1</v>
      </c>
      <c r="S5324">
        <v>0</v>
      </c>
    </row>
    <row r="5325" spans="1:19" x14ac:dyDescent="0.25">
      <c r="A5325" s="177" t="s">
        <v>8174</v>
      </c>
      <c r="B5325" t="s">
        <v>8175</v>
      </c>
      <c r="C5325" t="s">
        <v>900</v>
      </c>
      <c r="D5325" s="20" t="s">
        <v>1026</v>
      </c>
      <c r="E5325" s="26">
        <v>43525</v>
      </c>
      <c r="F5325">
        <v>1.5</v>
      </c>
      <c r="G5325">
        <v>1.5</v>
      </c>
      <c r="I5325">
        <v>5</v>
      </c>
      <c r="J5325">
        <v>8</v>
      </c>
      <c r="L5325">
        <v>8</v>
      </c>
      <c r="N5325">
        <v>5</v>
      </c>
      <c r="P5325">
        <v>0</v>
      </c>
      <c r="Q5325">
        <v>1</v>
      </c>
      <c r="S5325">
        <v>0</v>
      </c>
    </row>
    <row r="5326" spans="1:19" x14ac:dyDescent="0.25">
      <c r="A5326" s="177" t="s">
        <v>7939</v>
      </c>
      <c r="B5326" t="s">
        <v>7940</v>
      </c>
      <c r="C5326" t="s">
        <v>905</v>
      </c>
      <c r="D5326" s="20" t="s">
        <v>1026</v>
      </c>
      <c r="E5326" s="26">
        <v>43525</v>
      </c>
      <c r="F5326">
        <v>0</v>
      </c>
      <c r="G5326">
        <v>0</v>
      </c>
      <c r="I5326">
        <v>0</v>
      </c>
      <c r="J5326">
        <v>0</v>
      </c>
      <c r="L5326">
        <v>0</v>
      </c>
      <c r="N5326">
        <v>0</v>
      </c>
      <c r="P5326">
        <v>0</v>
      </c>
      <c r="Q5326">
        <v>0</v>
      </c>
      <c r="S5326">
        <v>0</v>
      </c>
    </row>
    <row r="5327" spans="1:19" x14ac:dyDescent="0.25">
      <c r="A5327" s="177" t="s">
        <v>6633</v>
      </c>
      <c r="B5327" t="s">
        <v>6634</v>
      </c>
      <c r="C5327" t="s">
        <v>316</v>
      </c>
      <c r="D5327" s="20" t="s">
        <v>1026</v>
      </c>
      <c r="E5327" s="26">
        <v>43525</v>
      </c>
      <c r="F5327">
        <v>6.5</v>
      </c>
      <c r="G5327">
        <v>6</v>
      </c>
      <c r="I5327">
        <v>16</v>
      </c>
      <c r="J5327">
        <v>38</v>
      </c>
      <c r="L5327">
        <v>35</v>
      </c>
      <c r="N5327">
        <v>15</v>
      </c>
      <c r="P5327">
        <v>0</v>
      </c>
      <c r="Q5327">
        <v>0</v>
      </c>
      <c r="S5327">
        <v>1</v>
      </c>
    </row>
    <row r="5328" spans="1:19" x14ac:dyDescent="0.25">
      <c r="A5328" s="177" t="s">
        <v>4226</v>
      </c>
      <c r="B5328" t="s">
        <v>4227</v>
      </c>
      <c r="C5328" t="s">
        <v>218</v>
      </c>
      <c r="D5328" s="20" t="s">
        <v>1026</v>
      </c>
      <c r="E5328" s="26">
        <v>43525</v>
      </c>
      <c r="F5328">
        <v>0</v>
      </c>
      <c r="G5328">
        <v>0</v>
      </c>
      <c r="I5328">
        <v>0</v>
      </c>
      <c r="J5328">
        <v>0</v>
      </c>
      <c r="L5328">
        <v>0</v>
      </c>
      <c r="N5328">
        <v>0</v>
      </c>
      <c r="P5328">
        <v>0</v>
      </c>
      <c r="Q5328">
        <v>0</v>
      </c>
      <c r="S5328">
        <v>0</v>
      </c>
    </row>
    <row r="5329" spans="1:19" x14ac:dyDescent="0.25">
      <c r="A5329" s="177" t="s">
        <v>12655</v>
      </c>
      <c r="B5329" t="s">
        <v>12656</v>
      </c>
      <c r="C5329" t="s">
        <v>202</v>
      </c>
      <c r="D5329" s="20" t="s">
        <v>1026</v>
      </c>
      <c r="E5329" s="26">
        <v>43525</v>
      </c>
      <c r="F5329">
        <v>5</v>
      </c>
      <c r="G5329">
        <v>5</v>
      </c>
      <c r="I5329">
        <v>59</v>
      </c>
      <c r="J5329">
        <v>55</v>
      </c>
      <c r="L5329">
        <v>64</v>
      </c>
      <c r="N5329">
        <v>59</v>
      </c>
      <c r="P5329">
        <v>0</v>
      </c>
      <c r="Q5329">
        <v>0</v>
      </c>
      <c r="S5329">
        <v>0</v>
      </c>
    </row>
    <row r="5330" spans="1:19" x14ac:dyDescent="0.25">
      <c r="A5330" s="177" t="s">
        <v>12480</v>
      </c>
      <c r="B5330" t="s">
        <v>12481</v>
      </c>
      <c r="C5330" t="s">
        <v>347</v>
      </c>
      <c r="D5330" s="20" t="s">
        <v>1026</v>
      </c>
      <c r="E5330" s="26">
        <v>43525</v>
      </c>
      <c r="F5330">
        <v>0</v>
      </c>
      <c r="G5330">
        <v>0</v>
      </c>
      <c r="I5330">
        <v>0</v>
      </c>
      <c r="J5330">
        <v>0</v>
      </c>
      <c r="L5330">
        <v>0</v>
      </c>
      <c r="N5330">
        <v>0</v>
      </c>
      <c r="P5330">
        <v>0</v>
      </c>
      <c r="Q5330">
        <v>0</v>
      </c>
      <c r="S5330">
        <v>0</v>
      </c>
    </row>
    <row r="5331" spans="1:19" x14ac:dyDescent="0.25">
      <c r="A5331" s="177" t="s">
        <v>9820</v>
      </c>
      <c r="B5331" t="s">
        <v>9821</v>
      </c>
      <c r="C5331" t="s">
        <v>224</v>
      </c>
      <c r="D5331" s="20" t="s">
        <v>1026</v>
      </c>
      <c r="E5331" s="26">
        <v>43525</v>
      </c>
      <c r="F5331">
        <v>6</v>
      </c>
      <c r="G5331">
        <v>6</v>
      </c>
      <c r="I5331">
        <v>54</v>
      </c>
      <c r="J5331">
        <v>66</v>
      </c>
      <c r="L5331">
        <v>66</v>
      </c>
      <c r="N5331">
        <v>54</v>
      </c>
      <c r="P5331">
        <v>0</v>
      </c>
      <c r="Q5331">
        <v>0</v>
      </c>
      <c r="S5331">
        <v>0</v>
      </c>
    </row>
    <row r="5332" spans="1:19" x14ac:dyDescent="0.25">
      <c r="A5332" s="177" t="s">
        <v>9521</v>
      </c>
      <c r="B5332" t="s">
        <v>9522</v>
      </c>
      <c r="C5332" t="s">
        <v>345</v>
      </c>
      <c r="D5332" s="20" t="s">
        <v>1026</v>
      </c>
      <c r="E5332" s="26">
        <v>43525</v>
      </c>
      <c r="F5332">
        <v>0</v>
      </c>
      <c r="G5332">
        <v>0</v>
      </c>
      <c r="I5332">
        <v>0</v>
      </c>
      <c r="J5332">
        <v>0</v>
      </c>
      <c r="L5332">
        <v>0</v>
      </c>
      <c r="N5332">
        <v>0</v>
      </c>
      <c r="P5332">
        <v>0</v>
      </c>
      <c r="Q5332">
        <v>0</v>
      </c>
      <c r="S5332">
        <v>0</v>
      </c>
    </row>
    <row r="5333" spans="1:19" x14ac:dyDescent="0.25">
      <c r="A5333" s="177" t="s">
        <v>7913</v>
      </c>
      <c r="B5333" t="s">
        <v>7914</v>
      </c>
      <c r="C5333" t="s">
        <v>226</v>
      </c>
      <c r="D5333" s="20" t="s">
        <v>1026</v>
      </c>
      <c r="E5333" s="26">
        <v>43525</v>
      </c>
      <c r="F5333">
        <v>4</v>
      </c>
      <c r="G5333">
        <v>5.5</v>
      </c>
      <c r="I5333">
        <v>37</v>
      </c>
      <c r="J5333">
        <v>44</v>
      </c>
      <c r="L5333">
        <v>62</v>
      </c>
      <c r="N5333">
        <v>36</v>
      </c>
      <c r="P5333">
        <v>0</v>
      </c>
      <c r="Q5333">
        <v>0</v>
      </c>
      <c r="S5333">
        <v>1</v>
      </c>
    </row>
    <row r="5334" spans="1:19" x14ac:dyDescent="0.25">
      <c r="A5334" s="177" t="s">
        <v>6983</v>
      </c>
      <c r="B5334" t="s">
        <v>6984</v>
      </c>
      <c r="C5334" t="s">
        <v>231</v>
      </c>
      <c r="D5334" s="20" t="s">
        <v>1026</v>
      </c>
      <c r="E5334" s="26">
        <v>43525</v>
      </c>
      <c r="F5334">
        <v>8</v>
      </c>
      <c r="G5334">
        <v>8</v>
      </c>
      <c r="I5334">
        <v>115</v>
      </c>
      <c r="J5334">
        <v>91</v>
      </c>
      <c r="L5334">
        <v>91</v>
      </c>
      <c r="N5334">
        <v>109</v>
      </c>
      <c r="P5334">
        <v>6</v>
      </c>
      <c r="Q5334">
        <v>11</v>
      </c>
      <c r="S5334">
        <v>6</v>
      </c>
    </row>
    <row r="5335" spans="1:19" x14ac:dyDescent="0.25">
      <c r="A5335" s="177" t="s">
        <v>6034</v>
      </c>
      <c r="B5335" t="s">
        <v>6035</v>
      </c>
      <c r="C5335" t="s">
        <v>216</v>
      </c>
      <c r="D5335" s="20" t="s">
        <v>1026</v>
      </c>
      <c r="E5335" s="26">
        <v>43525</v>
      </c>
      <c r="F5335">
        <v>8.5</v>
      </c>
      <c r="G5335">
        <v>9.5</v>
      </c>
      <c r="I5335">
        <v>59</v>
      </c>
      <c r="J5335">
        <v>84</v>
      </c>
      <c r="L5335">
        <v>98</v>
      </c>
      <c r="N5335">
        <v>37</v>
      </c>
      <c r="P5335">
        <v>7</v>
      </c>
      <c r="Q5335">
        <v>9</v>
      </c>
      <c r="S5335">
        <v>22</v>
      </c>
    </row>
    <row r="5336" spans="1:19" x14ac:dyDescent="0.25">
      <c r="A5336" s="177" t="s">
        <v>4641</v>
      </c>
      <c r="B5336" t="s">
        <v>4642</v>
      </c>
      <c r="C5336" t="s">
        <v>233</v>
      </c>
      <c r="D5336" s="20" t="s">
        <v>1026</v>
      </c>
      <c r="E5336" s="26">
        <v>43525</v>
      </c>
      <c r="F5336">
        <v>1.5</v>
      </c>
      <c r="G5336">
        <v>3.5</v>
      </c>
      <c r="I5336">
        <v>25</v>
      </c>
      <c r="J5336">
        <v>18</v>
      </c>
      <c r="L5336">
        <v>46</v>
      </c>
      <c r="N5336">
        <v>24</v>
      </c>
      <c r="P5336">
        <v>0</v>
      </c>
      <c r="Q5336">
        <v>0</v>
      </c>
      <c r="S5336">
        <v>1</v>
      </c>
    </row>
    <row r="5337" spans="1:19" x14ac:dyDescent="0.25">
      <c r="A5337" s="177" t="s">
        <v>4051</v>
      </c>
      <c r="B5337" t="s">
        <v>4052</v>
      </c>
      <c r="C5337" t="s">
        <v>219</v>
      </c>
      <c r="D5337" s="20" t="s">
        <v>1026</v>
      </c>
      <c r="E5337" s="26">
        <v>43525</v>
      </c>
      <c r="F5337">
        <v>0</v>
      </c>
      <c r="G5337">
        <v>0</v>
      </c>
      <c r="I5337">
        <v>0</v>
      </c>
      <c r="J5337">
        <v>0</v>
      </c>
      <c r="L5337">
        <v>0</v>
      </c>
      <c r="N5337">
        <v>0</v>
      </c>
      <c r="P5337">
        <v>0</v>
      </c>
      <c r="Q5337">
        <v>0</v>
      </c>
      <c r="S5337">
        <v>0</v>
      </c>
    </row>
    <row r="5338" spans="1:19" x14ac:dyDescent="0.25">
      <c r="A5338" s="177" t="s">
        <v>3780</v>
      </c>
      <c r="B5338" t="s">
        <v>3781</v>
      </c>
      <c r="C5338" t="s">
        <v>340</v>
      </c>
      <c r="D5338" s="20" t="s">
        <v>1026</v>
      </c>
      <c r="E5338" s="26">
        <v>43525</v>
      </c>
      <c r="F5338">
        <v>0</v>
      </c>
      <c r="G5338">
        <v>0</v>
      </c>
      <c r="I5338">
        <v>0</v>
      </c>
      <c r="J5338">
        <v>0</v>
      </c>
      <c r="L5338">
        <v>0</v>
      </c>
      <c r="N5338">
        <v>0</v>
      </c>
      <c r="P5338">
        <v>0</v>
      </c>
      <c r="Q5338">
        <v>0</v>
      </c>
      <c r="S5338">
        <v>0</v>
      </c>
    </row>
    <row r="5339" spans="1:19" x14ac:dyDescent="0.25">
      <c r="A5339" s="177" t="s">
        <v>11388</v>
      </c>
      <c r="B5339" t="s">
        <v>11389</v>
      </c>
      <c r="C5339" t="s">
        <v>350</v>
      </c>
      <c r="D5339" s="20" t="s">
        <v>1026</v>
      </c>
      <c r="E5339" s="26">
        <v>43525</v>
      </c>
      <c r="F5339">
        <v>0</v>
      </c>
      <c r="G5339">
        <v>0</v>
      </c>
      <c r="I5339">
        <v>0</v>
      </c>
      <c r="J5339">
        <v>0</v>
      </c>
      <c r="L5339">
        <v>0</v>
      </c>
      <c r="N5339">
        <v>0</v>
      </c>
      <c r="P5339">
        <v>0</v>
      </c>
      <c r="Q5339">
        <v>0</v>
      </c>
      <c r="S5339">
        <v>0</v>
      </c>
    </row>
    <row r="5340" spans="1:19" x14ac:dyDescent="0.25">
      <c r="A5340" s="177" t="s">
        <v>11390</v>
      </c>
      <c r="B5340" t="s">
        <v>11391</v>
      </c>
      <c r="C5340" t="s">
        <v>351</v>
      </c>
      <c r="D5340" s="20" t="s">
        <v>1026</v>
      </c>
      <c r="E5340" s="26">
        <v>43525</v>
      </c>
      <c r="F5340">
        <v>0</v>
      </c>
      <c r="G5340">
        <v>0</v>
      </c>
      <c r="I5340">
        <v>0</v>
      </c>
      <c r="J5340">
        <v>0</v>
      </c>
      <c r="L5340">
        <v>0</v>
      </c>
      <c r="N5340">
        <v>0</v>
      </c>
      <c r="P5340">
        <v>0</v>
      </c>
      <c r="Q5340">
        <v>0</v>
      </c>
      <c r="S5340">
        <v>0</v>
      </c>
    </row>
    <row r="5341" spans="1:19" x14ac:dyDescent="0.25">
      <c r="A5341" s="177" t="s">
        <v>11250</v>
      </c>
      <c r="B5341" t="s">
        <v>11251</v>
      </c>
      <c r="C5341" t="s">
        <v>352</v>
      </c>
      <c r="D5341" s="20" t="s">
        <v>1026</v>
      </c>
      <c r="E5341" s="26">
        <v>43525</v>
      </c>
      <c r="F5341">
        <v>0</v>
      </c>
      <c r="G5341">
        <v>0</v>
      </c>
      <c r="I5341">
        <v>0</v>
      </c>
      <c r="J5341">
        <v>0</v>
      </c>
      <c r="L5341">
        <v>0</v>
      </c>
      <c r="N5341">
        <v>0</v>
      </c>
      <c r="P5341">
        <v>0</v>
      </c>
      <c r="Q5341">
        <v>0</v>
      </c>
      <c r="S5341">
        <v>0</v>
      </c>
    </row>
    <row r="5342" spans="1:19" x14ac:dyDescent="0.25">
      <c r="A5342" s="177" t="s">
        <v>10251</v>
      </c>
      <c r="B5342" t="s">
        <v>10252</v>
      </c>
      <c r="C5342" t="s">
        <v>353</v>
      </c>
      <c r="D5342" s="20" t="s">
        <v>1026</v>
      </c>
      <c r="E5342" s="26">
        <v>43525</v>
      </c>
      <c r="F5342">
        <v>0</v>
      </c>
      <c r="G5342">
        <v>0</v>
      </c>
      <c r="I5342">
        <v>0</v>
      </c>
      <c r="J5342">
        <v>0</v>
      </c>
      <c r="L5342">
        <v>0</v>
      </c>
      <c r="N5342">
        <v>0</v>
      </c>
      <c r="P5342">
        <v>0</v>
      </c>
      <c r="Q5342">
        <v>0</v>
      </c>
      <c r="S5342">
        <v>0</v>
      </c>
    </row>
    <row r="5343" spans="1:19" x14ac:dyDescent="0.25">
      <c r="A5343" s="177" t="s">
        <v>10111</v>
      </c>
      <c r="B5343" t="s">
        <v>10112</v>
      </c>
      <c r="C5343" t="s">
        <v>386</v>
      </c>
      <c r="D5343" s="20" t="s">
        <v>1026</v>
      </c>
      <c r="E5343" s="26">
        <v>43525</v>
      </c>
      <c r="F5343">
        <v>0</v>
      </c>
      <c r="G5343">
        <v>0</v>
      </c>
      <c r="I5343">
        <v>0</v>
      </c>
      <c r="J5343">
        <v>0</v>
      </c>
      <c r="L5343">
        <v>0</v>
      </c>
      <c r="N5343">
        <v>0</v>
      </c>
      <c r="P5343">
        <v>0</v>
      </c>
      <c r="Q5343">
        <v>0</v>
      </c>
      <c r="S5343">
        <v>0</v>
      </c>
    </row>
    <row r="5344" spans="1:19" x14ac:dyDescent="0.25">
      <c r="A5344" s="177" t="s">
        <v>8664</v>
      </c>
      <c r="B5344" t="s">
        <v>8665</v>
      </c>
      <c r="C5344" t="s">
        <v>354</v>
      </c>
      <c r="D5344" s="20" t="s">
        <v>1026</v>
      </c>
      <c r="E5344" s="26">
        <v>43525</v>
      </c>
      <c r="F5344">
        <v>1.5</v>
      </c>
      <c r="G5344">
        <v>1.5</v>
      </c>
      <c r="I5344">
        <v>6</v>
      </c>
      <c r="J5344">
        <v>9</v>
      </c>
      <c r="L5344">
        <v>9</v>
      </c>
      <c r="N5344">
        <v>5</v>
      </c>
      <c r="P5344">
        <v>0</v>
      </c>
      <c r="Q5344">
        <v>0</v>
      </c>
      <c r="S5344">
        <v>1</v>
      </c>
    </row>
    <row r="5345" spans="1:19" x14ac:dyDescent="0.25">
      <c r="A5345" s="177" t="s">
        <v>6458</v>
      </c>
      <c r="B5345" t="s">
        <v>6459</v>
      </c>
      <c r="C5345" t="s">
        <v>355</v>
      </c>
      <c r="D5345" s="20" t="s">
        <v>1026</v>
      </c>
      <c r="E5345" s="26">
        <v>43525</v>
      </c>
      <c r="F5345">
        <v>4.5</v>
      </c>
      <c r="G5345">
        <v>5.5</v>
      </c>
      <c r="I5345">
        <v>12</v>
      </c>
      <c r="J5345">
        <v>26</v>
      </c>
      <c r="L5345">
        <v>32</v>
      </c>
      <c r="N5345">
        <v>12</v>
      </c>
      <c r="P5345">
        <v>0</v>
      </c>
      <c r="Q5345">
        <v>0</v>
      </c>
      <c r="S5345">
        <v>0</v>
      </c>
    </row>
    <row r="5346" spans="1:19" s="20" customFormat="1" x14ac:dyDescent="0.25">
      <c r="A5346" s="177" t="s">
        <v>12196</v>
      </c>
      <c r="B5346" s="20" t="s">
        <v>12197</v>
      </c>
      <c r="C5346" s="20" t="s">
        <v>1076</v>
      </c>
      <c r="D5346" s="20" t="s">
        <v>1028</v>
      </c>
      <c r="E5346" s="26">
        <v>43525</v>
      </c>
      <c r="F5346" s="20">
        <v>1.5</v>
      </c>
      <c r="G5346" s="20">
        <v>2.5</v>
      </c>
      <c r="I5346" s="20">
        <v>4</v>
      </c>
      <c r="J5346" s="20">
        <v>8</v>
      </c>
      <c r="L5346" s="20">
        <v>14</v>
      </c>
      <c r="N5346" s="20">
        <v>3</v>
      </c>
      <c r="P5346" s="20">
        <v>0</v>
      </c>
      <c r="Q5346" s="20">
        <v>1</v>
      </c>
      <c r="S5346" s="20">
        <v>1</v>
      </c>
    </row>
    <row r="5347" spans="1:19" x14ac:dyDescent="0.25">
      <c r="A5347" s="177" t="s">
        <v>7531</v>
      </c>
      <c r="B5347" t="s">
        <v>7532</v>
      </c>
      <c r="C5347" s="20" t="s">
        <v>1074</v>
      </c>
      <c r="D5347" s="20" t="s">
        <v>1028</v>
      </c>
      <c r="E5347" s="26">
        <v>43525</v>
      </c>
      <c r="F5347">
        <v>2</v>
      </c>
      <c r="G5347">
        <v>2.5</v>
      </c>
      <c r="I5347">
        <v>11</v>
      </c>
      <c r="J5347">
        <v>11</v>
      </c>
      <c r="L5347">
        <v>14</v>
      </c>
      <c r="N5347">
        <v>10</v>
      </c>
      <c r="P5347">
        <v>0</v>
      </c>
      <c r="Q5347">
        <v>0</v>
      </c>
      <c r="S5347">
        <v>1</v>
      </c>
    </row>
    <row r="5348" spans="1:19" x14ac:dyDescent="0.25">
      <c r="A5348" s="177" t="s">
        <v>5820</v>
      </c>
      <c r="B5348" t="s">
        <v>5821</v>
      </c>
      <c r="C5348" s="20" t="s">
        <v>1073</v>
      </c>
      <c r="D5348" s="20" t="s">
        <v>1028</v>
      </c>
      <c r="E5348" s="26">
        <v>43525</v>
      </c>
      <c r="F5348">
        <v>3.5</v>
      </c>
      <c r="G5348">
        <v>3.5</v>
      </c>
      <c r="I5348">
        <v>14</v>
      </c>
      <c r="J5348">
        <v>20</v>
      </c>
      <c r="L5348">
        <v>20</v>
      </c>
      <c r="N5348">
        <v>14</v>
      </c>
      <c r="P5348">
        <v>0</v>
      </c>
      <c r="Q5348">
        <v>0</v>
      </c>
      <c r="S5348">
        <v>0</v>
      </c>
    </row>
    <row r="5349" spans="1:19" s="20" customFormat="1" x14ac:dyDescent="0.25">
      <c r="A5349" s="177" t="s">
        <v>1002</v>
      </c>
      <c r="B5349" s="177" t="s">
        <v>1004</v>
      </c>
      <c r="C5349" s="20" t="s">
        <v>1080</v>
      </c>
      <c r="D5349" s="177" t="s">
        <v>1028</v>
      </c>
      <c r="E5349" s="26">
        <v>43525</v>
      </c>
      <c r="F5349" s="20">
        <v>1.5</v>
      </c>
      <c r="G5349" s="20">
        <v>1.5</v>
      </c>
      <c r="I5349" s="20">
        <v>7</v>
      </c>
      <c r="J5349" s="20">
        <v>8</v>
      </c>
      <c r="L5349" s="20">
        <v>9</v>
      </c>
      <c r="N5349" s="20">
        <v>7</v>
      </c>
      <c r="P5349" s="20">
        <v>0</v>
      </c>
      <c r="Q5349" s="20">
        <v>2</v>
      </c>
      <c r="S5349" s="20">
        <v>0</v>
      </c>
    </row>
    <row r="5350" spans="1:19" x14ac:dyDescent="0.25">
      <c r="A5350" s="177" t="s">
        <v>7409</v>
      </c>
      <c r="B5350" t="s">
        <v>7410</v>
      </c>
      <c r="C5350" s="20" t="s">
        <v>1078</v>
      </c>
      <c r="D5350" s="20" t="s">
        <v>1028</v>
      </c>
      <c r="E5350" s="26">
        <v>43525</v>
      </c>
      <c r="F5350">
        <v>4.5</v>
      </c>
      <c r="G5350">
        <v>4.5</v>
      </c>
      <c r="I5350">
        <v>33</v>
      </c>
      <c r="J5350">
        <v>25</v>
      </c>
      <c r="L5350">
        <v>26</v>
      </c>
      <c r="N5350">
        <v>25</v>
      </c>
      <c r="P5350">
        <v>2</v>
      </c>
      <c r="Q5350">
        <v>3</v>
      </c>
      <c r="S5350">
        <v>8</v>
      </c>
    </row>
    <row r="5351" spans="1:19" x14ac:dyDescent="0.25">
      <c r="A5351" s="177" t="s">
        <v>5401</v>
      </c>
      <c r="B5351" t="s">
        <v>5402</v>
      </c>
      <c r="C5351" s="20" t="s">
        <v>1079</v>
      </c>
      <c r="D5351" s="20" t="s">
        <v>1028</v>
      </c>
      <c r="E5351" s="26">
        <v>43525</v>
      </c>
      <c r="F5351">
        <v>3</v>
      </c>
      <c r="G5351">
        <v>3</v>
      </c>
      <c r="I5351">
        <v>7</v>
      </c>
      <c r="J5351">
        <v>17</v>
      </c>
      <c r="L5351">
        <v>17</v>
      </c>
      <c r="N5351">
        <v>5</v>
      </c>
      <c r="P5351">
        <v>0</v>
      </c>
      <c r="Q5351">
        <v>0</v>
      </c>
      <c r="S5351">
        <v>2</v>
      </c>
    </row>
    <row r="5352" spans="1:19" x14ac:dyDescent="0.25">
      <c r="A5352" s="177" t="s">
        <v>7740</v>
      </c>
      <c r="B5352" t="s">
        <v>7747</v>
      </c>
      <c r="C5352" t="s">
        <v>901</v>
      </c>
      <c r="D5352" s="20" t="s">
        <v>1026</v>
      </c>
      <c r="E5352" s="26">
        <v>43525</v>
      </c>
      <c r="F5352">
        <v>3</v>
      </c>
      <c r="G5352">
        <v>3</v>
      </c>
      <c r="I5352">
        <v>7</v>
      </c>
      <c r="J5352">
        <v>17</v>
      </c>
      <c r="L5352">
        <v>17</v>
      </c>
      <c r="N5352">
        <v>5</v>
      </c>
      <c r="P5352">
        <v>0</v>
      </c>
      <c r="Q5352">
        <v>0</v>
      </c>
      <c r="S5352">
        <v>2</v>
      </c>
    </row>
    <row r="5353" spans="1:19" x14ac:dyDescent="0.25">
      <c r="A5353" s="177" t="s">
        <v>7420</v>
      </c>
      <c r="B5353" t="s">
        <v>7419</v>
      </c>
      <c r="C5353" t="s">
        <v>901</v>
      </c>
      <c r="D5353" s="20" t="s">
        <v>1027</v>
      </c>
      <c r="E5353" s="26">
        <v>43525</v>
      </c>
      <c r="F5353">
        <v>3.5</v>
      </c>
      <c r="G5353">
        <v>3</v>
      </c>
      <c r="I5353">
        <v>7</v>
      </c>
      <c r="J5353">
        <v>17</v>
      </c>
      <c r="L5353">
        <v>17</v>
      </c>
      <c r="N5353">
        <v>5</v>
      </c>
      <c r="P5353">
        <v>0</v>
      </c>
      <c r="Q5353">
        <v>0</v>
      </c>
      <c r="S5353">
        <v>2</v>
      </c>
    </row>
    <row r="5354" spans="1:19" x14ac:dyDescent="0.25">
      <c r="A5354" s="177" t="s">
        <v>5858</v>
      </c>
      <c r="B5354" t="s">
        <v>5868</v>
      </c>
      <c r="C5354" t="s">
        <v>903</v>
      </c>
      <c r="D5354" s="20" t="s">
        <v>1026</v>
      </c>
      <c r="E5354" s="26">
        <v>43525</v>
      </c>
      <c r="F5354">
        <v>6.5</v>
      </c>
      <c r="G5354">
        <v>3</v>
      </c>
      <c r="I5354">
        <v>7</v>
      </c>
      <c r="J5354">
        <v>17</v>
      </c>
      <c r="L5354">
        <v>17</v>
      </c>
      <c r="N5354">
        <v>5</v>
      </c>
      <c r="P5354">
        <v>0</v>
      </c>
      <c r="Q5354">
        <v>0</v>
      </c>
      <c r="S5354">
        <v>2</v>
      </c>
    </row>
    <row r="5355" spans="1:19" x14ac:dyDescent="0.25">
      <c r="A5355" s="177" t="s">
        <v>5429</v>
      </c>
      <c r="B5355" t="s">
        <v>5430</v>
      </c>
      <c r="C5355" t="s">
        <v>903</v>
      </c>
      <c r="D5355" s="20" t="s">
        <v>1027</v>
      </c>
      <c r="E5355" s="26">
        <v>43525</v>
      </c>
      <c r="F5355">
        <v>0</v>
      </c>
      <c r="G5355">
        <v>3</v>
      </c>
      <c r="I5355">
        <v>7</v>
      </c>
      <c r="J5355">
        <v>17</v>
      </c>
      <c r="L5355">
        <v>17</v>
      </c>
      <c r="N5355">
        <v>5</v>
      </c>
      <c r="P5355">
        <v>0</v>
      </c>
      <c r="Q5355">
        <v>0</v>
      </c>
      <c r="S5355">
        <v>2</v>
      </c>
    </row>
    <row r="5356" spans="1:19" x14ac:dyDescent="0.25">
      <c r="A5356" s="177" t="s">
        <v>11953</v>
      </c>
      <c r="B5356" t="s">
        <v>11954</v>
      </c>
      <c r="C5356" t="s">
        <v>198</v>
      </c>
      <c r="D5356" s="20" t="s">
        <v>1028</v>
      </c>
      <c r="E5356" s="26">
        <v>43525</v>
      </c>
      <c r="F5356">
        <v>0</v>
      </c>
      <c r="G5356">
        <v>0</v>
      </c>
      <c r="I5356">
        <v>0</v>
      </c>
      <c r="J5356">
        <v>0</v>
      </c>
      <c r="L5356">
        <v>0</v>
      </c>
      <c r="N5356">
        <v>0</v>
      </c>
      <c r="P5356">
        <v>0</v>
      </c>
      <c r="Q5356">
        <v>0</v>
      </c>
      <c r="S5356">
        <v>0</v>
      </c>
    </row>
    <row r="5357" spans="1:19" x14ac:dyDescent="0.25">
      <c r="A5357" s="177" t="s">
        <v>11955</v>
      </c>
      <c r="B5357" t="s">
        <v>11956</v>
      </c>
      <c r="C5357" t="s">
        <v>962</v>
      </c>
      <c r="D5357" s="20" t="s">
        <v>1028</v>
      </c>
      <c r="E5357" s="26">
        <v>43525</v>
      </c>
      <c r="G5357">
        <v>3</v>
      </c>
      <c r="I5357">
        <v>4</v>
      </c>
      <c r="J5357">
        <v>16</v>
      </c>
      <c r="L5357">
        <v>18</v>
      </c>
      <c r="N5357">
        <v>3</v>
      </c>
      <c r="P5357">
        <v>0</v>
      </c>
      <c r="Q5357">
        <v>0</v>
      </c>
      <c r="S5357">
        <v>1</v>
      </c>
    </row>
    <row r="5358" spans="1:19" x14ac:dyDescent="0.25">
      <c r="A5358" s="177" t="s">
        <v>11957</v>
      </c>
      <c r="B5358" t="s">
        <v>11958</v>
      </c>
      <c r="C5358" t="s">
        <v>199</v>
      </c>
      <c r="D5358" s="20" t="s">
        <v>1028</v>
      </c>
      <c r="E5358" s="26">
        <v>43525</v>
      </c>
      <c r="F5358">
        <v>13.5</v>
      </c>
      <c r="G5358">
        <v>13.5</v>
      </c>
      <c r="I5358">
        <v>88</v>
      </c>
      <c r="J5358">
        <v>102</v>
      </c>
      <c r="L5358">
        <v>113</v>
      </c>
      <c r="N5358">
        <v>85</v>
      </c>
      <c r="P5358">
        <v>1</v>
      </c>
      <c r="Q5358">
        <v>4</v>
      </c>
      <c r="S5358">
        <v>3</v>
      </c>
    </row>
    <row r="5359" spans="1:19" x14ac:dyDescent="0.25">
      <c r="A5359" s="177" t="s">
        <v>11959</v>
      </c>
      <c r="B5359" t="s">
        <v>11960</v>
      </c>
      <c r="C5359" t="s">
        <v>348</v>
      </c>
      <c r="D5359" s="20" t="s">
        <v>1028</v>
      </c>
      <c r="E5359" s="26">
        <v>43525</v>
      </c>
      <c r="F5359">
        <v>0</v>
      </c>
      <c r="G5359">
        <v>0</v>
      </c>
      <c r="I5359">
        <v>0</v>
      </c>
      <c r="J5359">
        <v>0</v>
      </c>
      <c r="L5359">
        <v>0</v>
      </c>
      <c r="N5359">
        <v>0</v>
      </c>
      <c r="P5359">
        <v>0</v>
      </c>
      <c r="Q5359">
        <v>0</v>
      </c>
      <c r="S5359">
        <v>0</v>
      </c>
    </row>
    <row r="5360" spans="1:19" x14ac:dyDescent="0.25">
      <c r="A5360" s="177" t="s">
        <v>11961</v>
      </c>
      <c r="B5360" t="s">
        <v>11962</v>
      </c>
      <c r="C5360" t="s">
        <v>357</v>
      </c>
      <c r="D5360" s="20" t="s">
        <v>1028</v>
      </c>
      <c r="E5360" s="26">
        <v>43525</v>
      </c>
      <c r="F5360">
        <v>0</v>
      </c>
      <c r="G5360">
        <v>0</v>
      </c>
      <c r="I5360">
        <v>0</v>
      </c>
      <c r="J5360">
        <v>0</v>
      </c>
      <c r="L5360">
        <v>0</v>
      </c>
      <c r="N5360">
        <v>0</v>
      </c>
      <c r="P5360">
        <v>0</v>
      </c>
      <c r="Q5360">
        <v>0</v>
      </c>
      <c r="S5360">
        <v>0</v>
      </c>
    </row>
    <row r="5361" spans="1:19" x14ac:dyDescent="0.25">
      <c r="A5361" s="177" t="s">
        <v>11017</v>
      </c>
      <c r="B5361" t="s">
        <v>11018</v>
      </c>
      <c r="C5361" t="s">
        <v>227</v>
      </c>
      <c r="D5361" s="20" t="s">
        <v>1028</v>
      </c>
      <c r="E5361" s="26">
        <v>43525</v>
      </c>
      <c r="F5361">
        <v>0</v>
      </c>
      <c r="G5361">
        <v>0</v>
      </c>
      <c r="I5361">
        <v>0</v>
      </c>
      <c r="J5361">
        <v>0</v>
      </c>
      <c r="L5361">
        <v>0</v>
      </c>
      <c r="N5361">
        <v>0</v>
      </c>
      <c r="P5361">
        <v>0</v>
      </c>
      <c r="Q5361">
        <v>0</v>
      </c>
      <c r="S5361">
        <v>0</v>
      </c>
    </row>
    <row r="5362" spans="1:19" x14ac:dyDescent="0.25">
      <c r="A5362" s="177" t="s">
        <v>10842</v>
      </c>
      <c r="B5362" t="s">
        <v>10843</v>
      </c>
      <c r="C5362" t="s">
        <v>203</v>
      </c>
      <c r="D5362" s="20" t="s">
        <v>1028</v>
      </c>
      <c r="E5362" s="26">
        <v>43525</v>
      </c>
      <c r="F5362">
        <v>0</v>
      </c>
      <c r="G5362">
        <v>0</v>
      </c>
      <c r="I5362">
        <v>0</v>
      </c>
      <c r="J5362">
        <v>0</v>
      </c>
      <c r="L5362">
        <v>0</v>
      </c>
      <c r="N5362">
        <v>0</v>
      </c>
      <c r="O5362" t="e">
        <v>#DIV/0!</v>
      </c>
      <c r="P5362">
        <v>0</v>
      </c>
      <c r="Q5362">
        <v>0</v>
      </c>
      <c r="S5362">
        <v>0</v>
      </c>
    </row>
    <row r="5363" spans="1:19" x14ac:dyDescent="0.25">
      <c r="A5363" s="177" t="s">
        <v>10177</v>
      </c>
      <c r="B5363" t="s">
        <v>10178</v>
      </c>
      <c r="C5363" t="s">
        <v>387</v>
      </c>
      <c r="D5363" s="20" t="s">
        <v>1028</v>
      </c>
      <c r="E5363" s="26">
        <v>43525</v>
      </c>
      <c r="F5363">
        <v>0</v>
      </c>
      <c r="G5363">
        <v>0</v>
      </c>
      <c r="I5363">
        <v>0</v>
      </c>
      <c r="J5363">
        <v>0</v>
      </c>
      <c r="L5363">
        <v>0</v>
      </c>
      <c r="N5363">
        <v>0</v>
      </c>
      <c r="P5363">
        <v>0</v>
      </c>
      <c r="Q5363">
        <v>0</v>
      </c>
      <c r="S5363">
        <v>0</v>
      </c>
    </row>
    <row r="5364" spans="1:19" x14ac:dyDescent="0.25">
      <c r="A5364" s="177" t="s">
        <v>9995</v>
      </c>
      <c r="B5364" t="s">
        <v>9996</v>
      </c>
      <c r="C5364" t="s">
        <v>223</v>
      </c>
      <c r="D5364" s="20" t="s">
        <v>1028</v>
      </c>
      <c r="E5364" s="26">
        <v>43525</v>
      </c>
      <c r="F5364">
        <v>6</v>
      </c>
      <c r="G5364">
        <v>6</v>
      </c>
      <c r="I5364">
        <v>54</v>
      </c>
      <c r="J5364">
        <v>66</v>
      </c>
      <c r="L5364">
        <v>66</v>
      </c>
      <c r="N5364">
        <v>54</v>
      </c>
      <c r="P5364">
        <v>0</v>
      </c>
      <c r="Q5364">
        <v>0</v>
      </c>
      <c r="S5364">
        <v>0</v>
      </c>
    </row>
    <row r="5365" spans="1:19" x14ac:dyDescent="0.25">
      <c r="A5365" s="177" t="s">
        <v>9613</v>
      </c>
      <c r="B5365" t="s">
        <v>9614</v>
      </c>
      <c r="C5365" t="s">
        <v>346</v>
      </c>
      <c r="D5365" s="20" t="s">
        <v>1028</v>
      </c>
      <c r="E5365" s="26">
        <v>43525</v>
      </c>
      <c r="F5365">
        <v>0</v>
      </c>
      <c r="G5365">
        <v>0</v>
      </c>
      <c r="I5365">
        <v>0</v>
      </c>
      <c r="J5365">
        <v>0</v>
      </c>
      <c r="L5365">
        <v>0</v>
      </c>
      <c r="N5365">
        <v>0</v>
      </c>
      <c r="P5365">
        <v>0</v>
      </c>
      <c r="Q5365">
        <v>0</v>
      </c>
      <c r="S5365">
        <v>0</v>
      </c>
    </row>
    <row r="5366" spans="1:19" x14ac:dyDescent="0.25">
      <c r="A5366" s="177" t="s">
        <v>9254</v>
      </c>
      <c r="B5366" t="s">
        <v>9255</v>
      </c>
      <c r="C5366" t="s">
        <v>207</v>
      </c>
      <c r="D5366" s="20" t="s">
        <v>1028</v>
      </c>
      <c r="E5366" s="26">
        <v>43525</v>
      </c>
      <c r="F5366">
        <v>7.5</v>
      </c>
      <c r="G5366">
        <v>7</v>
      </c>
      <c r="I5366">
        <v>32</v>
      </c>
      <c r="J5366">
        <v>46</v>
      </c>
      <c r="L5366">
        <v>42</v>
      </c>
      <c r="N5366">
        <v>29</v>
      </c>
      <c r="O5366">
        <v>0.5</v>
      </c>
      <c r="P5366">
        <v>2</v>
      </c>
      <c r="Q5366">
        <v>9</v>
      </c>
      <c r="S5366">
        <v>3</v>
      </c>
    </row>
    <row r="5367" spans="1:19" x14ac:dyDescent="0.25">
      <c r="A5367" s="177" t="s">
        <v>8415</v>
      </c>
      <c r="B5367" t="s">
        <v>8416</v>
      </c>
      <c r="C5367" t="s">
        <v>212</v>
      </c>
      <c r="D5367" s="20" t="s">
        <v>1028</v>
      </c>
      <c r="E5367" s="26">
        <v>43525</v>
      </c>
      <c r="F5367">
        <v>1.5</v>
      </c>
      <c r="G5367">
        <v>1.5</v>
      </c>
      <c r="I5367">
        <v>5</v>
      </c>
      <c r="J5367">
        <v>8</v>
      </c>
      <c r="L5367">
        <v>8</v>
      </c>
      <c r="N5367">
        <v>5</v>
      </c>
      <c r="P5367">
        <v>0</v>
      </c>
      <c r="Q5367">
        <v>1</v>
      </c>
      <c r="S5367">
        <v>0</v>
      </c>
    </row>
    <row r="5368" spans="1:19" x14ac:dyDescent="0.25">
      <c r="A5368" s="177" t="s">
        <v>8146</v>
      </c>
      <c r="B5368" t="s">
        <v>8147</v>
      </c>
      <c r="C5368" t="s">
        <v>963</v>
      </c>
      <c r="D5368" s="20" t="s">
        <v>1028</v>
      </c>
      <c r="E5368" s="26">
        <v>43525</v>
      </c>
      <c r="F5368">
        <v>0</v>
      </c>
      <c r="G5368">
        <v>0</v>
      </c>
      <c r="I5368">
        <v>0</v>
      </c>
      <c r="J5368">
        <v>0</v>
      </c>
      <c r="L5368">
        <v>0</v>
      </c>
      <c r="N5368">
        <v>0</v>
      </c>
      <c r="P5368">
        <v>0</v>
      </c>
      <c r="Q5368">
        <v>0</v>
      </c>
      <c r="S5368">
        <v>0</v>
      </c>
    </row>
    <row r="5369" spans="1:19" x14ac:dyDescent="0.25">
      <c r="A5369" s="177" t="s">
        <v>8114</v>
      </c>
      <c r="B5369" t="s">
        <v>8115</v>
      </c>
      <c r="C5369" t="s">
        <v>225</v>
      </c>
      <c r="D5369" s="20" t="s">
        <v>1028</v>
      </c>
      <c r="E5369" s="26">
        <v>43525</v>
      </c>
      <c r="F5369">
        <v>4</v>
      </c>
      <c r="G5369">
        <v>5.5</v>
      </c>
      <c r="I5369">
        <v>37</v>
      </c>
      <c r="J5369">
        <v>44</v>
      </c>
      <c r="L5369">
        <v>62</v>
      </c>
      <c r="N5369">
        <v>36</v>
      </c>
      <c r="P5369">
        <v>0</v>
      </c>
      <c r="Q5369">
        <v>0</v>
      </c>
      <c r="S5369">
        <v>1</v>
      </c>
    </row>
    <row r="5370" spans="1:19" x14ac:dyDescent="0.25">
      <c r="A5370" s="177" t="s">
        <v>7726</v>
      </c>
      <c r="B5370" t="s">
        <v>7727</v>
      </c>
      <c r="C5370" t="s">
        <v>901</v>
      </c>
      <c r="D5370" s="20" t="s">
        <v>1028</v>
      </c>
      <c r="E5370" s="26">
        <v>43525</v>
      </c>
      <c r="F5370">
        <v>6.5</v>
      </c>
      <c r="G5370">
        <v>7</v>
      </c>
      <c r="I5370">
        <v>44</v>
      </c>
      <c r="J5370">
        <v>36</v>
      </c>
      <c r="L5370">
        <v>40</v>
      </c>
      <c r="N5370">
        <v>35</v>
      </c>
      <c r="P5370">
        <v>2</v>
      </c>
      <c r="Q5370">
        <v>3</v>
      </c>
      <c r="S5370">
        <v>9</v>
      </c>
    </row>
    <row r="5371" spans="1:19" x14ac:dyDescent="0.25">
      <c r="A5371" s="177" t="s">
        <v>7174</v>
      </c>
      <c r="B5371" t="s">
        <v>7175</v>
      </c>
      <c r="C5371" t="s">
        <v>232</v>
      </c>
      <c r="D5371" s="20" t="s">
        <v>1028</v>
      </c>
      <c r="E5371" s="26">
        <v>43525</v>
      </c>
      <c r="F5371">
        <v>8</v>
      </c>
      <c r="G5371">
        <v>8</v>
      </c>
      <c r="I5371">
        <v>115</v>
      </c>
      <c r="J5371">
        <v>91</v>
      </c>
      <c r="L5371">
        <v>91</v>
      </c>
      <c r="N5371">
        <v>109</v>
      </c>
      <c r="P5371">
        <v>6</v>
      </c>
      <c r="Q5371">
        <v>11</v>
      </c>
      <c r="S5371">
        <v>6</v>
      </c>
    </row>
    <row r="5372" spans="1:19" x14ac:dyDescent="0.25">
      <c r="A5372" s="177" t="s">
        <v>6808</v>
      </c>
      <c r="B5372" t="s">
        <v>6809</v>
      </c>
      <c r="C5372" t="s">
        <v>317</v>
      </c>
      <c r="D5372" s="20" t="s">
        <v>1028</v>
      </c>
      <c r="E5372" s="26">
        <v>43525</v>
      </c>
      <c r="F5372">
        <v>11</v>
      </c>
      <c r="G5372">
        <v>11.5</v>
      </c>
      <c r="I5372">
        <v>28</v>
      </c>
      <c r="J5372">
        <v>64</v>
      </c>
      <c r="L5372">
        <v>67</v>
      </c>
      <c r="N5372">
        <v>27</v>
      </c>
      <c r="P5372">
        <v>0</v>
      </c>
      <c r="Q5372">
        <v>0</v>
      </c>
      <c r="S5372">
        <v>1</v>
      </c>
    </row>
    <row r="5373" spans="1:19" x14ac:dyDescent="0.25">
      <c r="A5373" s="177" t="s">
        <v>6384</v>
      </c>
      <c r="B5373" t="s">
        <v>6385</v>
      </c>
      <c r="C5373" t="s">
        <v>214</v>
      </c>
      <c r="D5373" s="20" t="s">
        <v>1028</v>
      </c>
      <c r="E5373" s="26">
        <v>43525</v>
      </c>
      <c r="F5373">
        <v>14</v>
      </c>
      <c r="G5373">
        <v>15.5</v>
      </c>
      <c r="I5373">
        <v>86</v>
      </c>
      <c r="J5373">
        <v>119</v>
      </c>
      <c r="L5373">
        <v>138</v>
      </c>
      <c r="N5373">
        <v>57</v>
      </c>
      <c r="O5373">
        <v>1.0249999999999999</v>
      </c>
      <c r="P5373">
        <v>14</v>
      </c>
      <c r="Q5373">
        <v>19</v>
      </c>
      <c r="S5373">
        <v>29</v>
      </c>
    </row>
    <row r="5374" spans="1:19" x14ac:dyDescent="0.25">
      <c r="A5374" s="177" t="s">
        <v>5838</v>
      </c>
      <c r="B5374" t="s">
        <v>5839</v>
      </c>
      <c r="C5374" t="s">
        <v>903</v>
      </c>
      <c r="D5374" s="20" t="s">
        <v>1028</v>
      </c>
      <c r="E5374" s="26">
        <v>43525</v>
      </c>
      <c r="F5374">
        <v>6.5</v>
      </c>
      <c r="G5374">
        <v>6.5</v>
      </c>
      <c r="I5374">
        <v>21</v>
      </c>
      <c r="J5374">
        <v>37</v>
      </c>
      <c r="L5374">
        <v>37</v>
      </c>
      <c r="N5374">
        <v>19</v>
      </c>
      <c r="P5374">
        <v>0</v>
      </c>
      <c r="Q5374">
        <v>0</v>
      </c>
      <c r="S5374">
        <v>2</v>
      </c>
    </row>
    <row r="5375" spans="1:19" x14ac:dyDescent="0.25">
      <c r="A5375" s="177" t="s">
        <v>4991</v>
      </c>
      <c r="B5375" t="s">
        <v>4992</v>
      </c>
      <c r="C5375" t="s">
        <v>230</v>
      </c>
      <c r="D5375" s="20" t="s">
        <v>1028</v>
      </c>
      <c r="E5375" s="26">
        <v>43525</v>
      </c>
      <c r="F5375">
        <v>0</v>
      </c>
      <c r="G5375">
        <v>0</v>
      </c>
      <c r="I5375">
        <v>0</v>
      </c>
      <c r="J5375">
        <v>0</v>
      </c>
      <c r="L5375">
        <v>0</v>
      </c>
      <c r="N5375">
        <v>0</v>
      </c>
      <c r="P5375">
        <v>0</v>
      </c>
      <c r="Q5375">
        <v>0</v>
      </c>
      <c r="S5375">
        <v>0</v>
      </c>
    </row>
    <row r="5376" spans="1:19" x14ac:dyDescent="0.25">
      <c r="A5376" s="177" t="s">
        <v>4816</v>
      </c>
      <c r="B5376" t="s">
        <v>4817</v>
      </c>
      <c r="C5376" t="s">
        <v>234</v>
      </c>
      <c r="D5376" s="20" t="s">
        <v>1028</v>
      </c>
      <c r="E5376" s="26">
        <v>43525</v>
      </c>
      <c r="F5376">
        <v>1.5</v>
      </c>
      <c r="G5376">
        <v>3.5</v>
      </c>
      <c r="I5376">
        <v>25</v>
      </c>
      <c r="J5376">
        <v>18</v>
      </c>
      <c r="L5376">
        <v>46</v>
      </c>
      <c r="N5376">
        <v>24</v>
      </c>
      <c r="P5376">
        <v>0</v>
      </c>
      <c r="Q5376">
        <v>0</v>
      </c>
      <c r="S5376">
        <v>1</v>
      </c>
    </row>
    <row r="5377" spans="1:19" x14ac:dyDescent="0.25">
      <c r="A5377" s="177" t="s">
        <v>4466</v>
      </c>
      <c r="B5377" t="s">
        <v>4467</v>
      </c>
      <c r="C5377" t="s">
        <v>217</v>
      </c>
      <c r="D5377" s="20" t="s">
        <v>1028</v>
      </c>
      <c r="E5377" s="26">
        <v>43525</v>
      </c>
      <c r="F5377">
        <v>0</v>
      </c>
      <c r="G5377">
        <v>0</v>
      </c>
      <c r="I5377">
        <v>0</v>
      </c>
      <c r="J5377">
        <v>0</v>
      </c>
      <c r="L5377">
        <v>0</v>
      </c>
      <c r="N5377">
        <v>0</v>
      </c>
      <c r="P5377">
        <v>0</v>
      </c>
      <c r="Q5377">
        <v>0</v>
      </c>
      <c r="S5377">
        <v>0</v>
      </c>
    </row>
    <row r="5378" spans="1:19" x14ac:dyDescent="0.25">
      <c r="A5378" s="177" t="s">
        <v>3876</v>
      </c>
      <c r="B5378" t="s">
        <v>3877</v>
      </c>
      <c r="C5378" t="s">
        <v>342</v>
      </c>
      <c r="D5378" s="20" t="s">
        <v>1028</v>
      </c>
      <c r="E5378" s="26">
        <v>43525</v>
      </c>
      <c r="F5378">
        <v>0</v>
      </c>
      <c r="G5378">
        <v>0</v>
      </c>
      <c r="I5378">
        <v>0</v>
      </c>
      <c r="J5378">
        <v>0</v>
      </c>
      <c r="L5378">
        <v>0</v>
      </c>
      <c r="N5378">
        <v>0</v>
      </c>
      <c r="P5378">
        <v>0</v>
      </c>
      <c r="Q5378">
        <v>0</v>
      </c>
      <c r="S5378">
        <v>0</v>
      </c>
    </row>
    <row r="5379" spans="1:19" x14ac:dyDescent="0.25">
      <c r="A5379" s="177" t="s">
        <v>3684</v>
      </c>
      <c r="B5379" t="s">
        <v>3685</v>
      </c>
      <c r="C5379" t="s">
        <v>220</v>
      </c>
      <c r="D5379" s="20" t="s">
        <v>1028</v>
      </c>
      <c r="E5379" s="26">
        <v>43525</v>
      </c>
      <c r="F5379">
        <v>0</v>
      </c>
      <c r="G5379">
        <v>0</v>
      </c>
      <c r="I5379">
        <v>0</v>
      </c>
      <c r="J5379">
        <v>0</v>
      </c>
      <c r="L5379">
        <v>0</v>
      </c>
      <c r="N5379">
        <v>0</v>
      </c>
      <c r="P5379">
        <v>0</v>
      </c>
      <c r="Q5379">
        <v>0</v>
      </c>
      <c r="S5379">
        <v>0</v>
      </c>
    </row>
    <row r="5380" spans="1:19" x14ac:dyDescent="0.25">
      <c r="A5380" s="177" t="s">
        <v>3159</v>
      </c>
      <c r="B5380" t="s">
        <v>3160</v>
      </c>
      <c r="C5380" t="s">
        <v>242</v>
      </c>
      <c r="D5380" s="20" t="s">
        <v>1026</v>
      </c>
      <c r="E5380" s="26">
        <v>43525</v>
      </c>
      <c r="F5380">
        <v>0</v>
      </c>
      <c r="G5380">
        <v>0</v>
      </c>
      <c r="I5380">
        <v>0</v>
      </c>
      <c r="J5380">
        <v>0</v>
      </c>
      <c r="L5380">
        <v>0</v>
      </c>
      <c r="N5380">
        <v>0</v>
      </c>
      <c r="P5380">
        <v>0</v>
      </c>
      <c r="Q5380">
        <v>0</v>
      </c>
      <c r="S5380">
        <v>0</v>
      </c>
    </row>
    <row r="5381" spans="1:19" x14ac:dyDescent="0.25">
      <c r="A5381" s="177" t="s">
        <v>2984</v>
      </c>
      <c r="B5381" t="s">
        <v>2985</v>
      </c>
      <c r="C5381" s="20" t="s">
        <v>2754</v>
      </c>
      <c r="D5381" s="20" t="s">
        <v>1026</v>
      </c>
      <c r="E5381" s="26">
        <v>43525</v>
      </c>
      <c r="F5381">
        <v>3.5</v>
      </c>
      <c r="G5381">
        <v>3.5</v>
      </c>
      <c r="I5381">
        <v>14</v>
      </c>
      <c r="J5381">
        <v>20</v>
      </c>
      <c r="L5381">
        <v>20</v>
      </c>
      <c r="N5381">
        <v>14</v>
      </c>
      <c r="P5381">
        <v>0</v>
      </c>
      <c r="Q5381">
        <v>0</v>
      </c>
      <c r="S5381">
        <v>0</v>
      </c>
    </row>
    <row r="5382" spans="1:19" x14ac:dyDescent="0.25">
      <c r="A5382" s="177" t="s">
        <v>2811</v>
      </c>
      <c r="B5382" t="s">
        <v>2812</v>
      </c>
      <c r="C5382" s="20" t="s">
        <v>2754</v>
      </c>
      <c r="D5382" s="20" t="s">
        <v>1027</v>
      </c>
      <c r="E5382" s="26">
        <v>43525</v>
      </c>
      <c r="F5382">
        <v>3.5</v>
      </c>
      <c r="G5382">
        <v>5</v>
      </c>
      <c r="I5382">
        <v>15</v>
      </c>
      <c r="J5382">
        <v>19</v>
      </c>
      <c r="L5382">
        <v>28</v>
      </c>
      <c r="N5382">
        <v>13</v>
      </c>
      <c r="P5382">
        <v>0</v>
      </c>
      <c r="Q5382">
        <v>1</v>
      </c>
      <c r="S5382">
        <v>2</v>
      </c>
    </row>
    <row r="5383" spans="1:19" x14ac:dyDescent="0.25">
      <c r="A5383" s="177" t="s">
        <v>2777</v>
      </c>
      <c r="B5383" t="s">
        <v>2778</v>
      </c>
      <c r="C5383" s="20" t="s">
        <v>2754</v>
      </c>
      <c r="D5383" s="20" t="s">
        <v>1028</v>
      </c>
      <c r="E5383" s="26">
        <v>43525</v>
      </c>
      <c r="F5383">
        <v>7</v>
      </c>
      <c r="G5383">
        <v>8.5</v>
      </c>
      <c r="I5383">
        <v>29</v>
      </c>
      <c r="J5383">
        <v>39</v>
      </c>
      <c r="L5383">
        <v>48</v>
      </c>
      <c r="N5383">
        <v>27</v>
      </c>
      <c r="P5383">
        <v>0</v>
      </c>
      <c r="Q5383">
        <v>1</v>
      </c>
      <c r="S5383">
        <v>2</v>
      </c>
    </row>
    <row r="5384" spans="1:19" x14ac:dyDescent="0.25">
      <c r="A5384" s="177" t="s">
        <v>2739</v>
      </c>
      <c r="B5384" t="s">
        <v>2740</v>
      </c>
      <c r="C5384" t="s">
        <v>237</v>
      </c>
      <c r="D5384" s="20" t="s">
        <v>1026</v>
      </c>
      <c r="E5384" s="26">
        <v>43525</v>
      </c>
      <c r="F5384">
        <v>11</v>
      </c>
      <c r="G5384">
        <v>13</v>
      </c>
      <c r="I5384">
        <v>51</v>
      </c>
      <c r="J5384">
        <v>74</v>
      </c>
      <c r="L5384">
        <v>82</v>
      </c>
      <c r="N5384">
        <v>41</v>
      </c>
      <c r="O5384">
        <v>0.67499999999999993</v>
      </c>
      <c r="P5384">
        <v>9</v>
      </c>
      <c r="Q5384">
        <v>18</v>
      </c>
      <c r="S5384">
        <v>10</v>
      </c>
    </row>
    <row r="5385" spans="1:19" x14ac:dyDescent="0.25">
      <c r="A5385" s="177" t="s">
        <v>2564</v>
      </c>
      <c r="B5385" t="s">
        <v>2565</v>
      </c>
      <c r="C5385" t="s">
        <v>238</v>
      </c>
      <c r="D5385" s="20" t="s">
        <v>1026</v>
      </c>
      <c r="E5385" s="26">
        <v>43525</v>
      </c>
      <c r="F5385">
        <v>0</v>
      </c>
      <c r="G5385">
        <v>0</v>
      </c>
      <c r="I5385">
        <v>0</v>
      </c>
      <c r="J5385">
        <v>0</v>
      </c>
      <c r="L5385">
        <v>0</v>
      </c>
      <c r="N5385">
        <v>0</v>
      </c>
      <c r="P5385">
        <v>0</v>
      </c>
      <c r="Q5385">
        <v>0</v>
      </c>
      <c r="S5385">
        <v>0</v>
      </c>
    </row>
    <row r="5386" spans="1:19" x14ac:dyDescent="0.25">
      <c r="A5386" s="177" t="s">
        <v>2391</v>
      </c>
      <c r="B5386" t="s">
        <v>2392</v>
      </c>
      <c r="C5386" t="s">
        <v>239</v>
      </c>
      <c r="D5386" s="20" t="s">
        <v>1026</v>
      </c>
      <c r="E5386" s="26">
        <v>43525</v>
      </c>
      <c r="F5386">
        <v>0</v>
      </c>
      <c r="G5386">
        <v>0</v>
      </c>
      <c r="I5386">
        <v>0</v>
      </c>
      <c r="J5386">
        <v>0</v>
      </c>
      <c r="L5386">
        <v>0</v>
      </c>
      <c r="N5386">
        <v>0</v>
      </c>
      <c r="P5386">
        <v>0</v>
      </c>
      <c r="Q5386">
        <v>0</v>
      </c>
      <c r="S5386">
        <v>0</v>
      </c>
    </row>
    <row r="5387" spans="1:19" x14ac:dyDescent="0.25">
      <c r="A5387" s="177" t="s">
        <v>2216</v>
      </c>
      <c r="B5387" t="s">
        <v>2217</v>
      </c>
      <c r="C5387" s="20" t="s">
        <v>2018</v>
      </c>
      <c r="D5387" s="20" t="s">
        <v>1026</v>
      </c>
      <c r="E5387" s="26">
        <v>43525</v>
      </c>
      <c r="F5387">
        <v>6</v>
      </c>
      <c r="G5387">
        <v>5.5</v>
      </c>
      <c r="I5387">
        <v>31</v>
      </c>
      <c r="J5387">
        <v>35</v>
      </c>
      <c r="L5387">
        <v>32</v>
      </c>
      <c r="N5387">
        <v>22</v>
      </c>
      <c r="P5387">
        <v>2</v>
      </c>
      <c r="Q5387">
        <v>3</v>
      </c>
      <c r="S5387">
        <v>9</v>
      </c>
    </row>
    <row r="5388" spans="1:19" x14ac:dyDescent="0.25">
      <c r="A5388" s="177" t="s">
        <v>2041</v>
      </c>
      <c r="B5388" t="s">
        <v>2042</v>
      </c>
      <c r="C5388" s="20" t="s">
        <v>2018</v>
      </c>
      <c r="D5388" s="20" t="s">
        <v>1027</v>
      </c>
      <c r="E5388" s="26">
        <v>43525</v>
      </c>
      <c r="F5388">
        <v>3</v>
      </c>
      <c r="G5388">
        <v>3.5</v>
      </c>
      <c r="I5388">
        <v>16</v>
      </c>
      <c r="J5388">
        <v>15</v>
      </c>
      <c r="L5388">
        <v>20</v>
      </c>
      <c r="N5388">
        <v>15</v>
      </c>
      <c r="P5388">
        <v>0</v>
      </c>
      <c r="Q5388">
        <v>2</v>
      </c>
      <c r="S5388">
        <v>1</v>
      </c>
    </row>
    <row r="5389" spans="1:19" x14ac:dyDescent="0.25">
      <c r="A5389" s="177" t="s">
        <v>2008</v>
      </c>
      <c r="B5389" t="s">
        <v>2009</v>
      </c>
      <c r="C5389" s="20" t="s">
        <v>2018</v>
      </c>
      <c r="D5389" s="20" t="s">
        <v>1028</v>
      </c>
      <c r="E5389" s="26">
        <v>43525</v>
      </c>
      <c r="F5389">
        <v>9</v>
      </c>
      <c r="G5389">
        <v>9</v>
      </c>
      <c r="I5389">
        <v>47</v>
      </c>
      <c r="J5389">
        <v>50</v>
      </c>
      <c r="L5389">
        <v>52</v>
      </c>
      <c r="N5389">
        <v>37</v>
      </c>
      <c r="P5389">
        <v>2</v>
      </c>
      <c r="Q5389">
        <v>5</v>
      </c>
      <c r="S5389">
        <v>10</v>
      </c>
    </row>
    <row r="5390" spans="1:19" x14ac:dyDescent="0.25">
      <c r="A5390" s="177" t="s">
        <v>1968</v>
      </c>
      <c r="B5390" t="s">
        <v>1969</v>
      </c>
      <c r="C5390" t="s">
        <v>240</v>
      </c>
      <c r="D5390" s="20" t="s">
        <v>1026</v>
      </c>
      <c r="E5390" s="26">
        <v>43525</v>
      </c>
      <c r="F5390">
        <v>16</v>
      </c>
      <c r="G5390">
        <v>13.5</v>
      </c>
      <c r="I5390">
        <v>45</v>
      </c>
      <c r="J5390">
        <v>91</v>
      </c>
      <c r="L5390">
        <v>78</v>
      </c>
      <c r="N5390">
        <v>42</v>
      </c>
      <c r="P5390">
        <v>1</v>
      </c>
      <c r="Q5390">
        <v>3</v>
      </c>
      <c r="S5390">
        <v>3</v>
      </c>
    </row>
    <row r="5391" spans="1:19" x14ac:dyDescent="0.25">
      <c r="A5391" s="177" t="s">
        <v>1793</v>
      </c>
      <c r="B5391" t="s">
        <v>1794</v>
      </c>
      <c r="C5391" t="s">
        <v>241</v>
      </c>
      <c r="D5391" s="20" t="s">
        <v>1026</v>
      </c>
      <c r="E5391" s="26">
        <v>43525</v>
      </c>
      <c r="F5391">
        <v>33</v>
      </c>
      <c r="G5391">
        <v>37.5</v>
      </c>
      <c r="I5391">
        <v>349</v>
      </c>
      <c r="J5391">
        <v>358</v>
      </c>
      <c r="L5391">
        <v>427</v>
      </c>
      <c r="N5391">
        <v>319</v>
      </c>
      <c r="P5391">
        <v>13</v>
      </c>
      <c r="Q5391">
        <v>20</v>
      </c>
      <c r="S5391">
        <v>30</v>
      </c>
    </row>
    <row r="5392" spans="1:19" x14ac:dyDescent="0.25">
      <c r="A5392" s="177" t="s">
        <v>1618</v>
      </c>
      <c r="B5392" t="s">
        <v>1619</v>
      </c>
      <c r="C5392" t="s">
        <v>318</v>
      </c>
      <c r="D5392" s="20" t="s">
        <v>1026</v>
      </c>
      <c r="E5392" s="26">
        <v>43525</v>
      </c>
      <c r="F5392">
        <v>6</v>
      </c>
      <c r="G5392">
        <v>7</v>
      </c>
      <c r="I5392">
        <v>18</v>
      </c>
      <c r="J5392">
        <v>35</v>
      </c>
      <c r="L5392">
        <v>41</v>
      </c>
      <c r="N5392">
        <v>17</v>
      </c>
      <c r="P5392">
        <v>0</v>
      </c>
      <c r="Q5392">
        <v>0</v>
      </c>
      <c r="S5392">
        <v>1</v>
      </c>
    </row>
    <row r="5393" spans="1:19" x14ac:dyDescent="0.25">
      <c r="A5393" s="177" t="s">
        <v>1508</v>
      </c>
      <c r="B5393" t="s">
        <v>1509</v>
      </c>
      <c r="C5393" t="s">
        <v>896</v>
      </c>
      <c r="D5393" s="20" t="s">
        <v>1026</v>
      </c>
      <c r="E5393" s="26">
        <v>43525</v>
      </c>
      <c r="F5393">
        <v>75.5</v>
      </c>
      <c r="G5393">
        <v>80</v>
      </c>
      <c r="I5393">
        <v>508</v>
      </c>
      <c r="J5393">
        <v>613</v>
      </c>
      <c r="L5393">
        <v>680</v>
      </c>
      <c r="N5393">
        <v>455</v>
      </c>
      <c r="O5393">
        <v>0.67499999999999993</v>
      </c>
      <c r="P5393">
        <v>25</v>
      </c>
      <c r="Q5393">
        <v>44</v>
      </c>
      <c r="S5393">
        <v>53</v>
      </c>
    </row>
    <row r="5394" spans="1:19" x14ac:dyDescent="0.25">
      <c r="A5394" s="177" t="s">
        <v>1467</v>
      </c>
      <c r="B5394" t="s">
        <v>1468</v>
      </c>
      <c r="C5394" t="s">
        <v>899</v>
      </c>
      <c r="D5394" s="20" t="s">
        <v>1027</v>
      </c>
      <c r="E5394" s="26">
        <v>43525</v>
      </c>
      <c r="F5394">
        <v>6.5</v>
      </c>
      <c r="G5394">
        <v>8.5</v>
      </c>
      <c r="I5394">
        <v>31</v>
      </c>
      <c r="J5394">
        <v>34</v>
      </c>
      <c r="L5394">
        <v>48</v>
      </c>
      <c r="N5394">
        <v>28</v>
      </c>
      <c r="O5394" t="s">
        <v>904</v>
      </c>
      <c r="P5394">
        <v>0</v>
      </c>
      <c r="Q5394">
        <v>3</v>
      </c>
      <c r="S5394">
        <v>3</v>
      </c>
    </row>
    <row r="5395" spans="1:19" x14ac:dyDescent="0.25">
      <c r="A5395" s="177" t="s">
        <v>1406</v>
      </c>
      <c r="B5395" t="s">
        <v>1407</v>
      </c>
      <c r="C5395" t="s">
        <v>1264</v>
      </c>
      <c r="D5395" s="20" t="s">
        <v>1026</v>
      </c>
      <c r="E5395" s="26">
        <v>43525</v>
      </c>
      <c r="F5395">
        <v>25.5</v>
      </c>
      <c r="G5395">
        <v>22.5</v>
      </c>
      <c r="I5395">
        <v>90</v>
      </c>
      <c r="J5395">
        <v>146</v>
      </c>
      <c r="L5395">
        <v>130</v>
      </c>
      <c r="N5395">
        <v>78</v>
      </c>
      <c r="P5395">
        <v>3</v>
      </c>
      <c r="Q5395">
        <v>6</v>
      </c>
      <c r="S5395">
        <v>12</v>
      </c>
    </row>
    <row r="5396" spans="1:19" x14ac:dyDescent="0.25">
      <c r="A5396" s="177" t="s">
        <v>1423</v>
      </c>
      <c r="B5396" t="s">
        <v>1422</v>
      </c>
      <c r="C5396" t="s">
        <v>1264</v>
      </c>
      <c r="D5396" s="20" t="s">
        <v>1027</v>
      </c>
      <c r="E5396" s="26">
        <v>43525</v>
      </c>
      <c r="F5396">
        <v>6.5</v>
      </c>
      <c r="G5396">
        <v>8.5</v>
      </c>
      <c r="I5396">
        <v>31</v>
      </c>
      <c r="J5396">
        <v>34</v>
      </c>
      <c r="L5396">
        <v>48</v>
      </c>
      <c r="N5396">
        <v>28</v>
      </c>
      <c r="P5396">
        <v>0</v>
      </c>
      <c r="Q5396">
        <v>3</v>
      </c>
      <c r="S5396">
        <v>3</v>
      </c>
    </row>
    <row r="5397" spans="1:19" x14ac:dyDescent="0.25">
      <c r="A5397" s="177" t="s">
        <v>1370</v>
      </c>
      <c r="B5397" t="s">
        <v>1371</v>
      </c>
      <c r="C5397" t="s">
        <v>1264</v>
      </c>
      <c r="D5397" s="20" t="s">
        <v>1028</v>
      </c>
      <c r="E5397" s="26">
        <v>43525</v>
      </c>
      <c r="F5397">
        <v>32</v>
      </c>
      <c r="G5397">
        <v>31</v>
      </c>
      <c r="I5397">
        <v>121</v>
      </c>
      <c r="J5397">
        <v>180</v>
      </c>
      <c r="L5397">
        <v>178</v>
      </c>
      <c r="N5397">
        <v>106</v>
      </c>
      <c r="P5397">
        <v>3</v>
      </c>
      <c r="Q5397">
        <v>9</v>
      </c>
      <c r="S5397">
        <v>15</v>
      </c>
    </row>
    <row r="5398" spans="1:19" x14ac:dyDescent="0.25">
      <c r="A5398" s="177" t="s">
        <v>1170</v>
      </c>
      <c r="B5398" t="s">
        <v>1258</v>
      </c>
      <c r="C5398" t="s">
        <v>235</v>
      </c>
      <c r="D5398" s="20" t="s">
        <v>1028</v>
      </c>
      <c r="E5398" s="26">
        <v>43525</v>
      </c>
      <c r="F5398">
        <v>82</v>
      </c>
      <c r="G5398">
        <v>88.5</v>
      </c>
      <c r="H5398">
        <v>0</v>
      </c>
      <c r="I5398">
        <v>539</v>
      </c>
      <c r="J5398">
        <v>647</v>
      </c>
      <c r="L5398">
        <v>728</v>
      </c>
      <c r="M5398">
        <v>0</v>
      </c>
      <c r="N5398">
        <v>483</v>
      </c>
      <c r="O5398">
        <v>0.67499999999999993</v>
      </c>
      <c r="P5398">
        <v>25</v>
      </c>
      <c r="Q5398">
        <v>47</v>
      </c>
      <c r="R5398">
        <v>0</v>
      </c>
      <c r="S5398">
        <v>56</v>
      </c>
    </row>
    <row r="5399" spans="1:19" x14ac:dyDescent="0.25">
      <c r="A5399" s="177" t="s">
        <v>11178</v>
      </c>
      <c r="B5399" t="s">
        <v>11179</v>
      </c>
      <c r="C5399" t="s">
        <v>228</v>
      </c>
      <c r="D5399" s="20" t="s">
        <v>1026</v>
      </c>
      <c r="E5399" s="26">
        <v>43556</v>
      </c>
      <c r="F5399">
        <v>0</v>
      </c>
      <c r="G5399">
        <v>0</v>
      </c>
      <c r="I5399">
        <v>0</v>
      </c>
      <c r="J5399">
        <v>0</v>
      </c>
      <c r="L5399">
        <v>0</v>
      </c>
      <c r="N5399">
        <v>0</v>
      </c>
      <c r="P5399">
        <v>0</v>
      </c>
      <c r="Q5399">
        <v>0</v>
      </c>
      <c r="S5399">
        <v>0</v>
      </c>
    </row>
    <row r="5400" spans="1:19" x14ac:dyDescent="0.25">
      <c r="A5400" s="177" t="s">
        <v>9431</v>
      </c>
      <c r="B5400" t="s">
        <v>9432</v>
      </c>
      <c r="C5400" t="s">
        <v>211</v>
      </c>
      <c r="D5400" s="20" t="s">
        <v>1026</v>
      </c>
      <c r="E5400" s="26">
        <v>43556</v>
      </c>
      <c r="F5400">
        <v>0</v>
      </c>
      <c r="G5400">
        <v>0</v>
      </c>
      <c r="I5400">
        <v>0</v>
      </c>
      <c r="J5400">
        <v>0</v>
      </c>
      <c r="L5400">
        <v>0</v>
      </c>
      <c r="N5400">
        <v>0</v>
      </c>
      <c r="P5400">
        <v>0</v>
      </c>
      <c r="Q5400">
        <v>0</v>
      </c>
      <c r="S5400">
        <v>0</v>
      </c>
    </row>
    <row r="5401" spans="1:19" x14ac:dyDescent="0.25">
      <c r="A5401" s="177" t="s">
        <v>8592</v>
      </c>
      <c r="B5401" t="s">
        <v>8593</v>
      </c>
      <c r="C5401" t="s">
        <v>213</v>
      </c>
      <c r="D5401" s="20" t="s">
        <v>1026</v>
      </c>
      <c r="E5401" s="26">
        <v>43556</v>
      </c>
      <c r="F5401">
        <v>0</v>
      </c>
      <c r="G5401">
        <v>0</v>
      </c>
      <c r="I5401">
        <v>0</v>
      </c>
      <c r="J5401">
        <v>0</v>
      </c>
      <c r="L5401">
        <v>0</v>
      </c>
      <c r="N5401">
        <v>0</v>
      </c>
      <c r="P5401">
        <v>0</v>
      </c>
      <c r="Q5401">
        <v>0</v>
      </c>
      <c r="S5401">
        <v>0</v>
      </c>
    </row>
    <row r="5402" spans="1:19" x14ac:dyDescent="0.25">
      <c r="A5402" s="177" t="s">
        <v>5168</v>
      </c>
      <c r="B5402" t="s">
        <v>5169</v>
      </c>
      <c r="C5402" t="s">
        <v>229</v>
      </c>
      <c r="D5402" s="20" t="s">
        <v>1026</v>
      </c>
      <c r="E5402" s="26">
        <v>43556</v>
      </c>
      <c r="F5402">
        <v>0</v>
      </c>
      <c r="G5402">
        <v>0</v>
      </c>
      <c r="I5402">
        <v>0</v>
      </c>
      <c r="J5402">
        <v>0</v>
      </c>
      <c r="L5402">
        <v>0</v>
      </c>
      <c r="N5402">
        <v>0</v>
      </c>
      <c r="P5402">
        <v>0</v>
      </c>
      <c r="Q5402">
        <v>0</v>
      </c>
      <c r="S5402">
        <v>0</v>
      </c>
    </row>
    <row r="5403" spans="1:19" x14ac:dyDescent="0.25">
      <c r="A5403" s="177" t="s">
        <v>12170</v>
      </c>
      <c r="B5403" t="s">
        <v>12171</v>
      </c>
      <c r="C5403" s="20" t="s">
        <v>1077</v>
      </c>
      <c r="D5403" s="20" t="s">
        <v>1028</v>
      </c>
      <c r="E5403" s="26">
        <v>43556</v>
      </c>
      <c r="F5403">
        <v>0</v>
      </c>
      <c r="G5403">
        <v>0</v>
      </c>
      <c r="I5403">
        <v>0</v>
      </c>
      <c r="J5403">
        <v>0</v>
      </c>
      <c r="L5403">
        <v>0</v>
      </c>
      <c r="N5403">
        <v>0</v>
      </c>
      <c r="P5403">
        <v>0</v>
      </c>
      <c r="Q5403">
        <v>0</v>
      </c>
      <c r="S5403">
        <v>0</v>
      </c>
    </row>
    <row r="5404" spans="1:19" x14ac:dyDescent="0.25">
      <c r="A5404" s="177" t="s">
        <v>7503</v>
      </c>
      <c r="B5404" t="s">
        <v>7504</v>
      </c>
      <c r="C5404" s="20" t="s">
        <v>1074</v>
      </c>
      <c r="D5404" s="20" t="s">
        <v>1026</v>
      </c>
      <c r="E5404" s="26">
        <v>43556</v>
      </c>
      <c r="F5404">
        <v>0</v>
      </c>
      <c r="G5404">
        <v>0</v>
      </c>
      <c r="I5404">
        <v>0</v>
      </c>
      <c r="J5404">
        <v>0</v>
      </c>
      <c r="L5404">
        <v>0</v>
      </c>
      <c r="N5404">
        <v>0</v>
      </c>
      <c r="P5404">
        <v>0</v>
      </c>
      <c r="Q5404">
        <v>0</v>
      </c>
      <c r="S5404">
        <v>0</v>
      </c>
    </row>
    <row r="5405" spans="1:19" x14ac:dyDescent="0.25">
      <c r="A5405" s="177" t="s">
        <v>5792</v>
      </c>
      <c r="B5405" t="s">
        <v>5793</v>
      </c>
      <c r="C5405" s="20" t="s">
        <v>1073</v>
      </c>
      <c r="D5405" s="20" t="s">
        <v>1026</v>
      </c>
      <c r="E5405" s="26">
        <v>43556</v>
      </c>
      <c r="F5405">
        <v>3.5</v>
      </c>
      <c r="G5405">
        <v>3.5</v>
      </c>
      <c r="I5405">
        <v>15</v>
      </c>
      <c r="J5405">
        <v>20</v>
      </c>
      <c r="L5405">
        <v>20</v>
      </c>
      <c r="N5405">
        <v>13</v>
      </c>
      <c r="P5405">
        <v>0</v>
      </c>
      <c r="Q5405">
        <v>0</v>
      </c>
      <c r="S5405">
        <v>2</v>
      </c>
    </row>
    <row r="5406" spans="1:19" x14ac:dyDescent="0.25">
      <c r="A5406" s="177" t="s">
        <v>12402</v>
      </c>
      <c r="B5406" t="s">
        <v>12403</v>
      </c>
      <c r="C5406" s="20" t="s">
        <v>1076</v>
      </c>
      <c r="D5406" s="20" t="s">
        <v>1027</v>
      </c>
      <c r="E5406" s="26">
        <v>43556</v>
      </c>
      <c r="F5406">
        <v>1.5</v>
      </c>
      <c r="G5406">
        <v>2.5</v>
      </c>
      <c r="I5406">
        <v>4</v>
      </c>
      <c r="J5406">
        <v>8</v>
      </c>
      <c r="L5406">
        <v>14</v>
      </c>
      <c r="N5406">
        <v>3</v>
      </c>
      <c r="P5406">
        <v>0</v>
      </c>
      <c r="Q5406">
        <v>1</v>
      </c>
      <c r="S5406">
        <v>1</v>
      </c>
    </row>
    <row r="5407" spans="1:19" x14ac:dyDescent="0.25">
      <c r="A5407" s="177" t="s">
        <v>10141</v>
      </c>
      <c r="B5407" t="s">
        <v>10142</v>
      </c>
      <c r="C5407" s="20" t="s">
        <v>1075</v>
      </c>
      <c r="D5407" s="20" t="s">
        <v>1027</v>
      </c>
      <c r="E5407" s="26">
        <v>43556</v>
      </c>
      <c r="F5407">
        <v>0</v>
      </c>
      <c r="G5407">
        <v>0</v>
      </c>
      <c r="I5407">
        <v>0</v>
      </c>
      <c r="J5407">
        <v>0</v>
      </c>
      <c r="L5407">
        <v>0</v>
      </c>
      <c r="N5407">
        <v>0</v>
      </c>
      <c r="P5407">
        <v>0</v>
      </c>
      <c r="Q5407">
        <v>0</v>
      </c>
      <c r="S5407">
        <v>0</v>
      </c>
    </row>
    <row r="5408" spans="1:19" x14ac:dyDescent="0.25">
      <c r="A5408" s="177" t="s">
        <v>7473</v>
      </c>
      <c r="B5408" t="s">
        <v>7474</v>
      </c>
      <c r="C5408" s="20" t="s">
        <v>1074</v>
      </c>
      <c r="D5408" s="20" t="s">
        <v>1027</v>
      </c>
      <c r="E5408" s="26">
        <v>43556</v>
      </c>
      <c r="F5408">
        <v>2</v>
      </c>
      <c r="G5408">
        <v>2.5</v>
      </c>
      <c r="I5408">
        <v>11</v>
      </c>
      <c r="J5408">
        <v>11</v>
      </c>
      <c r="L5408">
        <v>14</v>
      </c>
      <c r="N5408">
        <v>10</v>
      </c>
      <c r="P5408">
        <v>1</v>
      </c>
      <c r="Q5408">
        <v>1</v>
      </c>
      <c r="S5408">
        <v>1</v>
      </c>
    </row>
    <row r="5409" spans="1:19" x14ac:dyDescent="0.25">
      <c r="A5409" s="177" t="s">
        <v>5617</v>
      </c>
      <c r="B5409" t="s">
        <v>5618</v>
      </c>
      <c r="C5409" s="20" t="s">
        <v>1073</v>
      </c>
      <c r="D5409" s="20" t="s">
        <v>1027</v>
      </c>
      <c r="E5409" s="26">
        <v>43556</v>
      </c>
      <c r="F5409">
        <v>0</v>
      </c>
      <c r="G5409">
        <v>0</v>
      </c>
      <c r="I5409">
        <v>0</v>
      </c>
      <c r="J5409">
        <v>0</v>
      </c>
      <c r="L5409">
        <v>0</v>
      </c>
      <c r="N5409">
        <v>0</v>
      </c>
      <c r="P5409">
        <v>0</v>
      </c>
      <c r="Q5409">
        <v>0</v>
      </c>
      <c r="S5409">
        <v>0</v>
      </c>
    </row>
    <row r="5410" spans="1:19" x14ac:dyDescent="0.25">
      <c r="A5410" s="177" t="s">
        <v>11481</v>
      </c>
      <c r="B5410" t="s">
        <v>11482</v>
      </c>
      <c r="C5410" t="s">
        <v>959</v>
      </c>
      <c r="D5410" s="20" t="s">
        <v>1026</v>
      </c>
      <c r="E5410" s="26">
        <v>43556</v>
      </c>
      <c r="F5410">
        <v>2</v>
      </c>
      <c r="G5410">
        <v>3</v>
      </c>
      <c r="I5410">
        <v>5</v>
      </c>
      <c r="J5410">
        <v>16</v>
      </c>
      <c r="L5410">
        <v>18</v>
      </c>
      <c r="N5410">
        <v>2</v>
      </c>
      <c r="O5410">
        <v>0.625</v>
      </c>
      <c r="P5410">
        <v>0</v>
      </c>
      <c r="Q5410">
        <v>2</v>
      </c>
      <c r="S5410">
        <v>3</v>
      </c>
    </row>
    <row r="5411" spans="1:19" x14ac:dyDescent="0.25">
      <c r="A5411" s="177" t="s">
        <v>10669</v>
      </c>
      <c r="B5411" t="s">
        <v>10670</v>
      </c>
      <c r="C5411" t="s">
        <v>205</v>
      </c>
      <c r="D5411" s="20" t="s">
        <v>1026</v>
      </c>
      <c r="E5411" s="26">
        <v>43556</v>
      </c>
      <c r="F5411">
        <v>0</v>
      </c>
      <c r="G5411">
        <v>0</v>
      </c>
      <c r="I5411">
        <v>0</v>
      </c>
      <c r="J5411">
        <v>0</v>
      </c>
      <c r="L5411">
        <v>0</v>
      </c>
      <c r="N5411">
        <v>0</v>
      </c>
      <c r="P5411">
        <v>0</v>
      </c>
      <c r="Q5411">
        <v>0</v>
      </c>
      <c r="S5411">
        <v>0</v>
      </c>
    </row>
    <row r="5412" spans="1:19" x14ac:dyDescent="0.25">
      <c r="A5412" s="177" t="s">
        <v>10075</v>
      </c>
      <c r="B5412" t="s">
        <v>10076</v>
      </c>
      <c r="C5412" t="s">
        <v>384</v>
      </c>
      <c r="D5412" s="20" t="s">
        <v>1026</v>
      </c>
      <c r="E5412" s="26">
        <v>43556</v>
      </c>
      <c r="F5412">
        <v>0</v>
      </c>
      <c r="G5412">
        <v>0</v>
      </c>
      <c r="I5412">
        <v>0</v>
      </c>
      <c r="J5412">
        <v>0</v>
      </c>
      <c r="L5412">
        <v>0</v>
      </c>
      <c r="N5412">
        <v>0</v>
      </c>
      <c r="P5412">
        <v>0</v>
      </c>
      <c r="Q5412">
        <v>0</v>
      </c>
      <c r="S5412">
        <v>0</v>
      </c>
    </row>
    <row r="5413" spans="1:19" x14ac:dyDescent="0.25">
      <c r="A5413" s="177" t="s">
        <v>9016</v>
      </c>
      <c r="B5413" t="s">
        <v>9017</v>
      </c>
      <c r="C5413" t="s">
        <v>210</v>
      </c>
      <c r="D5413" s="20" t="s">
        <v>1026</v>
      </c>
      <c r="E5413" s="26">
        <v>43556</v>
      </c>
      <c r="F5413">
        <v>3.5</v>
      </c>
      <c r="G5413">
        <v>4</v>
      </c>
      <c r="I5413">
        <v>15</v>
      </c>
      <c r="J5413">
        <v>23</v>
      </c>
      <c r="L5413">
        <v>24</v>
      </c>
      <c r="N5413">
        <v>14</v>
      </c>
      <c r="O5413">
        <v>0.875</v>
      </c>
      <c r="P5413">
        <v>1</v>
      </c>
      <c r="Q5413">
        <v>5</v>
      </c>
      <c r="S5413">
        <v>1</v>
      </c>
    </row>
    <row r="5414" spans="1:19" x14ac:dyDescent="0.25">
      <c r="A5414" s="177" t="s">
        <v>6211</v>
      </c>
      <c r="B5414" t="s">
        <v>6212</v>
      </c>
      <c r="C5414" t="s">
        <v>215</v>
      </c>
      <c r="D5414" s="20" t="s">
        <v>1026</v>
      </c>
      <c r="E5414" s="26">
        <v>43556</v>
      </c>
      <c r="F5414">
        <v>5.5</v>
      </c>
      <c r="G5414">
        <v>6</v>
      </c>
      <c r="I5414">
        <v>37</v>
      </c>
      <c r="J5414">
        <v>35</v>
      </c>
      <c r="L5414">
        <v>40</v>
      </c>
      <c r="N5414">
        <v>27</v>
      </c>
      <c r="O5414">
        <v>1.0249999999999999</v>
      </c>
      <c r="P5414">
        <v>9</v>
      </c>
      <c r="Q5414">
        <v>9</v>
      </c>
      <c r="S5414">
        <v>10</v>
      </c>
    </row>
    <row r="5415" spans="1:19" x14ac:dyDescent="0.25">
      <c r="A5415" s="177" t="s">
        <v>8132</v>
      </c>
      <c r="B5415" t="s">
        <v>8133</v>
      </c>
      <c r="C5415" t="s">
        <v>960</v>
      </c>
      <c r="D5415" s="20" t="s">
        <v>1026</v>
      </c>
      <c r="E5415" s="26">
        <v>43556</v>
      </c>
      <c r="F5415">
        <v>0</v>
      </c>
      <c r="G5415">
        <v>0</v>
      </c>
      <c r="I5415">
        <v>0</v>
      </c>
      <c r="J5415">
        <v>0</v>
      </c>
      <c r="L5415">
        <v>0</v>
      </c>
      <c r="N5415">
        <v>0</v>
      </c>
      <c r="P5415">
        <v>0</v>
      </c>
      <c r="Q5415">
        <v>0</v>
      </c>
      <c r="S5415">
        <v>0</v>
      </c>
    </row>
    <row r="5416" spans="1:19" x14ac:dyDescent="0.25">
      <c r="A5416" s="177" t="s">
        <v>7001</v>
      </c>
      <c r="B5416" t="s">
        <v>7002</v>
      </c>
      <c r="C5416" t="s">
        <v>961</v>
      </c>
      <c r="D5416" s="20" t="s">
        <v>1026</v>
      </c>
      <c r="E5416" s="26">
        <v>43556</v>
      </c>
      <c r="F5416">
        <v>0</v>
      </c>
      <c r="G5416">
        <v>0</v>
      </c>
      <c r="I5416">
        <v>0</v>
      </c>
      <c r="J5416">
        <v>0</v>
      </c>
      <c r="L5416">
        <v>0</v>
      </c>
      <c r="N5416">
        <v>0</v>
      </c>
      <c r="P5416">
        <v>0</v>
      </c>
      <c r="Q5416">
        <v>0</v>
      </c>
      <c r="S5416">
        <v>0</v>
      </c>
    </row>
    <row r="5417" spans="1:19" x14ac:dyDescent="0.25">
      <c r="A5417" s="177" t="s">
        <v>3511</v>
      </c>
      <c r="B5417" t="s">
        <v>3512</v>
      </c>
      <c r="C5417" t="s">
        <v>221</v>
      </c>
      <c r="D5417" s="20" t="s">
        <v>1026</v>
      </c>
      <c r="E5417" s="26">
        <v>43556</v>
      </c>
      <c r="F5417">
        <v>0</v>
      </c>
      <c r="G5417">
        <v>0</v>
      </c>
      <c r="I5417">
        <v>0</v>
      </c>
      <c r="J5417">
        <v>0</v>
      </c>
      <c r="L5417">
        <v>0</v>
      </c>
      <c r="N5417">
        <v>0</v>
      </c>
      <c r="P5417">
        <v>0</v>
      </c>
      <c r="Q5417">
        <v>0</v>
      </c>
      <c r="S5417">
        <v>0</v>
      </c>
    </row>
    <row r="5418" spans="1:19" x14ac:dyDescent="0.25">
      <c r="A5418" s="177" t="s">
        <v>3336</v>
      </c>
      <c r="B5418" t="s">
        <v>3337</v>
      </c>
      <c r="C5418" t="s">
        <v>222</v>
      </c>
      <c r="D5418" s="20" t="s">
        <v>1026</v>
      </c>
      <c r="E5418" s="26">
        <v>43556</v>
      </c>
      <c r="F5418">
        <v>0</v>
      </c>
      <c r="G5418">
        <v>0</v>
      </c>
      <c r="I5418">
        <v>0</v>
      </c>
      <c r="J5418">
        <v>0</v>
      </c>
      <c r="L5418">
        <v>0</v>
      </c>
      <c r="N5418">
        <v>0</v>
      </c>
      <c r="P5418">
        <v>0</v>
      </c>
      <c r="Q5418">
        <v>0</v>
      </c>
      <c r="S5418">
        <v>0</v>
      </c>
    </row>
    <row r="5419" spans="1:19" x14ac:dyDescent="0.25">
      <c r="A5419" s="177" t="s">
        <v>7381</v>
      </c>
      <c r="B5419" t="s">
        <v>7382</v>
      </c>
      <c r="C5419" s="20" t="s">
        <v>1078</v>
      </c>
      <c r="D5419" s="20" t="s">
        <v>1026</v>
      </c>
      <c r="E5419" s="26">
        <v>43556</v>
      </c>
      <c r="F5419">
        <v>3.5</v>
      </c>
      <c r="G5419">
        <v>3</v>
      </c>
      <c r="I5419">
        <v>27</v>
      </c>
      <c r="J5419">
        <v>21</v>
      </c>
      <c r="L5419">
        <v>18</v>
      </c>
      <c r="N5419">
        <v>23</v>
      </c>
      <c r="P5419">
        <v>0</v>
      </c>
      <c r="Q5419">
        <v>1</v>
      </c>
      <c r="S5419">
        <v>4</v>
      </c>
    </row>
    <row r="5420" spans="1:19" x14ac:dyDescent="0.25">
      <c r="A5420" s="177" t="s">
        <v>5373</v>
      </c>
      <c r="B5420" t="s">
        <v>5374</v>
      </c>
      <c r="C5420" s="20" t="s">
        <v>1079</v>
      </c>
      <c r="D5420" s="20" t="s">
        <v>1026</v>
      </c>
      <c r="E5420" s="26">
        <v>43556</v>
      </c>
      <c r="F5420">
        <v>3</v>
      </c>
      <c r="G5420">
        <v>2.5</v>
      </c>
      <c r="I5420">
        <v>9</v>
      </c>
      <c r="J5420">
        <v>17</v>
      </c>
      <c r="L5420">
        <v>14</v>
      </c>
      <c r="N5420">
        <v>6</v>
      </c>
      <c r="P5420">
        <v>0</v>
      </c>
      <c r="Q5420">
        <v>0</v>
      </c>
      <c r="S5420">
        <v>3</v>
      </c>
    </row>
    <row r="5421" spans="1:19" x14ac:dyDescent="0.25">
      <c r="A5421" s="177" t="s">
        <v>7206</v>
      </c>
      <c r="B5421" t="s">
        <v>7207</v>
      </c>
      <c r="C5421" s="20" t="s">
        <v>1078</v>
      </c>
      <c r="D5421" s="20" t="s">
        <v>1027</v>
      </c>
      <c r="E5421" s="26">
        <v>43556</v>
      </c>
      <c r="F5421">
        <v>1.5</v>
      </c>
      <c r="G5421">
        <v>1.5</v>
      </c>
      <c r="I5421">
        <v>8</v>
      </c>
      <c r="J5421">
        <v>7</v>
      </c>
      <c r="L5421">
        <v>8</v>
      </c>
      <c r="N5421">
        <v>8</v>
      </c>
      <c r="P5421">
        <v>0</v>
      </c>
      <c r="Q5421">
        <v>1</v>
      </c>
      <c r="S5421">
        <v>0</v>
      </c>
    </row>
    <row r="5422" spans="1:19" x14ac:dyDescent="0.25">
      <c r="A5422" s="177" t="s">
        <v>5198</v>
      </c>
      <c r="B5422" t="s">
        <v>5199</v>
      </c>
      <c r="C5422" s="20" t="s">
        <v>1079</v>
      </c>
      <c r="D5422" s="20" t="s">
        <v>1027</v>
      </c>
      <c r="E5422" s="26">
        <v>43556</v>
      </c>
      <c r="F5422">
        <v>0</v>
      </c>
      <c r="G5422">
        <v>0.5</v>
      </c>
      <c r="I5422">
        <v>0</v>
      </c>
      <c r="J5422">
        <v>0</v>
      </c>
      <c r="L5422">
        <v>3</v>
      </c>
      <c r="N5422">
        <v>0</v>
      </c>
      <c r="P5422">
        <v>0</v>
      </c>
      <c r="Q5422">
        <v>0</v>
      </c>
      <c r="S5422">
        <v>0</v>
      </c>
    </row>
    <row r="5423" spans="1:19" x14ac:dyDescent="0.25">
      <c r="A5423" s="177" t="s">
        <v>12696</v>
      </c>
      <c r="B5423" t="s">
        <v>12697</v>
      </c>
      <c r="C5423" s="20" t="s">
        <v>1080</v>
      </c>
      <c r="D5423" s="20" t="s">
        <v>1027</v>
      </c>
      <c r="E5423" s="26">
        <v>43556</v>
      </c>
      <c r="F5423">
        <v>1.5</v>
      </c>
      <c r="G5423">
        <v>1.5</v>
      </c>
      <c r="I5423">
        <v>9</v>
      </c>
      <c r="J5423">
        <v>8</v>
      </c>
      <c r="L5423">
        <v>9</v>
      </c>
      <c r="N5423">
        <v>7</v>
      </c>
      <c r="P5423">
        <v>0</v>
      </c>
      <c r="Q5423">
        <v>0</v>
      </c>
      <c r="S5423">
        <v>2</v>
      </c>
    </row>
    <row r="5424" spans="1:19" x14ac:dyDescent="0.25">
      <c r="A5424" s="177" t="s">
        <v>12372</v>
      </c>
      <c r="B5424" t="s">
        <v>12373</v>
      </c>
      <c r="C5424" t="s">
        <v>200</v>
      </c>
      <c r="D5424" s="20" t="s">
        <v>1026</v>
      </c>
      <c r="E5424" s="26">
        <v>43556</v>
      </c>
      <c r="F5424">
        <v>5.5</v>
      </c>
      <c r="G5424">
        <v>4.5</v>
      </c>
      <c r="I5424">
        <v>19</v>
      </c>
      <c r="J5424">
        <v>31</v>
      </c>
      <c r="L5424">
        <v>26</v>
      </c>
      <c r="N5424">
        <v>16</v>
      </c>
      <c r="P5424">
        <v>1</v>
      </c>
      <c r="Q5424">
        <v>1</v>
      </c>
      <c r="S5424">
        <v>3</v>
      </c>
    </row>
    <row r="5425" spans="1:19" x14ac:dyDescent="0.25">
      <c r="A5425" s="177" t="s">
        <v>10493</v>
      </c>
      <c r="B5425" t="s">
        <v>10494</v>
      </c>
      <c r="C5425" t="s">
        <v>204</v>
      </c>
      <c r="D5425" s="20" t="s">
        <v>1026</v>
      </c>
      <c r="E5425" s="26">
        <v>43556</v>
      </c>
      <c r="F5425">
        <v>0</v>
      </c>
      <c r="G5425">
        <v>0</v>
      </c>
      <c r="I5425">
        <v>0</v>
      </c>
      <c r="J5425">
        <v>0</v>
      </c>
      <c r="L5425">
        <v>0</v>
      </c>
      <c r="N5425">
        <v>0</v>
      </c>
      <c r="P5425">
        <v>0</v>
      </c>
      <c r="Q5425">
        <v>0</v>
      </c>
      <c r="S5425">
        <v>0</v>
      </c>
    </row>
    <row r="5426" spans="1:19" x14ac:dyDescent="0.25">
      <c r="A5426" s="177" t="s">
        <v>10037</v>
      </c>
      <c r="B5426" t="s">
        <v>10038</v>
      </c>
      <c r="C5426" t="s">
        <v>385</v>
      </c>
      <c r="D5426" s="20" t="s">
        <v>1026</v>
      </c>
      <c r="E5426" s="26">
        <v>43556</v>
      </c>
      <c r="F5426">
        <v>0</v>
      </c>
      <c r="G5426">
        <v>0</v>
      </c>
      <c r="I5426">
        <v>0</v>
      </c>
      <c r="J5426">
        <v>0</v>
      </c>
      <c r="L5426">
        <v>0</v>
      </c>
      <c r="N5426">
        <v>0</v>
      </c>
      <c r="P5426">
        <v>0</v>
      </c>
      <c r="Q5426">
        <v>0</v>
      </c>
      <c r="S5426">
        <v>0</v>
      </c>
    </row>
    <row r="5427" spans="1:19" x14ac:dyDescent="0.25">
      <c r="A5427" s="177" t="s">
        <v>8841</v>
      </c>
      <c r="B5427" t="s">
        <v>8842</v>
      </c>
      <c r="C5427" t="s">
        <v>208</v>
      </c>
      <c r="D5427" s="20" t="s">
        <v>1026</v>
      </c>
      <c r="E5427" s="26">
        <v>43556</v>
      </c>
      <c r="F5427">
        <v>2.5</v>
      </c>
      <c r="G5427">
        <v>1.5</v>
      </c>
      <c r="I5427">
        <v>4</v>
      </c>
      <c r="J5427">
        <v>14</v>
      </c>
      <c r="L5427">
        <v>9</v>
      </c>
      <c r="N5427">
        <v>4</v>
      </c>
      <c r="P5427">
        <v>1</v>
      </c>
      <c r="Q5427">
        <v>2</v>
      </c>
      <c r="S5427">
        <v>0</v>
      </c>
    </row>
    <row r="5428" spans="1:19" x14ac:dyDescent="0.25">
      <c r="A5428" s="177" t="s">
        <v>8176</v>
      </c>
      <c r="B5428" t="s">
        <v>8177</v>
      </c>
      <c r="C5428" t="s">
        <v>900</v>
      </c>
      <c r="D5428" s="20" t="s">
        <v>1026</v>
      </c>
      <c r="E5428" s="26">
        <v>43556</v>
      </c>
      <c r="F5428">
        <v>1.5</v>
      </c>
      <c r="G5428">
        <v>1.5</v>
      </c>
      <c r="I5428">
        <v>4</v>
      </c>
      <c r="J5428">
        <v>8</v>
      </c>
      <c r="L5428">
        <v>8</v>
      </c>
      <c r="N5428">
        <v>4</v>
      </c>
      <c r="P5428">
        <v>1</v>
      </c>
      <c r="Q5428">
        <v>1</v>
      </c>
      <c r="S5428">
        <v>0</v>
      </c>
    </row>
    <row r="5429" spans="1:19" x14ac:dyDescent="0.25">
      <c r="A5429" s="177" t="s">
        <v>7941</v>
      </c>
      <c r="B5429" t="s">
        <v>7942</v>
      </c>
      <c r="C5429" t="s">
        <v>905</v>
      </c>
      <c r="D5429" s="20" t="s">
        <v>1026</v>
      </c>
      <c r="E5429" s="26">
        <v>43556</v>
      </c>
      <c r="F5429">
        <v>0</v>
      </c>
      <c r="G5429">
        <v>0</v>
      </c>
      <c r="I5429">
        <v>0</v>
      </c>
      <c r="J5429">
        <v>0</v>
      </c>
      <c r="L5429">
        <v>0</v>
      </c>
      <c r="N5429">
        <v>0</v>
      </c>
      <c r="P5429">
        <v>0</v>
      </c>
      <c r="Q5429">
        <v>0</v>
      </c>
      <c r="S5429">
        <v>0</v>
      </c>
    </row>
    <row r="5430" spans="1:19" x14ac:dyDescent="0.25">
      <c r="A5430" s="177" t="s">
        <v>6635</v>
      </c>
      <c r="B5430" t="s">
        <v>6636</v>
      </c>
      <c r="C5430" t="s">
        <v>316</v>
      </c>
      <c r="D5430" s="20" t="s">
        <v>1026</v>
      </c>
      <c r="E5430" s="26">
        <v>43556</v>
      </c>
      <c r="F5430">
        <v>6.5</v>
      </c>
      <c r="G5430">
        <v>6</v>
      </c>
      <c r="I5430">
        <v>16</v>
      </c>
      <c r="J5430">
        <v>38</v>
      </c>
      <c r="L5430">
        <v>35</v>
      </c>
      <c r="N5430">
        <v>12</v>
      </c>
      <c r="P5430">
        <v>1</v>
      </c>
      <c r="Q5430">
        <v>2</v>
      </c>
      <c r="S5430">
        <v>4</v>
      </c>
    </row>
    <row r="5431" spans="1:19" x14ac:dyDescent="0.25">
      <c r="A5431" s="177" t="s">
        <v>4228</v>
      </c>
      <c r="B5431" t="s">
        <v>4229</v>
      </c>
      <c r="C5431" t="s">
        <v>218</v>
      </c>
      <c r="D5431" s="20" t="s">
        <v>1026</v>
      </c>
      <c r="E5431" s="26">
        <v>43556</v>
      </c>
      <c r="F5431">
        <v>0</v>
      </c>
      <c r="G5431">
        <v>0</v>
      </c>
      <c r="I5431">
        <v>0</v>
      </c>
      <c r="J5431">
        <v>0</v>
      </c>
      <c r="L5431">
        <v>0</v>
      </c>
      <c r="N5431">
        <v>0</v>
      </c>
      <c r="P5431">
        <v>0</v>
      </c>
      <c r="Q5431">
        <v>0</v>
      </c>
      <c r="S5431">
        <v>0</v>
      </c>
    </row>
    <row r="5432" spans="1:19" x14ac:dyDescent="0.25">
      <c r="A5432" s="177" t="s">
        <v>12657</v>
      </c>
      <c r="B5432" t="s">
        <v>12658</v>
      </c>
      <c r="C5432" t="s">
        <v>202</v>
      </c>
      <c r="D5432" s="20" t="s">
        <v>1026</v>
      </c>
      <c r="E5432" s="26">
        <v>43556</v>
      </c>
      <c r="F5432">
        <v>6</v>
      </c>
      <c r="G5432">
        <v>5</v>
      </c>
      <c r="I5432">
        <v>91</v>
      </c>
      <c r="J5432">
        <v>66</v>
      </c>
      <c r="L5432">
        <v>64</v>
      </c>
      <c r="N5432">
        <v>59</v>
      </c>
      <c r="P5432">
        <v>0</v>
      </c>
      <c r="Q5432">
        <v>0</v>
      </c>
      <c r="S5432">
        <v>32</v>
      </c>
    </row>
    <row r="5433" spans="1:19" x14ac:dyDescent="0.25">
      <c r="A5433" s="177" t="s">
        <v>12482</v>
      </c>
      <c r="B5433" t="s">
        <v>12483</v>
      </c>
      <c r="C5433" t="s">
        <v>347</v>
      </c>
      <c r="D5433" s="20" t="s">
        <v>1026</v>
      </c>
      <c r="E5433" s="26">
        <v>43556</v>
      </c>
      <c r="F5433">
        <v>0</v>
      </c>
      <c r="G5433">
        <v>0</v>
      </c>
      <c r="I5433">
        <v>0</v>
      </c>
      <c r="J5433">
        <v>0</v>
      </c>
      <c r="L5433">
        <v>0</v>
      </c>
      <c r="N5433">
        <v>0</v>
      </c>
      <c r="P5433">
        <v>0</v>
      </c>
      <c r="Q5433">
        <v>0</v>
      </c>
      <c r="S5433">
        <v>0</v>
      </c>
    </row>
    <row r="5434" spans="1:19" x14ac:dyDescent="0.25">
      <c r="A5434" s="177" t="s">
        <v>9822</v>
      </c>
      <c r="B5434" t="s">
        <v>9823</v>
      </c>
      <c r="C5434" t="s">
        <v>224</v>
      </c>
      <c r="D5434" s="20" t="s">
        <v>1026</v>
      </c>
      <c r="E5434" s="26">
        <v>43556</v>
      </c>
      <c r="F5434">
        <v>5</v>
      </c>
      <c r="G5434">
        <v>6</v>
      </c>
      <c r="I5434">
        <v>57</v>
      </c>
      <c r="J5434">
        <v>55</v>
      </c>
      <c r="L5434">
        <v>66</v>
      </c>
      <c r="N5434">
        <v>55</v>
      </c>
      <c r="P5434">
        <v>0</v>
      </c>
      <c r="Q5434">
        <v>0</v>
      </c>
      <c r="S5434">
        <v>2</v>
      </c>
    </row>
    <row r="5435" spans="1:19" x14ac:dyDescent="0.25">
      <c r="A5435" s="177" t="s">
        <v>9523</v>
      </c>
      <c r="B5435" t="s">
        <v>9524</v>
      </c>
      <c r="C5435" t="s">
        <v>345</v>
      </c>
      <c r="D5435" s="20" t="s">
        <v>1026</v>
      </c>
      <c r="E5435" s="26">
        <v>43556</v>
      </c>
      <c r="F5435">
        <v>0</v>
      </c>
      <c r="G5435">
        <v>0</v>
      </c>
      <c r="I5435">
        <v>0</v>
      </c>
      <c r="J5435">
        <v>0</v>
      </c>
      <c r="L5435">
        <v>0</v>
      </c>
      <c r="N5435">
        <v>0</v>
      </c>
      <c r="P5435">
        <v>0</v>
      </c>
      <c r="Q5435">
        <v>0</v>
      </c>
      <c r="S5435">
        <v>0</v>
      </c>
    </row>
    <row r="5436" spans="1:19" x14ac:dyDescent="0.25">
      <c r="A5436" s="177" t="s">
        <v>7915</v>
      </c>
      <c r="B5436" t="s">
        <v>7916</v>
      </c>
      <c r="C5436" t="s">
        <v>226</v>
      </c>
      <c r="D5436" s="20" t="s">
        <v>1026</v>
      </c>
      <c r="E5436" s="26">
        <v>43556</v>
      </c>
      <c r="F5436">
        <v>4</v>
      </c>
      <c r="G5436">
        <v>5.5</v>
      </c>
      <c r="I5436">
        <v>36</v>
      </c>
      <c r="J5436">
        <v>44</v>
      </c>
      <c r="L5436">
        <v>62</v>
      </c>
      <c r="N5436">
        <v>34</v>
      </c>
      <c r="P5436">
        <v>1</v>
      </c>
      <c r="Q5436">
        <v>1</v>
      </c>
      <c r="S5436">
        <v>2</v>
      </c>
    </row>
    <row r="5437" spans="1:19" x14ac:dyDescent="0.25">
      <c r="A5437" s="177" t="s">
        <v>6985</v>
      </c>
      <c r="B5437" t="s">
        <v>6986</v>
      </c>
      <c r="C5437" t="s">
        <v>231</v>
      </c>
      <c r="D5437" s="20" t="s">
        <v>1026</v>
      </c>
      <c r="E5437" s="26">
        <v>43556</v>
      </c>
      <c r="F5437">
        <v>9.5</v>
      </c>
      <c r="G5437">
        <v>8</v>
      </c>
      <c r="I5437">
        <v>109</v>
      </c>
      <c r="J5437">
        <v>109</v>
      </c>
      <c r="L5437">
        <v>91</v>
      </c>
      <c r="N5437">
        <v>105</v>
      </c>
      <c r="P5437">
        <v>1</v>
      </c>
      <c r="Q5437">
        <v>10</v>
      </c>
      <c r="S5437">
        <v>4</v>
      </c>
    </row>
    <row r="5438" spans="1:19" x14ac:dyDescent="0.25">
      <c r="A5438" s="177" t="s">
        <v>6036</v>
      </c>
      <c r="B5438" t="s">
        <v>6037</v>
      </c>
      <c r="C5438" t="s">
        <v>216</v>
      </c>
      <c r="D5438" s="20" t="s">
        <v>1026</v>
      </c>
      <c r="E5438" s="26">
        <v>43556</v>
      </c>
      <c r="F5438">
        <v>8.5</v>
      </c>
      <c r="G5438">
        <v>9.5</v>
      </c>
      <c r="I5438">
        <v>57</v>
      </c>
      <c r="J5438">
        <v>84</v>
      </c>
      <c r="L5438">
        <v>98</v>
      </c>
      <c r="N5438">
        <v>52</v>
      </c>
      <c r="P5438">
        <v>3</v>
      </c>
      <c r="Q5438">
        <v>7</v>
      </c>
      <c r="S5438">
        <v>5</v>
      </c>
    </row>
    <row r="5439" spans="1:19" x14ac:dyDescent="0.25">
      <c r="A5439" s="177" t="s">
        <v>4643</v>
      </c>
      <c r="B5439" t="s">
        <v>4644</v>
      </c>
      <c r="C5439" t="s">
        <v>233</v>
      </c>
      <c r="D5439" s="20" t="s">
        <v>1026</v>
      </c>
      <c r="E5439" s="26">
        <v>43556</v>
      </c>
      <c r="F5439">
        <v>1</v>
      </c>
      <c r="G5439">
        <v>3.5</v>
      </c>
      <c r="I5439">
        <v>28</v>
      </c>
      <c r="J5439">
        <v>11</v>
      </c>
      <c r="L5439">
        <v>46</v>
      </c>
      <c r="N5439">
        <v>25</v>
      </c>
      <c r="P5439">
        <v>0</v>
      </c>
      <c r="Q5439">
        <v>0</v>
      </c>
      <c r="S5439">
        <v>3</v>
      </c>
    </row>
    <row r="5440" spans="1:19" x14ac:dyDescent="0.25">
      <c r="A5440" s="177" t="s">
        <v>4053</v>
      </c>
      <c r="B5440" t="s">
        <v>4054</v>
      </c>
      <c r="C5440" t="s">
        <v>219</v>
      </c>
      <c r="D5440" s="20" t="s">
        <v>1026</v>
      </c>
      <c r="E5440" s="26">
        <v>43556</v>
      </c>
      <c r="F5440">
        <v>0</v>
      </c>
      <c r="G5440">
        <v>0</v>
      </c>
      <c r="I5440">
        <v>0</v>
      </c>
      <c r="J5440">
        <v>0</v>
      </c>
      <c r="L5440">
        <v>0</v>
      </c>
      <c r="N5440">
        <v>0</v>
      </c>
      <c r="P5440">
        <v>0</v>
      </c>
      <c r="Q5440">
        <v>0</v>
      </c>
      <c r="S5440">
        <v>0</v>
      </c>
    </row>
    <row r="5441" spans="1:19" x14ac:dyDescent="0.25">
      <c r="A5441" s="177" t="s">
        <v>3782</v>
      </c>
      <c r="B5441" t="s">
        <v>3783</v>
      </c>
      <c r="C5441" t="s">
        <v>340</v>
      </c>
      <c r="D5441" s="20" t="s">
        <v>1026</v>
      </c>
      <c r="E5441" s="26">
        <v>43556</v>
      </c>
      <c r="F5441">
        <v>2</v>
      </c>
      <c r="G5441">
        <v>3</v>
      </c>
      <c r="I5441">
        <v>16</v>
      </c>
      <c r="J5441">
        <v>22</v>
      </c>
      <c r="L5441">
        <v>36</v>
      </c>
      <c r="N5441">
        <v>0</v>
      </c>
      <c r="P5441">
        <v>0</v>
      </c>
      <c r="Q5441">
        <v>1</v>
      </c>
      <c r="S5441">
        <v>16</v>
      </c>
    </row>
    <row r="5442" spans="1:19" x14ac:dyDescent="0.25">
      <c r="A5442" s="177" t="s">
        <v>11392</v>
      </c>
      <c r="B5442" t="s">
        <v>11393</v>
      </c>
      <c r="C5442" t="s">
        <v>350</v>
      </c>
      <c r="D5442" s="20" t="s">
        <v>1026</v>
      </c>
      <c r="E5442" s="26">
        <v>43556</v>
      </c>
      <c r="F5442">
        <v>0</v>
      </c>
      <c r="G5442">
        <v>0</v>
      </c>
      <c r="I5442">
        <v>0</v>
      </c>
      <c r="J5442">
        <v>0</v>
      </c>
      <c r="L5442">
        <v>0</v>
      </c>
      <c r="N5442">
        <v>0</v>
      </c>
      <c r="P5442">
        <v>0</v>
      </c>
      <c r="Q5442">
        <v>0</v>
      </c>
      <c r="S5442">
        <v>0</v>
      </c>
    </row>
    <row r="5443" spans="1:19" x14ac:dyDescent="0.25">
      <c r="A5443" s="177" t="s">
        <v>11394</v>
      </c>
      <c r="B5443" t="s">
        <v>11395</v>
      </c>
      <c r="C5443" t="s">
        <v>351</v>
      </c>
      <c r="D5443" s="20" t="s">
        <v>1026</v>
      </c>
      <c r="E5443" s="26">
        <v>43556</v>
      </c>
      <c r="F5443">
        <v>0</v>
      </c>
      <c r="G5443">
        <v>0</v>
      </c>
      <c r="I5443">
        <v>0</v>
      </c>
      <c r="J5443">
        <v>0</v>
      </c>
      <c r="L5443">
        <v>0</v>
      </c>
      <c r="N5443">
        <v>0</v>
      </c>
      <c r="P5443">
        <v>0</v>
      </c>
      <c r="Q5443">
        <v>0</v>
      </c>
      <c r="S5443">
        <v>0</v>
      </c>
    </row>
    <row r="5444" spans="1:19" x14ac:dyDescent="0.25">
      <c r="A5444" s="177" t="s">
        <v>11252</v>
      </c>
      <c r="B5444" t="s">
        <v>11253</v>
      </c>
      <c r="C5444" t="s">
        <v>352</v>
      </c>
      <c r="D5444" s="20" t="s">
        <v>1026</v>
      </c>
      <c r="E5444" s="26">
        <v>43556</v>
      </c>
      <c r="F5444">
        <v>0</v>
      </c>
      <c r="G5444">
        <v>0</v>
      </c>
      <c r="I5444">
        <v>0</v>
      </c>
      <c r="J5444">
        <v>0</v>
      </c>
      <c r="L5444">
        <v>0</v>
      </c>
      <c r="N5444">
        <v>0</v>
      </c>
      <c r="P5444">
        <v>0</v>
      </c>
      <c r="Q5444">
        <v>0</v>
      </c>
      <c r="S5444">
        <v>0</v>
      </c>
    </row>
    <row r="5445" spans="1:19" x14ac:dyDescent="0.25">
      <c r="A5445" s="177" t="s">
        <v>10253</v>
      </c>
      <c r="B5445" t="s">
        <v>10254</v>
      </c>
      <c r="C5445" t="s">
        <v>353</v>
      </c>
      <c r="D5445" s="20" t="s">
        <v>1026</v>
      </c>
      <c r="E5445" s="26">
        <v>43556</v>
      </c>
      <c r="F5445">
        <v>0</v>
      </c>
      <c r="G5445">
        <v>0</v>
      </c>
      <c r="I5445">
        <v>0</v>
      </c>
      <c r="J5445">
        <v>0</v>
      </c>
      <c r="L5445">
        <v>0</v>
      </c>
      <c r="N5445">
        <v>0</v>
      </c>
      <c r="P5445">
        <v>0</v>
      </c>
      <c r="Q5445">
        <v>0</v>
      </c>
      <c r="S5445">
        <v>0</v>
      </c>
    </row>
    <row r="5446" spans="1:19" x14ac:dyDescent="0.25">
      <c r="A5446" s="177" t="s">
        <v>10113</v>
      </c>
      <c r="B5446" t="s">
        <v>10114</v>
      </c>
      <c r="C5446" t="s">
        <v>386</v>
      </c>
      <c r="D5446" s="20" t="s">
        <v>1026</v>
      </c>
      <c r="E5446" s="26">
        <v>43556</v>
      </c>
      <c r="F5446">
        <v>0</v>
      </c>
      <c r="G5446">
        <v>0</v>
      </c>
      <c r="I5446">
        <v>0</v>
      </c>
      <c r="J5446">
        <v>0</v>
      </c>
      <c r="L5446">
        <v>0</v>
      </c>
      <c r="N5446">
        <v>0</v>
      </c>
      <c r="P5446">
        <v>0</v>
      </c>
      <c r="Q5446">
        <v>0</v>
      </c>
      <c r="S5446">
        <v>0</v>
      </c>
    </row>
    <row r="5447" spans="1:19" x14ac:dyDescent="0.25">
      <c r="A5447" s="177" t="s">
        <v>8666</v>
      </c>
      <c r="B5447" t="s">
        <v>8667</v>
      </c>
      <c r="C5447" t="s">
        <v>354</v>
      </c>
      <c r="D5447" s="20" t="s">
        <v>1026</v>
      </c>
      <c r="E5447" s="26">
        <v>43556</v>
      </c>
      <c r="F5447">
        <v>1.5</v>
      </c>
      <c r="G5447">
        <v>1.5</v>
      </c>
      <c r="I5447">
        <v>8</v>
      </c>
      <c r="J5447">
        <v>9</v>
      </c>
      <c r="L5447">
        <v>9</v>
      </c>
      <c r="N5447">
        <v>6</v>
      </c>
      <c r="P5447">
        <v>0</v>
      </c>
      <c r="Q5447">
        <v>0</v>
      </c>
      <c r="S5447">
        <v>2</v>
      </c>
    </row>
    <row r="5448" spans="1:19" x14ac:dyDescent="0.25">
      <c r="A5448" s="177" t="s">
        <v>6460</v>
      </c>
      <c r="B5448" t="s">
        <v>6461</v>
      </c>
      <c r="C5448" t="s">
        <v>355</v>
      </c>
      <c r="D5448" s="20" t="s">
        <v>1026</v>
      </c>
      <c r="E5448" s="26">
        <v>43556</v>
      </c>
      <c r="F5448">
        <v>4.5</v>
      </c>
      <c r="G5448">
        <v>5.5</v>
      </c>
      <c r="I5448">
        <v>6</v>
      </c>
      <c r="J5448">
        <v>26</v>
      </c>
      <c r="L5448">
        <v>32</v>
      </c>
      <c r="N5448">
        <v>6</v>
      </c>
      <c r="P5448">
        <v>1</v>
      </c>
      <c r="Q5448">
        <v>1</v>
      </c>
      <c r="S5448">
        <v>0</v>
      </c>
    </row>
    <row r="5449" spans="1:19" s="20" customFormat="1" x14ac:dyDescent="0.25">
      <c r="A5449" s="177" t="s">
        <v>12198</v>
      </c>
      <c r="B5449" s="20" t="s">
        <v>12199</v>
      </c>
      <c r="C5449" s="20" t="s">
        <v>1076</v>
      </c>
      <c r="D5449" s="20" t="s">
        <v>1028</v>
      </c>
      <c r="E5449" s="26">
        <v>43556</v>
      </c>
      <c r="F5449" s="20">
        <v>1.5</v>
      </c>
      <c r="G5449" s="20">
        <v>2.5</v>
      </c>
      <c r="I5449" s="20">
        <v>4</v>
      </c>
      <c r="J5449" s="20">
        <v>8</v>
      </c>
      <c r="L5449" s="20">
        <v>14</v>
      </c>
      <c r="N5449" s="20">
        <v>3</v>
      </c>
      <c r="P5449" s="20">
        <v>0</v>
      </c>
      <c r="Q5449" s="20">
        <v>1</v>
      </c>
      <c r="S5449" s="20">
        <v>1</v>
      </c>
    </row>
    <row r="5450" spans="1:19" x14ac:dyDescent="0.25">
      <c r="A5450" s="177" t="s">
        <v>7533</v>
      </c>
      <c r="B5450" t="s">
        <v>7534</v>
      </c>
      <c r="C5450" s="20" t="s">
        <v>1074</v>
      </c>
      <c r="D5450" s="20" t="s">
        <v>1028</v>
      </c>
      <c r="E5450" s="26">
        <v>43556</v>
      </c>
      <c r="F5450">
        <v>2</v>
      </c>
      <c r="G5450">
        <v>2.5</v>
      </c>
      <c r="I5450">
        <v>11</v>
      </c>
      <c r="J5450">
        <v>11</v>
      </c>
      <c r="L5450">
        <v>14</v>
      </c>
      <c r="N5450">
        <v>10</v>
      </c>
      <c r="P5450">
        <v>1</v>
      </c>
      <c r="Q5450">
        <v>1</v>
      </c>
      <c r="S5450">
        <v>1</v>
      </c>
    </row>
    <row r="5451" spans="1:19" x14ac:dyDescent="0.25">
      <c r="A5451" s="177" t="s">
        <v>5822</v>
      </c>
      <c r="B5451" t="s">
        <v>5823</v>
      </c>
      <c r="C5451" s="20" t="s">
        <v>1073</v>
      </c>
      <c r="D5451" s="20" t="s">
        <v>1028</v>
      </c>
      <c r="E5451" s="26">
        <v>43556</v>
      </c>
      <c r="F5451">
        <v>3.5</v>
      </c>
      <c r="G5451">
        <v>3.5</v>
      </c>
      <c r="I5451">
        <v>15</v>
      </c>
      <c r="J5451">
        <v>20</v>
      </c>
      <c r="L5451">
        <v>20</v>
      </c>
      <c r="N5451">
        <v>13</v>
      </c>
      <c r="P5451">
        <v>0</v>
      </c>
      <c r="Q5451">
        <v>0</v>
      </c>
      <c r="S5451">
        <v>2</v>
      </c>
    </row>
    <row r="5452" spans="1:19" s="20" customFormat="1" x14ac:dyDescent="0.25">
      <c r="A5452" s="177" t="s">
        <v>1001</v>
      </c>
      <c r="B5452" s="177" t="s">
        <v>1000</v>
      </c>
      <c r="C5452" s="20" t="s">
        <v>1080</v>
      </c>
      <c r="D5452" s="177" t="s">
        <v>1028</v>
      </c>
      <c r="E5452" s="26">
        <v>43556</v>
      </c>
      <c r="F5452" s="20">
        <v>1.5</v>
      </c>
      <c r="G5452" s="20">
        <v>1.5</v>
      </c>
      <c r="I5452" s="20">
        <v>9</v>
      </c>
      <c r="J5452" s="20">
        <v>8</v>
      </c>
      <c r="L5452" s="20">
        <v>9</v>
      </c>
      <c r="N5452" s="20">
        <v>7</v>
      </c>
      <c r="P5452" s="20">
        <v>0</v>
      </c>
      <c r="Q5452" s="20">
        <v>0</v>
      </c>
      <c r="S5452" s="20">
        <v>2</v>
      </c>
    </row>
    <row r="5453" spans="1:19" x14ac:dyDescent="0.25">
      <c r="A5453" s="177" t="s">
        <v>7411</v>
      </c>
      <c r="B5453" t="s">
        <v>7412</v>
      </c>
      <c r="C5453" s="20" t="s">
        <v>1078</v>
      </c>
      <c r="D5453" s="20" t="s">
        <v>1028</v>
      </c>
      <c r="E5453" s="26">
        <v>43556</v>
      </c>
      <c r="F5453">
        <v>5</v>
      </c>
      <c r="G5453">
        <v>4.5</v>
      </c>
      <c r="I5453">
        <v>35</v>
      </c>
      <c r="J5453">
        <v>28</v>
      </c>
      <c r="L5453">
        <v>26</v>
      </c>
      <c r="N5453">
        <v>31</v>
      </c>
      <c r="P5453">
        <v>0</v>
      </c>
      <c r="Q5453">
        <v>2</v>
      </c>
      <c r="S5453">
        <v>4</v>
      </c>
    </row>
    <row r="5454" spans="1:19" x14ac:dyDescent="0.25">
      <c r="A5454" s="177" t="s">
        <v>5403</v>
      </c>
      <c r="B5454" t="s">
        <v>5404</v>
      </c>
      <c r="C5454" s="20" t="s">
        <v>1079</v>
      </c>
      <c r="D5454" s="20" t="s">
        <v>1028</v>
      </c>
      <c r="E5454" s="26">
        <v>43556</v>
      </c>
      <c r="F5454">
        <v>3</v>
      </c>
      <c r="G5454">
        <v>3</v>
      </c>
      <c r="I5454">
        <v>9</v>
      </c>
      <c r="J5454">
        <v>17</v>
      </c>
      <c r="L5454">
        <v>17</v>
      </c>
      <c r="N5454">
        <v>6</v>
      </c>
      <c r="P5454">
        <v>0</v>
      </c>
      <c r="Q5454">
        <v>0</v>
      </c>
      <c r="S5454">
        <v>3</v>
      </c>
    </row>
    <row r="5455" spans="1:19" x14ac:dyDescent="0.25">
      <c r="A5455" s="177" t="s">
        <v>7545</v>
      </c>
      <c r="B5455" t="s">
        <v>7544</v>
      </c>
      <c r="C5455" t="s">
        <v>901</v>
      </c>
      <c r="D5455" s="20" t="s">
        <v>1026</v>
      </c>
      <c r="E5455" s="26">
        <v>43556</v>
      </c>
      <c r="F5455">
        <v>3.5</v>
      </c>
      <c r="G5455">
        <v>3</v>
      </c>
      <c r="I5455">
        <v>9</v>
      </c>
      <c r="J5455">
        <v>17</v>
      </c>
      <c r="L5455">
        <v>17</v>
      </c>
      <c r="N5455">
        <v>6</v>
      </c>
      <c r="P5455">
        <v>0</v>
      </c>
      <c r="Q5455">
        <v>0</v>
      </c>
      <c r="S5455">
        <v>3</v>
      </c>
    </row>
    <row r="5456" spans="1:19" x14ac:dyDescent="0.25">
      <c r="A5456" s="177" t="s">
        <v>7443</v>
      </c>
      <c r="B5456" t="s">
        <v>7444</v>
      </c>
      <c r="C5456" s="20" t="s">
        <v>901</v>
      </c>
      <c r="D5456" s="20" t="s">
        <v>1027</v>
      </c>
      <c r="E5456" s="26">
        <v>43556</v>
      </c>
      <c r="F5456">
        <v>3.5</v>
      </c>
      <c r="G5456">
        <v>3</v>
      </c>
      <c r="I5456">
        <v>9</v>
      </c>
      <c r="J5456">
        <v>17</v>
      </c>
      <c r="L5456">
        <v>17</v>
      </c>
      <c r="N5456">
        <v>6</v>
      </c>
      <c r="P5456">
        <v>0</v>
      </c>
      <c r="Q5456">
        <v>0</v>
      </c>
      <c r="S5456">
        <v>3</v>
      </c>
    </row>
    <row r="5457" spans="1:19" x14ac:dyDescent="0.25">
      <c r="A5457" s="177" t="s">
        <v>5587</v>
      </c>
      <c r="B5457" t="s">
        <v>5588</v>
      </c>
      <c r="C5457" s="20" t="s">
        <v>903</v>
      </c>
      <c r="D5457" s="20" t="s">
        <v>1026</v>
      </c>
      <c r="E5457" s="26">
        <v>43556</v>
      </c>
      <c r="F5457">
        <v>6.5</v>
      </c>
      <c r="G5457">
        <v>3</v>
      </c>
      <c r="I5457">
        <v>9</v>
      </c>
      <c r="J5457">
        <v>17</v>
      </c>
      <c r="L5457">
        <v>17</v>
      </c>
      <c r="N5457">
        <v>6</v>
      </c>
      <c r="P5457">
        <v>0</v>
      </c>
      <c r="Q5457">
        <v>0</v>
      </c>
      <c r="S5457">
        <v>3</v>
      </c>
    </row>
    <row r="5458" spans="1:19" x14ac:dyDescent="0.25">
      <c r="A5458" s="177" t="s">
        <v>5433</v>
      </c>
      <c r="B5458" t="s">
        <v>5434</v>
      </c>
      <c r="C5458" s="20" t="s">
        <v>903</v>
      </c>
      <c r="D5458" s="20" t="s">
        <v>1027</v>
      </c>
      <c r="E5458" s="26">
        <v>43556</v>
      </c>
      <c r="F5458">
        <v>0</v>
      </c>
      <c r="G5458">
        <v>3</v>
      </c>
      <c r="I5458">
        <v>9</v>
      </c>
      <c r="J5458">
        <v>17</v>
      </c>
      <c r="L5458">
        <v>17</v>
      </c>
      <c r="N5458">
        <v>6</v>
      </c>
      <c r="P5458">
        <v>0</v>
      </c>
      <c r="Q5458">
        <v>0</v>
      </c>
      <c r="S5458">
        <v>3</v>
      </c>
    </row>
    <row r="5459" spans="1:19" x14ac:dyDescent="0.25">
      <c r="A5459" s="177" t="s">
        <v>11963</v>
      </c>
      <c r="B5459" t="s">
        <v>11964</v>
      </c>
      <c r="C5459" t="s">
        <v>198</v>
      </c>
      <c r="D5459" s="20" t="s">
        <v>1028</v>
      </c>
      <c r="E5459" s="26">
        <v>43556</v>
      </c>
      <c r="F5459">
        <v>0</v>
      </c>
      <c r="G5459">
        <v>0</v>
      </c>
      <c r="I5459">
        <v>0</v>
      </c>
      <c r="J5459">
        <v>0</v>
      </c>
      <c r="L5459">
        <v>0</v>
      </c>
      <c r="N5459">
        <v>0</v>
      </c>
      <c r="P5459">
        <v>0</v>
      </c>
      <c r="Q5459">
        <v>0</v>
      </c>
      <c r="S5459">
        <v>0</v>
      </c>
    </row>
    <row r="5460" spans="1:19" x14ac:dyDescent="0.25">
      <c r="A5460" s="177" t="s">
        <v>11965</v>
      </c>
      <c r="B5460" t="s">
        <v>11966</v>
      </c>
      <c r="C5460" t="s">
        <v>962</v>
      </c>
      <c r="D5460" s="20" t="s">
        <v>1028</v>
      </c>
      <c r="E5460" s="26">
        <v>43556</v>
      </c>
      <c r="G5460">
        <v>3</v>
      </c>
      <c r="I5460">
        <v>5</v>
      </c>
      <c r="J5460">
        <v>16</v>
      </c>
      <c r="L5460">
        <v>18</v>
      </c>
      <c r="N5460">
        <v>2</v>
      </c>
      <c r="P5460">
        <v>0</v>
      </c>
      <c r="Q5460">
        <v>2</v>
      </c>
      <c r="S5460">
        <v>3</v>
      </c>
    </row>
    <row r="5461" spans="1:19" x14ac:dyDescent="0.25">
      <c r="A5461" s="177" t="s">
        <v>11967</v>
      </c>
      <c r="B5461" t="s">
        <v>11968</v>
      </c>
      <c r="C5461" t="s">
        <v>199</v>
      </c>
      <c r="D5461" s="20" t="s">
        <v>1028</v>
      </c>
      <c r="E5461" s="26">
        <v>43556</v>
      </c>
      <c r="F5461">
        <v>14.5</v>
      </c>
      <c r="G5461">
        <v>13.5</v>
      </c>
      <c r="I5461">
        <v>123</v>
      </c>
      <c r="J5461">
        <v>113</v>
      </c>
      <c r="L5461">
        <v>113</v>
      </c>
      <c r="N5461">
        <v>85</v>
      </c>
      <c r="P5461">
        <v>1</v>
      </c>
      <c r="Q5461">
        <v>2</v>
      </c>
      <c r="S5461">
        <v>38</v>
      </c>
    </row>
    <row r="5462" spans="1:19" x14ac:dyDescent="0.25">
      <c r="A5462" s="177" t="s">
        <v>11969</v>
      </c>
      <c r="B5462" t="s">
        <v>11970</v>
      </c>
      <c r="C5462" t="s">
        <v>348</v>
      </c>
      <c r="D5462" s="20" t="s">
        <v>1028</v>
      </c>
      <c r="E5462" s="26">
        <v>43556</v>
      </c>
      <c r="F5462">
        <v>0</v>
      </c>
      <c r="G5462">
        <v>0</v>
      </c>
      <c r="I5462">
        <v>0</v>
      </c>
      <c r="J5462">
        <v>0</v>
      </c>
      <c r="L5462">
        <v>0</v>
      </c>
      <c r="N5462">
        <v>0</v>
      </c>
      <c r="P5462">
        <v>0</v>
      </c>
      <c r="Q5462">
        <v>0</v>
      </c>
      <c r="S5462">
        <v>0</v>
      </c>
    </row>
    <row r="5463" spans="1:19" x14ac:dyDescent="0.25">
      <c r="A5463" s="177" t="s">
        <v>11971</v>
      </c>
      <c r="B5463" t="s">
        <v>11972</v>
      </c>
      <c r="C5463" t="s">
        <v>357</v>
      </c>
      <c r="D5463" s="20" t="s">
        <v>1028</v>
      </c>
      <c r="E5463" s="26">
        <v>43556</v>
      </c>
      <c r="F5463">
        <v>0</v>
      </c>
      <c r="G5463">
        <v>0</v>
      </c>
      <c r="I5463">
        <v>0</v>
      </c>
      <c r="J5463">
        <v>0</v>
      </c>
      <c r="L5463">
        <v>0</v>
      </c>
      <c r="N5463">
        <v>0</v>
      </c>
      <c r="P5463">
        <v>0</v>
      </c>
      <c r="Q5463">
        <v>0</v>
      </c>
      <c r="S5463">
        <v>0</v>
      </c>
    </row>
    <row r="5464" spans="1:19" x14ac:dyDescent="0.25">
      <c r="A5464" s="177" t="s">
        <v>11019</v>
      </c>
      <c r="B5464" t="s">
        <v>11020</v>
      </c>
      <c r="C5464" t="s">
        <v>227</v>
      </c>
      <c r="D5464" s="20" t="s">
        <v>1028</v>
      </c>
      <c r="E5464" s="26">
        <v>43556</v>
      </c>
      <c r="F5464">
        <v>0</v>
      </c>
      <c r="G5464">
        <v>0</v>
      </c>
      <c r="I5464">
        <v>0</v>
      </c>
      <c r="J5464">
        <v>0</v>
      </c>
      <c r="L5464">
        <v>0</v>
      </c>
      <c r="N5464">
        <v>0</v>
      </c>
      <c r="P5464">
        <v>0</v>
      </c>
      <c r="Q5464">
        <v>0</v>
      </c>
      <c r="S5464">
        <v>0</v>
      </c>
    </row>
    <row r="5465" spans="1:19" x14ac:dyDescent="0.25">
      <c r="A5465" s="177" t="s">
        <v>10844</v>
      </c>
      <c r="B5465" t="s">
        <v>10845</v>
      </c>
      <c r="C5465" t="s">
        <v>203</v>
      </c>
      <c r="D5465" s="20" t="s">
        <v>1028</v>
      </c>
      <c r="E5465" s="26">
        <v>43556</v>
      </c>
      <c r="F5465">
        <v>0</v>
      </c>
      <c r="G5465">
        <v>0</v>
      </c>
      <c r="I5465">
        <v>0</v>
      </c>
      <c r="J5465">
        <v>0</v>
      </c>
      <c r="L5465">
        <v>0</v>
      </c>
      <c r="N5465">
        <v>0</v>
      </c>
      <c r="O5465" t="e">
        <v>#DIV/0!</v>
      </c>
      <c r="P5465">
        <v>0</v>
      </c>
      <c r="Q5465">
        <v>0</v>
      </c>
      <c r="S5465">
        <v>0</v>
      </c>
    </row>
    <row r="5466" spans="1:19" x14ac:dyDescent="0.25">
      <c r="A5466" s="177" t="s">
        <v>10179</v>
      </c>
      <c r="B5466" t="s">
        <v>10180</v>
      </c>
      <c r="C5466" t="s">
        <v>387</v>
      </c>
      <c r="D5466" s="20" t="s">
        <v>1028</v>
      </c>
      <c r="E5466" s="26">
        <v>43556</v>
      </c>
      <c r="F5466">
        <v>0</v>
      </c>
      <c r="G5466">
        <v>0</v>
      </c>
      <c r="I5466">
        <v>0</v>
      </c>
      <c r="J5466">
        <v>0</v>
      </c>
      <c r="L5466">
        <v>0</v>
      </c>
      <c r="N5466">
        <v>0</v>
      </c>
      <c r="P5466">
        <v>0</v>
      </c>
      <c r="Q5466">
        <v>0</v>
      </c>
      <c r="S5466">
        <v>0</v>
      </c>
    </row>
    <row r="5467" spans="1:19" x14ac:dyDescent="0.25">
      <c r="A5467" s="177" t="s">
        <v>9997</v>
      </c>
      <c r="B5467" t="s">
        <v>9998</v>
      </c>
      <c r="C5467" t="s">
        <v>223</v>
      </c>
      <c r="D5467" s="20" t="s">
        <v>1028</v>
      </c>
      <c r="E5467" s="26">
        <v>43556</v>
      </c>
      <c r="F5467">
        <v>5</v>
      </c>
      <c r="G5467">
        <v>6</v>
      </c>
      <c r="I5467">
        <v>57</v>
      </c>
      <c r="J5467">
        <v>55</v>
      </c>
      <c r="L5467">
        <v>66</v>
      </c>
      <c r="N5467">
        <v>55</v>
      </c>
      <c r="P5467">
        <v>0</v>
      </c>
      <c r="Q5467">
        <v>0</v>
      </c>
      <c r="S5467">
        <v>2</v>
      </c>
    </row>
    <row r="5468" spans="1:19" x14ac:dyDescent="0.25">
      <c r="A5468" s="177" t="s">
        <v>9615</v>
      </c>
      <c r="B5468" t="s">
        <v>9616</v>
      </c>
      <c r="C5468" t="s">
        <v>346</v>
      </c>
      <c r="D5468" s="20" t="s">
        <v>1028</v>
      </c>
      <c r="E5468" s="26">
        <v>43556</v>
      </c>
      <c r="F5468">
        <v>0</v>
      </c>
      <c r="G5468">
        <v>0</v>
      </c>
      <c r="I5468">
        <v>0</v>
      </c>
      <c r="J5468">
        <v>0</v>
      </c>
      <c r="L5468">
        <v>0</v>
      </c>
      <c r="N5468">
        <v>0</v>
      </c>
      <c r="P5468">
        <v>0</v>
      </c>
      <c r="Q5468">
        <v>0</v>
      </c>
      <c r="S5468">
        <v>0</v>
      </c>
    </row>
    <row r="5469" spans="1:19" x14ac:dyDescent="0.25">
      <c r="A5469" s="177" t="s">
        <v>9256</v>
      </c>
      <c r="B5469" t="s">
        <v>9257</v>
      </c>
      <c r="C5469" t="s">
        <v>207</v>
      </c>
      <c r="D5469" s="20" t="s">
        <v>1028</v>
      </c>
      <c r="E5469" s="26">
        <v>43556</v>
      </c>
      <c r="F5469">
        <v>7.5</v>
      </c>
      <c r="G5469">
        <v>7</v>
      </c>
      <c r="I5469">
        <v>27</v>
      </c>
      <c r="J5469">
        <v>46</v>
      </c>
      <c r="L5469">
        <v>42</v>
      </c>
      <c r="N5469">
        <v>24</v>
      </c>
      <c r="O5469">
        <v>0.875</v>
      </c>
      <c r="P5469">
        <v>2</v>
      </c>
      <c r="Q5469">
        <v>7</v>
      </c>
      <c r="S5469">
        <v>3</v>
      </c>
    </row>
    <row r="5470" spans="1:19" x14ac:dyDescent="0.25">
      <c r="A5470" s="177" t="s">
        <v>8417</v>
      </c>
      <c r="B5470" t="s">
        <v>8418</v>
      </c>
      <c r="C5470" t="s">
        <v>212</v>
      </c>
      <c r="D5470" s="20" t="s">
        <v>1028</v>
      </c>
      <c r="E5470" s="26">
        <v>43556</v>
      </c>
      <c r="F5470">
        <v>1.5</v>
      </c>
      <c r="G5470">
        <v>1.5</v>
      </c>
      <c r="I5470">
        <v>4</v>
      </c>
      <c r="J5470">
        <v>8</v>
      </c>
      <c r="L5470">
        <v>8</v>
      </c>
      <c r="N5470">
        <v>4</v>
      </c>
      <c r="P5470">
        <v>1</v>
      </c>
      <c r="Q5470">
        <v>1</v>
      </c>
      <c r="S5470">
        <v>0</v>
      </c>
    </row>
    <row r="5471" spans="1:19" x14ac:dyDescent="0.25">
      <c r="A5471" s="177" t="s">
        <v>8148</v>
      </c>
      <c r="B5471" t="s">
        <v>8149</v>
      </c>
      <c r="C5471" t="s">
        <v>963</v>
      </c>
      <c r="D5471" s="20" t="s">
        <v>1028</v>
      </c>
      <c r="E5471" s="26">
        <v>43556</v>
      </c>
      <c r="F5471">
        <v>0</v>
      </c>
      <c r="G5471">
        <v>0</v>
      </c>
      <c r="I5471">
        <v>0</v>
      </c>
      <c r="J5471">
        <v>0</v>
      </c>
      <c r="L5471">
        <v>0</v>
      </c>
      <c r="N5471">
        <v>0</v>
      </c>
      <c r="P5471">
        <v>0</v>
      </c>
      <c r="Q5471">
        <v>0</v>
      </c>
      <c r="S5471">
        <v>0</v>
      </c>
    </row>
    <row r="5472" spans="1:19" x14ac:dyDescent="0.25">
      <c r="A5472" s="177" t="s">
        <v>8116</v>
      </c>
      <c r="B5472" t="s">
        <v>8117</v>
      </c>
      <c r="C5472" t="s">
        <v>225</v>
      </c>
      <c r="D5472" s="20" t="s">
        <v>1028</v>
      </c>
      <c r="E5472" s="26">
        <v>43556</v>
      </c>
      <c r="F5472">
        <v>4</v>
      </c>
      <c r="G5472">
        <v>5.5</v>
      </c>
      <c r="I5472">
        <v>36</v>
      </c>
      <c r="J5472">
        <v>44</v>
      </c>
      <c r="L5472">
        <v>62</v>
      </c>
      <c r="N5472">
        <v>34</v>
      </c>
      <c r="P5472">
        <v>1</v>
      </c>
      <c r="Q5472">
        <v>1</v>
      </c>
      <c r="S5472">
        <v>2</v>
      </c>
    </row>
    <row r="5473" spans="1:19" x14ac:dyDescent="0.25">
      <c r="A5473" s="177" t="s">
        <v>7728</v>
      </c>
      <c r="B5473" t="s">
        <v>7729</v>
      </c>
      <c r="C5473" t="s">
        <v>901</v>
      </c>
      <c r="D5473" s="20" t="s">
        <v>1028</v>
      </c>
      <c r="E5473" s="26">
        <v>43556</v>
      </c>
      <c r="F5473">
        <v>7</v>
      </c>
      <c r="G5473">
        <v>7</v>
      </c>
      <c r="I5473">
        <v>46</v>
      </c>
      <c r="J5473">
        <v>39</v>
      </c>
      <c r="L5473">
        <v>40</v>
      </c>
      <c r="N5473">
        <v>41</v>
      </c>
      <c r="P5473">
        <v>1</v>
      </c>
      <c r="Q5473">
        <v>3</v>
      </c>
      <c r="S5473">
        <v>5</v>
      </c>
    </row>
    <row r="5474" spans="1:19" x14ac:dyDescent="0.25">
      <c r="A5474" s="177" t="s">
        <v>7176</v>
      </c>
      <c r="B5474" t="s">
        <v>7177</v>
      </c>
      <c r="C5474" t="s">
        <v>232</v>
      </c>
      <c r="D5474" s="20" t="s">
        <v>1028</v>
      </c>
      <c r="E5474" s="26">
        <v>43556</v>
      </c>
      <c r="F5474">
        <v>9.5</v>
      </c>
      <c r="G5474">
        <v>8</v>
      </c>
      <c r="I5474">
        <v>109</v>
      </c>
      <c r="J5474">
        <v>109</v>
      </c>
      <c r="L5474">
        <v>91</v>
      </c>
      <c r="N5474">
        <v>105</v>
      </c>
      <c r="P5474">
        <v>1</v>
      </c>
      <c r="Q5474">
        <v>10</v>
      </c>
      <c r="S5474">
        <v>4</v>
      </c>
    </row>
    <row r="5475" spans="1:19" x14ac:dyDescent="0.25">
      <c r="A5475" s="177" t="s">
        <v>6810</v>
      </c>
      <c r="B5475" t="s">
        <v>6811</v>
      </c>
      <c r="C5475" t="s">
        <v>317</v>
      </c>
      <c r="D5475" s="20" t="s">
        <v>1028</v>
      </c>
      <c r="E5475" s="26">
        <v>43556</v>
      </c>
      <c r="F5475">
        <v>11</v>
      </c>
      <c r="G5475">
        <v>11.5</v>
      </c>
      <c r="I5475">
        <v>22</v>
      </c>
      <c r="J5475">
        <v>64</v>
      </c>
      <c r="L5475">
        <v>67</v>
      </c>
      <c r="N5475">
        <v>18</v>
      </c>
      <c r="P5475">
        <v>2</v>
      </c>
      <c r="Q5475">
        <v>3</v>
      </c>
      <c r="S5475">
        <v>4</v>
      </c>
    </row>
    <row r="5476" spans="1:19" x14ac:dyDescent="0.25">
      <c r="A5476" s="177" t="s">
        <v>6386</v>
      </c>
      <c r="B5476" t="s">
        <v>6387</v>
      </c>
      <c r="C5476" t="s">
        <v>214</v>
      </c>
      <c r="D5476" s="20" t="s">
        <v>1028</v>
      </c>
      <c r="E5476" s="26">
        <v>43556</v>
      </c>
      <c r="F5476">
        <v>14</v>
      </c>
      <c r="G5476">
        <v>15.5</v>
      </c>
      <c r="I5476">
        <v>94</v>
      </c>
      <c r="J5476">
        <v>119</v>
      </c>
      <c r="L5476">
        <v>138</v>
      </c>
      <c r="N5476">
        <v>79</v>
      </c>
      <c r="O5476">
        <v>1.0249999999999999</v>
      </c>
      <c r="P5476">
        <v>12</v>
      </c>
      <c r="Q5476">
        <v>16</v>
      </c>
      <c r="S5476">
        <v>15</v>
      </c>
    </row>
    <row r="5477" spans="1:19" x14ac:dyDescent="0.25">
      <c r="A5477" s="177" t="s">
        <v>5840</v>
      </c>
      <c r="B5477" t="s">
        <v>5841</v>
      </c>
      <c r="C5477" t="s">
        <v>903</v>
      </c>
      <c r="D5477" s="20" t="s">
        <v>1028</v>
      </c>
      <c r="E5477" s="26">
        <v>43556</v>
      </c>
      <c r="F5477">
        <v>6.5</v>
      </c>
      <c r="G5477">
        <v>6.5</v>
      </c>
      <c r="I5477">
        <v>24</v>
      </c>
      <c r="J5477">
        <v>37</v>
      </c>
      <c r="L5477">
        <v>37</v>
      </c>
      <c r="N5477">
        <v>19</v>
      </c>
      <c r="P5477">
        <v>0</v>
      </c>
      <c r="Q5477">
        <v>0</v>
      </c>
      <c r="S5477">
        <v>5</v>
      </c>
    </row>
    <row r="5478" spans="1:19" x14ac:dyDescent="0.25">
      <c r="A5478" s="177" t="s">
        <v>4993</v>
      </c>
      <c r="B5478" t="s">
        <v>4994</v>
      </c>
      <c r="C5478" t="s">
        <v>230</v>
      </c>
      <c r="D5478" s="20" t="s">
        <v>1028</v>
      </c>
      <c r="E5478" s="26">
        <v>43556</v>
      </c>
      <c r="F5478">
        <v>0</v>
      </c>
      <c r="G5478">
        <v>0</v>
      </c>
      <c r="I5478">
        <v>0</v>
      </c>
      <c r="J5478">
        <v>0</v>
      </c>
      <c r="L5478">
        <v>0</v>
      </c>
      <c r="N5478">
        <v>0</v>
      </c>
      <c r="P5478">
        <v>0</v>
      </c>
      <c r="Q5478">
        <v>0</v>
      </c>
      <c r="S5478">
        <v>0</v>
      </c>
    </row>
    <row r="5479" spans="1:19" x14ac:dyDescent="0.25">
      <c r="A5479" s="177" t="s">
        <v>4818</v>
      </c>
      <c r="B5479" t="s">
        <v>4819</v>
      </c>
      <c r="C5479" t="s">
        <v>234</v>
      </c>
      <c r="D5479" s="20" t="s">
        <v>1028</v>
      </c>
      <c r="E5479" s="26">
        <v>43556</v>
      </c>
      <c r="F5479">
        <v>1</v>
      </c>
      <c r="G5479">
        <v>3.5</v>
      </c>
      <c r="I5479">
        <v>28</v>
      </c>
      <c r="J5479">
        <v>11</v>
      </c>
      <c r="L5479">
        <v>46</v>
      </c>
      <c r="N5479">
        <v>25</v>
      </c>
      <c r="P5479">
        <v>0</v>
      </c>
      <c r="Q5479">
        <v>0</v>
      </c>
      <c r="S5479">
        <v>3</v>
      </c>
    </row>
    <row r="5480" spans="1:19" x14ac:dyDescent="0.25">
      <c r="A5480" s="177" t="s">
        <v>4468</v>
      </c>
      <c r="B5480" t="s">
        <v>4469</v>
      </c>
      <c r="C5480" t="s">
        <v>217</v>
      </c>
      <c r="D5480" s="20" t="s">
        <v>1028</v>
      </c>
      <c r="E5480" s="26">
        <v>43556</v>
      </c>
      <c r="F5480">
        <v>0</v>
      </c>
      <c r="G5480">
        <v>0</v>
      </c>
      <c r="I5480">
        <v>0</v>
      </c>
      <c r="J5480">
        <v>0</v>
      </c>
      <c r="L5480">
        <v>0</v>
      </c>
      <c r="N5480">
        <v>0</v>
      </c>
      <c r="P5480">
        <v>0</v>
      </c>
      <c r="Q5480">
        <v>0</v>
      </c>
      <c r="S5480">
        <v>0</v>
      </c>
    </row>
    <row r="5481" spans="1:19" x14ac:dyDescent="0.25">
      <c r="A5481" s="177" t="s">
        <v>3878</v>
      </c>
      <c r="B5481" t="s">
        <v>3879</v>
      </c>
      <c r="C5481" t="s">
        <v>342</v>
      </c>
      <c r="D5481" s="20" t="s">
        <v>1028</v>
      </c>
      <c r="E5481" s="26">
        <v>43556</v>
      </c>
      <c r="F5481">
        <v>2</v>
      </c>
      <c r="G5481">
        <v>3</v>
      </c>
      <c r="I5481">
        <v>16</v>
      </c>
      <c r="J5481">
        <v>22</v>
      </c>
      <c r="L5481">
        <v>36</v>
      </c>
      <c r="N5481">
        <v>0</v>
      </c>
      <c r="P5481">
        <v>0</v>
      </c>
      <c r="Q5481">
        <v>1</v>
      </c>
      <c r="S5481">
        <v>16</v>
      </c>
    </row>
    <row r="5482" spans="1:19" x14ac:dyDescent="0.25">
      <c r="A5482" s="177" t="s">
        <v>3686</v>
      </c>
      <c r="B5482" t="s">
        <v>3687</v>
      </c>
      <c r="C5482" t="s">
        <v>220</v>
      </c>
      <c r="D5482" s="20" t="s">
        <v>1028</v>
      </c>
      <c r="E5482" s="26">
        <v>43556</v>
      </c>
      <c r="F5482">
        <v>0</v>
      </c>
      <c r="G5482">
        <v>0</v>
      </c>
      <c r="I5482">
        <v>0</v>
      </c>
      <c r="J5482">
        <v>0</v>
      </c>
      <c r="L5482">
        <v>0</v>
      </c>
      <c r="N5482">
        <v>0</v>
      </c>
      <c r="P5482">
        <v>0</v>
      </c>
      <c r="Q5482">
        <v>0</v>
      </c>
      <c r="S5482">
        <v>0</v>
      </c>
    </row>
    <row r="5483" spans="1:19" x14ac:dyDescent="0.25">
      <c r="A5483" s="177" t="s">
        <v>3161</v>
      </c>
      <c r="B5483" t="s">
        <v>3162</v>
      </c>
      <c r="C5483" t="s">
        <v>242</v>
      </c>
      <c r="D5483" s="20" t="s">
        <v>1026</v>
      </c>
      <c r="E5483" s="26">
        <v>43556</v>
      </c>
      <c r="F5483">
        <v>0</v>
      </c>
      <c r="G5483">
        <v>0</v>
      </c>
      <c r="I5483">
        <v>0</v>
      </c>
      <c r="J5483">
        <v>0</v>
      </c>
      <c r="L5483">
        <v>0</v>
      </c>
      <c r="N5483">
        <v>0</v>
      </c>
      <c r="P5483">
        <v>0</v>
      </c>
      <c r="Q5483">
        <v>0</v>
      </c>
      <c r="S5483">
        <v>0</v>
      </c>
    </row>
    <row r="5484" spans="1:19" x14ac:dyDescent="0.25">
      <c r="A5484" s="177" t="s">
        <v>2986</v>
      </c>
      <c r="B5484" t="s">
        <v>2987</v>
      </c>
      <c r="C5484" s="20" t="s">
        <v>2754</v>
      </c>
      <c r="D5484" s="20" t="s">
        <v>1026</v>
      </c>
      <c r="E5484" s="26">
        <v>43556</v>
      </c>
      <c r="F5484">
        <v>3.5</v>
      </c>
      <c r="G5484">
        <v>3.5</v>
      </c>
      <c r="I5484">
        <v>15</v>
      </c>
      <c r="J5484">
        <v>20</v>
      </c>
      <c r="L5484">
        <v>20</v>
      </c>
      <c r="N5484">
        <v>13</v>
      </c>
      <c r="P5484">
        <v>0</v>
      </c>
      <c r="Q5484">
        <v>0</v>
      </c>
      <c r="S5484">
        <v>2</v>
      </c>
    </row>
    <row r="5485" spans="1:19" x14ac:dyDescent="0.25">
      <c r="A5485" s="177" t="s">
        <v>2813</v>
      </c>
      <c r="B5485" t="s">
        <v>2814</v>
      </c>
      <c r="C5485" s="20" t="s">
        <v>2754</v>
      </c>
      <c r="D5485" s="20" t="s">
        <v>1027</v>
      </c>
      <c r="E5485" s="26">
        <v>43556</v>
      </c>
      <c r="F5485">
        <v>3.5</v>
      </c>
      <c r="G5485">
        <v>5</v>
      </c>
      <c r="I5485">
        <v>15</v>
      </c>
      <c r="J5485">
        <v>19</v>
      </c>
      <c r="L5485">
        <v>28</v>
      </c>
      <c r="N5485">
        <v>13</v>
      </c>
      <c r="P5485">
        <v>1</v>
      </c>
      <c r="Q5485">
        <v>2</v>
      </c>
      <c r="S5485">
        <v>2</v>
      </c>
    </row>
    <row r="5486" spans="1:19" x14ac:dyDescent="0.25">
      <c r="A5486" s="177" t="s">
        <v>2779</v>
      </c>
      <c r="B5486" t="s">
        <v>2780</v>
      </c>
      <c r="C5486" s="20" t="s">
        <v>2754</v>
      </c>
      <c r="D5486" s="20" t="s">
        <v>1028</v>
      </c>
      <c r="E5486" s="26">
        <v>43556</v>
      </c>
      <c r="F5486">
        <v>7</v>
      </c>
      <c r="G5486">
        <v>8.5</v>
      </c>
      <c r="I5486">
        <v>30</v>
      </c>
      <c r="J5486">
        <v>39</v>
      </c>
      <c r="L5486">
        <v>48</v>
      </c>
      <c r="N5486">
        <v>26</v>
      </c>
      <c r="P5486">
        <v>1</v>
      </c>
      <c r="Q5486">
        <v>2</v>
      </c>
      <c r="S5486">
        <v>4</v>
      </c>
    </row>
    <row r="5487" spans="1:19" x14ac:dyDescent="0.25">
      <c r="A5487" s="177" t="s">
        <v>2741</v>
      </c>
      <c r="B5487" t="s">
        <v>2742</v>
      </c>
      <c r="C5487" t="s">
        <v>237</v>
      </c>
      <c r="D5487" s="20" t="s">
        <v>1026</v>
      </c>
      <c r="E5487" s="26">
        <v>43556</v>
      </c>
      <c r="F5487">
        <v>11</v>
      </c>
      <c r="G5487">
        <v>13</v>
      </c>
      <c r="I5487">
        <v>57</v>
      </c>
      <c r="J5487">
        <v>74</v>
      </c>
      <c r="L5487">
        <v>82</v>
      </c>
      <c r="N5487">
        <v>43</v>
      </c>
      <c r="O5487">
        <v>0.84166666666666667</v>
      </c>
      <c r="P5487">
        <v>10</v>
      </c>
      <c r="Q5487">
        <v>16</v>
      </c>
      <c r="S5487">
        <v>14</v>
      </c>
    </row>
    <row r="5488" spans="1:19" x14ac:dyDescent="0.25">
      <c r="A5488" s="177" t="s">
        <v>2566</v>
      </c>
      <c r="B5488" t="s">
        <v>2567</v>
      </c>
      <c r="C5488" t="s">
        <v>238</v>
      </c>
      <c r="D5488" s="20" t="s">
        <v>1026</v>
      </c>
      <c r="E5488" s="26">
        <v>43556</v>
      </c>
      <c r="F5488">
        <v>0</v>
      </c>
      <c r="G5488">
        <v>0</v>
      </c>
      <c r="I5488">
        <v>0</v>
      </c>
      <c r="J5488">
        <v>0</v>
      </c>
      <c r="L5488">
        <v>0</v>
      </c>
      <c r="N5488">
        <v>0</v>
      </c>
      <c r="P5488">
        <v>0</v>
      </c>
      <c r="Q5488">
        <v>0</v>
      </c>
      <c r="S5488">
        <v>0</v>
      </c>
    </row>
    <row r="5489" spans="1:19" x14ac:dyDescent="0.25">
      <c r="A5489" s="177" t="s">
        <v>2393</v>
      </c>
      <c r="B5489" t="s">
        <v>2394</v>
      </c>
      <c r="C5489" t="s">
        <v>239</v>
      </c>
      <c r="D5489" s="20" t="s">
        <v>1026</v>
      </c>
      <c r="E5489" s="26">
        <v>43556</v>
      </c>
      <c r="F5489">
        <v>0</v>
      </c>
      <c r="G5489">
        <v>0</v>
      </c>
      <c r="I5489">
        <v>0</v>
      </c>
      <c r="J5489">
        <v>0</v>
      </c>
      <c r="L5489">
        <v>0</v>
      </c>
      <c r="N5489">
        <v>0</v>
      </c>
      <c r="P5489">
        <v>0</v>
      </c>
      <c r="Q5489">
        <v>0</v>
      </c>
      <c r="S5489">
        <v>0</v>
      </c>
    </row>
    <row r="5490" spans="1:19" x14ac:dyDescent="0.25">
      <c r="A5490" s="177" t="s">
        <v>2218</v>
      </c>
      <c r="B5490" t="s">
        <v>2219</v>
      </c>
      <c r="C5490" s="20" t="s">
        <v>2018</v>
      </c>
      <c r="D5490" s="20" t="s">
        <v>1026</v>
      </c>
      <c r="E5490" s="26">
        <v>43556</v>
      </c>
      <c r="F5490">
        <v>6.5</v>
      </c>
      <c r="G5490">
        <v>5.5</v>
      </c>
      <c r="I5490">
        <v>36</v>
      </c>
      <c r="J5490">
        <v>38</v>
      </c>
      <c r="L5490">
        <v>32</v>
      </c>
      <c r="N5490">
        <v>29</v>
      </c>
      <c r="P5490">
        <v>0</v>
      </c>
      <c r="Q5490">
        <v>1</v>
      </c>
      <c r="S5490">
        <v>7</v>
      </c>
    </row>
    <row r="5491" spans="1:19" x14ac:dyDescent="0.25">
      <c r="A5491" s="177" t="s">
        <v>2043</v>
      </c>
      <c r="B5491" t="s">
        <v>2044</v>
      </c>
      <c r="C5491" s="20" t="s">
        <v>2018</v>
      </c>
      <c r="D5491" s="20" t="s">
        <v>1027</v>
      </c>
      <c r="E5491" s="26">
        <v>43556</v>
      </c>
      <c r="F5491">
        <v>3</v>
      </c>
      <c r="G5491">
        <v>3.5</v>
      </c>
      <c r="I5491">
        <v>17</v>
      </c>
      <c r="J5491">
        <v>15</v>
      </c>
      <c r="L5491">
        <v>20</v>
      </c>
      <c r="N5491">
        <v>15</v>
      </c>
      <c r="P5491">
        <v>0</v>
      </c>
      <c r="Q5491">
        <v>1</v>
      </c>
      <c r="S5491">
        <v>2</v>
      </c>
    </row>
    <row r="5492" spans="1:19" x14ac:dyDescent="0.25">
      <c r="A5492" s="177" t="s">
        <v>2010</v>
      </c>
      <c r="B5492" t="s">
        <v>2011</v>
      </c>
      <c r="C5492" s="20" t="s">
        <v>2018</v>
      </c>
      <c r="D5492" s="20" t="s">
        <v>1028</v>
      </c>
      <c r="E5492" s="26">
        <v>43556</v>
      </c>
      <c r="F5492">
        <v>9.5</v>
      </c>
      <c r="G5492">
        <v>9</v>
      </c>
      <c r="I5492">
        <v>53</v>
      </c>
      <c r="J5492">
        <v>53</v>
      </c>
      <c r="L5492">
        <v>52</v>
      </c>
      <c r="N5492">
        <v>44</v>
      </c>
      <c r="P5492">
        <v>0</v>
      </c>
      <c r="Q5492">
        <v>2</v>
      </c>
      <c r="S5492">
        <v>9</v>
      </c>
    </row>
    <row r="5493" spans="1:19" x14ac:dyDescent="0.25">
      <c r="A5493" s="177" t="s">
        <v>1978</v>
      </c>
      <c r="B5493" t="s">
        <v>1979</v>
      </c>
      <c r="C5493" t="s">
        <v>966</v>
      </c>
      <c r="D5493" s="20" t="s">
        <v>1026</v>
      </c>
      <c r="E5493" s="26">
        <v>43556</v>
      </c>
      <c r="F5493">
        <v>0</v>
      </c>
      <c r="G5493">
        <v>0</v>
      </c>
      <c r="I5493">
        <v>0</v>
      </c>
      <c r="J5493">
        <v>0</v>
      </c>
      <c r="L5493">
        <v>0</v>
      </c>
      <c r="N5493">
        <v>0</v>
      </c>
      <c r="P5493">
        <v>0</v>
      </c>
      <c r="Q5493">
        <v>0</v>
      </c>
      <c r="S5493">
        <v>0</v>
      </c>
    </row>
    <row r="5494" spans="1:19" x14ac:dyDescent="0.25">
      <c r="A5494" s="177" t="s">
        <v>1970</v>
      </c>
      <c r="B5494" t="s">
        <v>1971</v>
      </c>
      <c r="C5494" t="s">
        <v>240</v>
      </c>
      <c r="D5494" s="20" t="s">
        <v>1026</v>
      </c>
      <c r="E5494" s="26">
        <v>43556</v>
      </c>
      <c r="F5494">
        <v>16</v>
      </c>
      <c r="G5494">
        <v>13.5</v>
      </c>
      <c r="I5494">
        <v>43</v>
      </c>
      <c r="J5494">
        <v>91</v>
      </c>
      <c r="L5494">
        <v>78</v>
      </c>
      <c r="N5494">
        <v>36</v>
      </c>
      <c r="P5494">
        <v>4</v>
      </c>
      <c r="Q5494">
        <v>6</v>
      </c>
      <c r="S5494">
        <v>7</v>
      </c>
    </row>
    <row r="5495" spans="1:19" x14ac:dyDescent="0.25">
      <c r="A5495" s="177" t="s">
        <v>1795</v>
      </c>
      <c r="B5495" t="s">
        <v>1796</v>
      </c>
      <c r="C5495" t="s">
        <v>241</v>
      </c>
      <c r="D5495" s="20" t="s">
        <v>1026</v>
      </c>
      <c r="E5495" s="26">
        <v>43556</v>
      </c>
      <c r="F5495">
        <v>36</v>
      </c>
      <c r="G5495">
        <v>40.5</v>
      </c>
      <c r="I5495">
        <v>394</v>
      </c>
      <c r="J5495">
        <v>391</v>
      </c>
      <c r="L5495">
        <v>463</v>
      </c>
      <c r="N5495">
        <v>330</v>
      </c>
      <c r="P5495">
        <v>5</v>
      </c>
      <c r="Q5495">
        <v>19</v>
      </c>
      <c r="S5495">
        <v>64</v>
      </c>
    </row>
    <row r="5496" spans="1:19" x14ac:dyDescent="0.25">
      <c r="A5496" s="177" t="s">
        <v>1620</v>
      </c>
      <c r="B5496" t="s">
        <v>1621</v>
      </c>
      <c r="C5496" t="s">
        <v>318</v>
      </c>
      <c r="D5496" s="20" t="s">
        <v>1026</v>
      </c>
      <c r="E5496" s="26">
        <v>43556</v>
      </c>
      <c r="F5496">
        <v>6</v>
      </c>
      <c r="G5496">
        <v>7</v>
      </c>
      <c r="I5496">
        <v>14</v>
      </c>
      <c r="J5496">
        <v>35</v>
      </c>
      <c r="L5496">
        <v>41</v>
      </c>
      <c r="N5496">
        <v>12</v>
      </c>
      <c r="P5496">
        <v>1</v>
      </c>
      <c r="Q5496">
        <v>1</v>
      </c>
      <c r="S5496">
        <v>2</v>
      </c>
    </row>
    <row r="5497" spans="1:19" x14ac:dyDescent="0.25">
      <c r="A5497" s="177" t="s">
        <v>1510</v>
      </c>
      <c r="B5497" t="s">
        <v>1511</v>
      </c>
      <c r="C5497" t="s">
        <v>896</v>
      </c>
      <c r="D5497" s="20" t="s">
        <v>1026</v>
      </c>
      <c r="E5497" s="26">
        <v>43556</v>
      </c>
      <c r="F5497">
        <v>79</v>
      </c>
      <c r="G5497">
        <v>83</v>
      </c>
      <c r="I5497">
        <v>559</v>
      </c>
      <c r="J5497">
        <v>649</v>
      </c>
      <c r="L5497">
        <v>716</v>
      </c>
      <c r="N5497">
        <v>463</v>
      </c>
      <c r="O5497">
        <v>0.84166666666666667</v>
      </c>
      <c r="P5497">
        <v>20</v>
      </c>
      <c r="Q5497">
        <v>43</v>
      </c>
      <c r="S5497">
        <v>96</v>
      </c>
    </row>
    <row r="5498" spans="1:19" x14ac:dyDescent="0.25">
      <c r="A5498" s="177" t="s">
        <v>1469</v>
      </c>
      <c r="B5498" t="s">
        <v>1470</v>
      </c>
      <c r="C5498" t="s">
        <v>899</v>
      </c>
      <c r="D5498" s="20" t="s">
        <v>1027</v>
      </c>
      <c r="E5498" s="26">
        <v>43556</v>
      </c>
      <c r="F5498">
        <v>6.5</v>
      </c>
      <c r="G5498">
        <v>8.5</v>
      </c>
      <c r="I5498">
        <v>32</v>
      </c>
      <c r="J5498">
        <v>34</v>
      </c>
      <c r="L5498">
        <v>48</v>
      </c>
      <c r="N5498">
        <v>28</v>
      </c>
      <c r="O5498" t="s">
        <v>904</v>
      </c>
      <c r="P5498">
        <v>1</v>
      </c>
      <c r="Q5498">
        <v>3</v>
      </c>
      <c r="S5498">
        <v>4</v>
      </c>
    </row>
    <row r="5499" spans="1:19" x14ac:dyDescent="0.25">
      <c r="A5499" s="177" t="s">
        <v>1408</v>
      </c>
      <c r="B5499" t="s">
        <v>1409</v>
      </c>
      <c r="C5499" t="s">
        <v>1264</v>
      </c>
      <c r="D5499" s="20" t="s">
        <v>1026</v>
      </c>
      <c r="E5499" s="26">
        <v>43556</v>
      </c>
      <c r="F5499">
        <v>26</v>
      </c>
      <c r="G5499">
        <v>22.5</v>
      </c>
      <c r="I5499">
        <v>94</v>
      </c>
      <c r="J5499">
        <v>149</v>
      </c>
      <c r="L5499">
        <v>130</v>
      </c>
      <c r="N5499">
        <v>78</v>
      </c>
      <c r="P5499">
        <v>4</v>
      </c>
      <c r="Q5499">
        <v>7</v>
      </c>
      <c r="S5499">
        <v>16</v>
      </c>
    </row>
    <row r="5500" spans="1:19" x14ac:dyDescent="0.25">
      <c r="A5500" s="177" t="s">
        <v>1421</v>
      </c>
      <c r="B5500" t="s">
        <v>1420</v>
      </c>
      <c r="C5500" t="s">
        <v>1264</v>
      </c>
      <c r="D5500" s="20" t="s">
        <v>1027</v>
      </c>
      <c r="E5500" s="26">
        <v>43556</v>
      </c>
      <c r="F5500">
        <v>6.5</v>
      </c>
      <c r="G5500">
        <v>8.5</v>
      </c>
      <c r="I5500">
        <v>32</v>
      </c>
      <c r="J5500">
        <v>34</v>
      </c>
      <c r="L5500">
        <v>48</v>
      </c>
      <c r="N5500">
        <v>28</v>
      </c>
      <c r="P5500">
        <v>1</v>
      </c>
      <c r="Q5500">
        <v>3</v>
      </c>
      <c r="S5500">
        <v>4</v>
      </c>
    </row>
    <row r="5501" spans="1:19" x14ac:dyDescent="0.25">
      <c r="A5501" s="177" t="s">
        <v>1372</v>
      </c>
      <c r="B5501" t="s">
        <v>1373</v>
      </c>
      <c r="C5501" t="s">
        <v>1264</v>
      </c>
      <c r="D5501" s="20" t="s">
        <v>1028</v>
      </c>
      <c r="E5501" s="26">
        <v>43556</v>
      </c>
      <c r="F5501">
        <v>32.5</v>
      </c>
      <c r="G5501">
        <v>31</v>
      </c>
      <c r="I5501">
        <v>126</v>
      </c>
      <c r="J5501">
        <v>183</v>
      </c>
      <c r="L5501">
        <v>178</v>
      </c>
      <c r="N5501">
        <v>106</v>
      </c>
      <c r="P5501">
        <v>5</v>
      </c>
      <c r="Q5501">
        <v>10</v>
      </c>
      <c r="S5501">
        <v>20</v>
      </c>
    </row>
    <row r="5502" spans="1:19" x14ac:dyDescent="0.25">
      <c r="A5502" s="177" t="s">
        <v>1171</v>
      </c>
      <c r="B5502" t="s">
        <v>1259</v>
      </c>
      <c r="C5502" t="s">
        <v>235</v>
      </c>
      <c r="D5502" s="20" t="s">
        <v>1028</v>
      </c>
      <c r="E5502" s="26">
        <v>43556</v>
      </c>
      <c r="F5502">
        <v>85.5</v>
      </c>
      <c r="G5502">
        <v>91.5</v>
      </c>
      <c r="H5502">
        <v>0</v>
      </c>
      <c r="I5502">
        <v>591</v>
      </c>
      <c r="J5502">
        <v>683</v>
      </c>
      <c r="L5502">
        <v>764</v>
      </c>
      <c r="M5502">
        <v>0</v>
      </c>
      <c r="N5502">
        <v>491</v>
      </c>
      <c r="O5502">
        <v>0.84166666666666667</v>
      </c>
      <c r="P5502">
        <v>21</v>
      </c>
      <c r="Q5502">
        <v>46</v>
      </c>
      <c r="R5502">
        <v>0</v>
      </c>
      <c r="S5502">
        <v>100</v>
      </c>
    </row>
    <row r="5503" spans="1:19" x14ac:dyDescent="0.25">
      <c r="A5503" s="177" t="s">
        <v>11180</v>
      </c>
      <c r="B5503" t="s">
        <v>11181</v>
      </c>
      <c r="C5503" t="s">
        <v>228</v>
      </c>
      <c r="D5503" s="20" t="s">
        <v>1026</v>
      </c>
      <c r="E5503" s="26">
        <v>43586</v>
      </c>
      <c r="F5503">
        <v>0</v>
      </c>
      <c r="G5503">
        <v>0</v>
      </c>
      <c r="I5503">
        <v>0</v>
      </c>
      <c r="J5503">
        <v>0</v>
      </c>
      <c r="L5503">
        <v>0</v>
      </c>
      <c r="N5503">
        <v>0</v>
      </c>
      <c r="P5503">
        <v>0</v>
      </c>
      <c r="Q5503">
        <v>0</v>
      </c>
      <c r="S5503">
        <v>0</v>
      </c>
    </row>
    <row r="5504" spans="1:19" x14ac:dyDescent="0.25">
      <c r="A5504" s="177" t="s">
        <v>9433</v>
      </c>
      <c r="B5504" t="s">
        <v>9434</v>
      </c>
      <c r="C5504" t="s">
        <v>211</v>
      </c>
      <c r="D5504" s="20" t="s">
        <v>1026</v>
      </c>
      <c r="E5504" s="26">
        <v>43586</v>
      </c>
      <c r="F5504">
        <v>0</v>
      </c>
      <c r="G5504">
        <v>0</v>
      </c>
      <c r="I5504">
        <v>0</v>
      </c>
      <c r="J5504">
        <v>0</v>
      </c>
      <c r="L5504">
        <v>0</v>
      </c>
      <c r="N5504">
        <v>0</v>
      </c>
      <c r="P5504">
        <v>0</v>
      </c>
      <c r="Q5504">
        <v>0</v>
      </c>
      <c r="S5504">
        <v>0</v>
      </c>
    </row>
    <row r="5505" spans="1:19" x14ac:dyDescent="0.25">
      <c r="A5505" s="177" t="s">
        <v>8594</v>
      </c>
      <c r="B5505" t="s">
        <v>8595</v>
      </c>
      <c r="C5505" t="s">
        <v>213</v>
      </c>
      <c r="D5505" s="20" t="s">
        <v>1026</v>
      </c>
      <c r="E5505" s="26">
        <v>43586</v>
      </c>
      <c r="F5505">
        <v>0</v>
      </c>
      <c r="G5505">
        <v>0</v>
      </c>
      <c r="I5505">
        <v>0</v>
      </c>
      <c r="J5505">
        <v>0</v>
      </c>
      <c r="L5505">
        <v>0</v>
      </c>
      <c r="N5505">
        <v>0</v>
      </c>
      <c r="P5505">
        <v>0</v>
      </c>
      <c r="Q5505">
        <v>0</v>
      </c>
      <c r="S5505">
        <v>0</v>
      </c>
    </row>
    <row r="5506" spans="1:19" x14ac:dyDescent="0.25">
      <c r="A5506" s="177" t="s">
        <v>5170</v>
      </c>
      <c r="B5506" t="s">
        <v>5171</v>
      </c>
      <c r="C5506" t="s">
        <v>229</v>
      </c>
      <c r="D5506" s="20" t="s">
        <v>1026</v>
      </c>
      <c r="E5506" s="26">
        <v>43586</v>
      </c>
      <c r="F5506">
        <v>0</v>
      </c>
      <c r="G5506">
        <v>0</v>
      </c>
      <c r="I5506">
        <v>0</v>
      </c>
      <c r="J5506">
        <v>0</v>
      </c>
      <c r="L5506">
        <v>0</v>
      </c>
      <c r="N5506">
        <v>0</v>
      </c>
      <c r="P5506">
        <v>0</v>
      </c>
      <c r="Q5506">
        <v>0</v>
      </c>
      <c r="S5506">
        <v>0</v>
      </c>
    </row>
    <row r="5507" spans="1:19" x14ac:dyDescent="0.25">
      <c r="A5507" s="177" t="s">
        <v>12172</v>
      </c>
      <c r="B5507" t="s">
        <v>12173</v>
      </c>
      <c r="C5507" s="20" t="s">
        <v>1077</v>
      </c>
      <c r="D5507" s="20" t="s">
        <v>1028</v>
      </c>
      <c r="E5507" s="26">
        <v>43586</v>
      </c>
      <c r="F5507">
        <v>0</v>
      </c>
      <c r="G5507">
        <v>0</v>
      </c>
      <c r="I5507">
        <v>0</v>
      </c>
      <c r="J5507">
        <v>0</v>
      </c>
      <c r="L5507">
        <v>0</v>
      </c>
      <c r="N5507">
        <v>0</v>
      </c>
      <c r="P5507">
        <v>0</v>
      </c>
      <c r="Q5507">
        <v>0</v>
      </c>
      <c r="S5507">
        <v>0</v>
      </c>
    </row>
    <row r="5508" spans="1:19" x14ac:dyDescent="0.25">
      <c r="A5508" s="177" t="s">
        <v>7505</v>
      </c>
      <c r="B5508" t="s">
        <v>7506</v>
      </c>
      <c r="C5508" s="20" t="s">
        <v>1074</v>
      </c>
      <c r="D5508" s="20" t="s">
        <v>1026</v>
      </c>
      <c r="E5508" s="26">
        <v>43586</v>
      </c>
      <c r="F5508">
        <v>0</v>
      </c>
      <c r="G5508">
        <v>0</v>
      </c>
      <c r="I5508">
        <v>0</v>
      </c>
      <c r="J5508">
        <v>0</v>
      </c>
      <c r="L5508">
        <v>0</v>
      </c>
      <c r="N5508">
        <v>0</v>
      </c>
      <c r="P5508">
        <v>0</v>
      </c>
      <c r="Q5508">
        <v>0</v>
      </c>
      <c r="S5508">
        <v>0</v>
      </c>
    </row>
    <row r="5509" spans="1:19" x14ac:dyDescent="0.25">
      <c r="A5509" s="177" t="s">
        <v>5794</v>
      </c>
      <c r="B5509" t="s">
        <v>5795</v>
      </c>
      <c r="C5509" s="20" t="s">
        <v>1073</v>
      </c>
      <c r="D5509" s="20" t="s">
        <v>1026</v>
      </c>
      <c r="E5509" s="26">
        <v>43586</v>
      </c>
      <c r="F5509">
        <v>3.5</v>
      </c>
      <c r="G5509">
        <v>3.5</v>
      </c>
      <c r="I5509">
        <v>15</v>
      </c>
      <c r="J5509">
        <v>20</v>
      </c>
      <c r="L5509">
        <v>20</v>
      </c>
      <c r="N5509">
        <v>14</v>
      </c>
      <c r="P5509">
        <v>1</v>
      </c>
      <c r="Q5509">
        <v>1</v>
      </c>
      <c r="S5509">
        <v>1</v>
      </c>
    </row>
    <row r="5510" spans="1:19" x14ac:dyDescent="0.25">
      <c r="A5510" s="177" t="s">
        <v>12404</v>
      </c>
      <c r="B5510" t="s">
        <v>12405</v>
      </c>
      <c r="C5510" s="20" t="s">
        <v>1076</v>
      </c>
      <c r="D5510" s="20" t="s">
        <v>1027</v>
      </c>
      <c r="E5510" s="26">
        <v>43586</v>
      </c>
      <c r="F5510">
        <v>1</v>
      </c>
      <c r="G5510">
        <v>2.5</v>
      </c>
      <c r="I5510">
        <v>4</v>
      </c>
      <c r="J5510">
        <v>5</v>
      </c>
      <c r="L5510">
        <v>14</v>
      </c>
      <c r="N5510">
        <v>4</v>
      </c>
      <c r="P5510">
        <v>0</v>
      </c>
      <c r="Q5510">
        <v>0</v>
      </c>
      <c r="S5510">
        <v>0</v>
      </c>
    </row>
    <row r="5511" spans="1:19" x14ac:dyDescent="0.25">
      <c r="A5511" s="177" t="s">
        <v>10143</v>
      </c>
      <c r="B5511" t="s">
        <v>10144</v>
      </c>
      <c r="C5511" s="20" t="s">
        <v>1075</v>
      </c>
      <c r="D5511" s="20" t="s">
        <v>1027</v>
      </c>
      <c r="E5511" s="26">
        <v>43586</v>
      </c>
      <c r="F5511">
        <v>0</v>
      </c>
      <c r="G5511">
        <v>0</v>
      </c>
      <c r="I5511">
        <v>0</v>
      </c>
      <c r="J5511">
        <v>0</v>
      </c>
      <c r="L5511">
        <v>0</v>
      </c>
      <c r="N5511">
        <v>0</v>
      </c>
      <c r="P5511">
        <v>0</v>
      </c>
      <c r="Q5511">
        <v>0</v>
      </c>
      <c r="S5511">
        <v>0</v>
      </c>
    </row>
    <row r="5512" spans="1:19" x14ac:dyDescent="0.25">
      <c r="A5512" s="177" t="s">
        <v>7475</v>
      </c>
      <c r="B5512" t="s">
        <v>7476</v>
      </c>
      <c r="C5512" s="20" t="s">
        <v>1074</v>
      </c>
      <c r="D5512" s="20" t="s">
        <v>1027</v>
      </c>
      <c r="E5512" s="26">
        <v>43586</v>
      </c>
      <c r="F5512">
        <v>2</v>
      </c>
      <c r="G5512">
        <v>2.5</v>
      </c>
      <c r="I5512">
        <v>10</v>
      </c>
      <c r="J5512">
        <v>11</v>
      </c>
      <c r="L5512">
        <v>14</v>
      </c>
      <c r="N5512">
        <v>10</v>
      </c>
      <c r="P5512">
        <v>1</v>
      </c>
      <c r="Q5512">
        <v>1</v>
      </c>
      <c r="S5512">
        <v>0</v>
      </c>
    </row>
    <row r="5513" spans="1:19" x14ac:dyDescent="0.25">
      <c r="A5513" s="177" t="s">
        <v>5619</v>
      </c>
      <c r="B5513" t="s">
        <v>5620</v>
      </c>
      <c r="C5513" s="20" t="s">
        <v>1073</v>
      </c>
      <c r="D5513" s="20" t="s">
        <v>1027</v>
      </c>
      <c r="E5513" s="26">
        <v>43586</v>
      </c>
      <c r="F5513">
        <v>0</v>
      </c>
      <c r="G5513">
        <v>0</v>
      </c>
      <c r="I5513">
        <v>0</v>
      </c>
      <c r="J5513">
        <v>0</v>
      </c>
      <c r="L5513">
        <v>0</v>
      </c>
      <c r="N5513">
        <v>0</v>
      </c>
      <c r="P5513">
        <v>0</v>
      </c>
      <c r="Q5513">
        <v>0</v>
      </c>
      <c r="S5513">
        <v>0</v>
      </c>
    </row>
    <row r="5514" spans="1:19" x14ac:dyDescent="0.25">
      <c r="A5514" s="177" t="s">
        <v>11483</v>
      </c>
      <c r="B5514" t="s">
        <v>11484</v>
      </c>
      <c r="C5514" t="s">
        <v>959</v>
      </c>
      <c r="D5514" s="20" t="s">
        <v>1026</v>
      </c>
      <c r="E5514" s="26">
        <v>43586</v>
      </c>
      <c r="F5514">
        <v>2</v>
      </c>
      <c r="G5514">
        <v>3</v>
      </c>
      <c r="I5514">
        <v>8</v>
      </c>
      <c r="J5514">
        <v>16</v>
      </c>
      <c r="L5514">
        <v>18</v>
      </c>
      <c r="N5514">
        <v>5</v>
      </c>
      <c r="O5514">
        <v>0.75</v>
      </c>
      <c r="P5514">
        <v>0</v>
      </c>
      <c r="Q5514">
        <v>0</v>
      </c>
      <c r="S5514">
        <v>3</v>
      </c>
    </row>
    <row r="5515" spans="1:19" x14ac:dyDescent="0.25">
      <c r="A5515" s="177" t="s">
        <v>10671</v>
      </c>
      <c r="B5515" t="s">
        <v>10672</v>
      </c>
      <c r="C5515" t="s">
        <v>205</v>
      </c>
      <c r="D5515" s="20" t="s">
        <v>1026</v>
      </c>
      <c r="E5515" s="26">
        <v>43586</v>
      </c>
      <c r="F5515">
        <v>0</v>
      </c>
      <c r="G5515">
        <v>0</v>
      </c>
      <c r="I5515">
        <v>0</v>
      </c>
      <c r="J5515">
        <v>0</v>
      </c>
      <c r="L5515">
        <v>0</v>
      </c>
      <c r="N5515">
        <v>0</v>
      </c>
      <c r="P5515">
        <v>0</v>
      </c>
      <c r="Q5515">
        <v>0</v>
      </c>
      <c r="S5515">
        <v>0</v>
      </c>
    </row>
    <row r="5516" spans="1:19" x14ac:dyDescent="0.25">
      <c r="A5516" s="177" t="s">
        <v>10077</v>
      </c>
      <c r="B5516" t="s">
        <v>10078</v>
      </c>
      <c r="C5516" t="s">
        <v>384</v>
      </c>
      <c r="D5516" s="20" t="s">
        <v>1026</v>
      </c>
      <c r="E5516" s="26">
        <v>43586</v>
      </c>
      <c r="F5516">
        <v>0</v>
      </c>
      <c r="G5516">
        <v>0</v>
      </c>
      <c r="I5516">
        <v>0</v>
      </c>
      <c r="J5516">
        <v>0</v>
      </c>
      <c r="L5516">
        <v>0</v>
      </c>
      <c r="N5516">
        <v>0</v>
      </c>
      <c r="P5516">
        <v>0</v>
      </c>
      <c r="Q5516">
        <v>0</v>
      </c>
      <c r="S5516">
        <v>0</v>
      </c>
    </row>
    <row r="5517" spans="1:19" x14ac:dyDescent="0.25">
      <c r="A5517" s="177" t="s">
        <v>9018</v>
      </c>
      <c r="B5517" t="s">
        <v>9019</v>
      </c>
      <c r="C5517" t="s">
        <v>210</v>
      </c>
      <c r="D5517" s="20" t="s">
        <v>1026</v>
      </c>
      <c r="E5517" s="26">
        <v>43586</v>
      </c>
      <c r="F5517">
        <v>3.5</v>
      </c>
      <c r="G5517">
        <v>4</v>
      </c>
      <c r="I5517">
        <v>17</v>
      </c>
      <c r="J5517">
        <v>23</v>
      </c>
      <c r="L5517">
        <v>24</v>
      </c>
      <c r="N5517">
        <v>13</v>
      </c>
      <c r="O5517">
        <v>1.125</v>
      </c>
      <c r="P5517">
        <v>0</v>
      </c>
      <c r="Q5517">
        <v>1</v>
      </c>
      <c r="S5517">
        <v>4</v>
      </c>
    </row>
    <row r="5518" spans="1:19" x14ac:dyDescent="0.25">
      <c r="A5518" s="177" t="s">
        <v>6213</v>
      </c>
      <c r="B5518" t="s">
        <v>6214</v>
      </c>
      <c r="C5518" t="s">
        <v>215</v>
      </c>
      <c r="D5518" s="20" t="s">
        <v>1026</v>
      </c>
      <c r="E5518" s="26">
        <v>43586</v>
      </c>
      <c r="F5518">
        <v>4.5</v>
      </c>
      <c r="G5518">
        <v>6</v>
      </c>
      <c r="I5518">
        <v>23</v>
      </c>
      <c r="J5518">
        <v>29</v>
      </c>
      <c r="L5518">
        <v>40</v>
      </c>
      <c r="N5518">
        <v>18</v>
      </c>
      <c r="O5518">
        <v>1.05</v>
      </c>
      <c r="P5518">
        <v>5</v>
      </c>
      <c r="Q5518">
        <v>6</v>
      </c>
      <c r="S5518">
        <v>5</v>
      </c>
    </row>
    <row r="5519" spans="1:19" x14ac:dyDescent="0.25">
      <c r="A5519" s="177" t="s">
        <v>8134</v>
      </c>
      <c r="B5519" t="s">
        <v>8135</v>
      </c>
      <c r="C5519" t="s">
        <v>960</v>
      </c>
      <c r="D5519" s="20" t="s">
        <v>1026</v>
      </c>
      <c r="E5519" s="26">
        <v>43586</v>
      </c>
      <c r="F5519">
        <v>0</v>
      </c>
      <c r="G5519">
        <v>0</v>
      </c>
      <c r="I5519">
        <v>0</v>
      </c>
      <c r="J5519">
        <v>0</v>
      </c>
      <c r="L5519">
        <v>0</v>
      </c>
      <c r="N5519">
        <v>0</v>
      </c>
      <c r="P5519">
        <v>0</v>
      </c>
      <c r="Q5519">
        <v>0</v>
      </c>
      <c r="S5519">
        <v>0</v>
      </c>
    </row>
    <row r="5520" spans="1:19" x14ac:dyDescent="0.25">
      <c r="A5520" s="177" t="s">
        <v>7003</v>
      </c>
      <c r="B5520" t="s">
        <v>7004</v>
      </c>
      <c r="C5520" t="s">
        <v>961</v>
      </c>
      <c r="D5520" s="20" t="s">
        <v>1026</v>
      </c>
      <c r="E5520" s="26">
        <v>43586</v>
      </c>
      <c r="F5520">
        <v>0</v>
      </c>
      <c r="G5520">
        <v>0</v>
      </c>
      <c r="I5520">
        <v>0</v>
      </c>
      <c r="J5520">
        <v>0</v>
      </c>
      <c r="L5520">
        <v>0</v>
      </c>
      <c r="N5520">
        <v>0</v>
      </c>
      <c r="P5520">
        <v>0</v>
      </c>
      <c r="Q5520">
        <v>0</v>
      </c>
      <c r="S5520">
        <v>0</v>
      </c>
    </row>
    <row r="5521" spans="1:19" x14ac:dyDescent="0.25">
      <c r="A5521" s="177" t="s">
        <v>3513</v>
      </c>
      <c r="B5521" t="s">
        <v>3514</v>
      </c>
      <c r="C5521" t="s">
        <v>221</v>
      </c>
      <c r="D5521" s="20" t="s">
        <v>1026</v>
      </c>
      <c r="E5521" s="26">
        <v>43586</v>
      </c>
      <c r="F5521">
        <v>0</v>
      </c>
      <c r="G5521">
        <v>0</v>
      </c>
      <c r="I5521">
        <v>0</v>
      </c>
      <c r="J5521">
        <v>0</v>
      </c>
      <c r="L5521">
        <v>0</v>
      </c>
      <c r="N5521">
        <v>0</v>
      </c>
      <c r="P5521">
        <v>0</v>
      </c>
      <c r="Q5521">
        <v>0</v>
      </c>
      <c r="S5521">
        <v>0</v>
      </c>
    </row>
    <row r="5522" spans="1:19" x14ac:dyDescent="0.25">
      <c r="A5522" s="177" t="s">
        <v>3338</v>
      </c>
      <c r="B5522" t="s">
        <v>3339</v>
      </c>
      <c r="C5522" t="s">
        <v>222</v>
      </c>
      <c r="D5522" s="20" t="s">
        <v>1026</v>
      </c>
      <c r="E5522" s="26">
        <v>43586</v>
      </c>
      <c r="F5522">
        <v>0</v>
      </c>
      <c r="G5522">
        <v>0</v>
      </c>
      <c r="I5522">
        <v>0</v>
      </c>
      <c r="J5522">
        <v>0</v>
      </c>
      <c r="L5522">
        <v>0</v>
      </c>
      <c r="N5522">
        <v>0</v>
      </c>
      <c r="P5522">
        <v>0</v>
      </c>
      <c r="Q5522">
        <v>0</v>
      </c>
      <c r="S5522">
        <v>0</v>
      </c>
    </row>
    <row r="5523" spans="1:19" x14ac:dyDescent="0.25">
      <c r="A5523" s="177" t="s">
        <v>7383</v>
      </c>
      <c r="B5523" t="s">
        <v>7384</v>
      </c>
      <c r="C5523" s="20" t="s">
        <v>1078</v>
      </c>
      <c r="D5523" s="20" t="s">
        <v>1026</v>
      </c>
      <c r="E5523" s="26">
        <v>43586</v>
      </c>
      <c r="F5523">
        <v>3.5</v>
      </c>
      <c r="G5523">
        <v>3</v>
      </c>
      <c r="I5523">
        <v>19</v>
      </c>
      <c r="J5523">
        <v>21</v>
      </c>
      <c r="L5523">
        <v>18</v>
      </c>
      <c r="N5523">
        <v>16</v>
      </c>
      <c r="P5523">
        <v>2</v>
      </c>
      <c r="Q5523">
        <v>11</v>
      </c>
      <c r="S5523">
        <v>3</v>
      </c>
    </row>
    <row r="5524" spans="1:19" x14ac:dyDescent="0.25">
      <c r="A5524" s="177" t="s">
        <v>5375</v>
      </c>
      <c r="B5524" t="s">
        <v>5376</v>
      </c>
      <c r="C5524" s="20" t="s">
        <v>1079</v>
      </c>
      <c r="D5524" s="20" t="s">
        <v>1026</v>
      </c>
      <c r="E5524" s="26">
        <v>43586</v>
      </c>
      <c r="F5524">
        <v>3</v>
      </c>
      <c r="G5524">
        <v>2.5</v>
      </c>
      <c r="I5524">
        <v>10</v>
      </c>
      <c r="J5524">
        <v>17</v>
      </c>
      <c r="L5524">
        <v>14</v>
      </c>
      <c r="N5524">
        <v>9</v>
      </c>
      <c r="P5524">
        <v>0</v>
      </c>
      <c r="Q5524">
        <v>0</v>
      </c>
      <c r="S5524">
        <v>1</v>
      </c>
    </row>
    <row r="5525" spans="1:19" x14ac:dyDescent="0.25">
      <c r="A5525" s="177" t="s">
        <v>7208</v>
      </c>
      <c r="B5525" t="s">
        <v>7209</v>
      </c>
      <c r="C5525" s="20" t="s">
        <v>1078</v>
      </c>
      <c r="D5525" s="20" t="s">
        <v>1027</v>
      </c>
      <c r="E5525" s="26">
        <v>43586</v>
      </c>
      <c r="F5525">
        <v>1.5</v>
      </c>
      <c r="G5525">
        <v>1.5</v>
      </c>
      <c r="I5525">
        <v>6</v>
      </c>
      <c r="J5525">
        <v>7</v>
      </c>
      <c r="L5525">
        <v>8</v>
      </c>
      <c r="N5525">
        <v>5</v>
      </c>
      <c r="P5525">
        <v>2</v>
      </c>
      <c r="Q5525">
        <v>3</v>
      </c>
      <c r="S5525">
        <v>1</v>
      </c>
    </row>
    <row r="5526" spans="1:19" x14ac:dyDescent="0.25">
      <c r="A5526" s="177" t="s">
        <v>5200</v>
      </c>
      <c r="B5526" t="s">
        <v>5201</v>
      </c>
      <c r="C5526" s="20" t="s">
        <v>1079</v>
      </c>
      <c r="D5526" s="20" t="s">
        <v>1027</v>
      </c>
      <c r="E5526" s="26">
        <v>43586</v>
      </c>
      <c r="F5526">
        <v>0</v>
      </c>
      <c r="G5526">
        <v>0.5</v>
      </c>
      <c r="I5526">
        <v>0</v>
      </c>
      <c r="J5526">
        <v>0</v>
      </c>
      <c r="L5526">
        <v>3</v>
      </c>
      <c r="N5526">
        <v>0</v>
      </c>
      <c r="P5526">
        <v>0</v>
      </c>
      <c r="Q5526">
        <v>0</v>
      </c>
      <c r="S5526">
        <v>0</v>
      </c>
    </row>
    <row r="5527" spans="1:19" x14ac:dyDescent="0.25">
      <c r="A5527" s="177" t="s">
        <v>12698</v>
      </c>
      <c r="B5527" t="s">
        <v>12699</v>
      </c>
      <c r="C5527" s="20" t="s">
        <v>1080</v>
      </c>
      <c r="D5527" s="20" t="s">
        <v>1027</v>
      </c>
      <c r="E5527" s="26">
        <v>43586</v>
      </c>
      <c r="F5527">
        <v>1</v>
      </c>
      <c r="G5527">
        <v>1.5</v>
      </c>
      <c r="I5527">
        <v>10</v>
      </c>
      <c r="J5527">
        <v>5</v>
      </c>
      <c r="L5527">
        <v>9</v>
      </c>
      <c r="N5527">
        <v>9</v>
      </c>
      <c r="P5527">
        <v>0</v>
      </c>
      <c r="Q5527">
        <v>0</v>
      </c>
      <c r="S5527">
        <v>1</v>
      </c>
    </row>
    <row r="5528" spans="1:19" x14ac:dyDescent="0.25">
      <c r="A5528" s="177" t="s">
        <v>12374</v>
      </c>
      <c r="B5528" t="s">
        <v>12375</v>
      </c>
      <c r="C5528" t="s">
        <v>200</v>
      </c>
      <c r="D5528" s="20" t="s">
        <v>1026</v>
      </c>
      <c r="E5528" s="26">
        <v>43586</v>
      </c>
      <c r="F5528">
        <v>5</v>
      </c>
      <c r="G5528">
        <v>4.5</v>
      </c>
      <c r="I5528">
        <v>23</v>
      </c>
      <c r="J5528">
        <v>29</v>
      </c>
      <c r="L5528">
        <v>26</v>
      </c>
      <c r="N5528">
        <v>19</v>
      </c>
      <c r="P5528">
        <v>0</v>
      </c>
      <c r="Q5528">
        <v>0</v>
      </c>
      <c r="S5528">
        <v>4</v>
      </c>
    </row>
    <row r="5529" spans="1:19" x14ac:dyDescent="0.25">
      <c r="A5529" s="177" t="s">
        <v>10495</v>
      </c>
      <c r="B5529" t="s">
        <v>10496</v>
      </c>
      <c r="C5529" t="s">
        <v>204</v>
      </c>
      <c r="D5529" s="20" t="s">
        <v>1026</v>
      </c>
      <c r="E5529" s="26">
        <v>43586</v>
      </c>
      <c r="F5529">
        <v>0</v>
      </c>
      <c r="G5529">
        <v>0</v>
      </c>
      <c r="I5529">
        <v>0</v>
      </c>
      <c r="J5529">
        <v>0</v>
      </c>
      <c r="L5529">
        <v>0</v>
      </c>
      <c r="N5529">
        <v>0</v>
      </c>
      <c r="P5529">
        <v>0</v>
      </c>
      <c r="Q5529">
        <v>0</v>
      </c>
      <c r="S5529">
        <v>0</v>
      </c>
    </row>
    <row r="5530" spans="1:19" x14ac:dyDescent="0.25">
      <c r="A5530" s="177" t="s">
        <v>10039</v>
      </c>
      <c r="B5530" t="s">
        <v>10040</v>
      </c>
      <c r="C5530" t="s">
        <v>385</v>
      </c>
      <c r="D5530" s="20" t="s">
        <v>1026</v>
      </c>
      <c r="E5530" s="26">
        <v>43586</v>
      </c>
      <c r="F5530">
        <v>0</v>
      </c>
      <c r="G5530">
        <v>0</v>
      </c>
      <c r="I5530">
        <v>0</v>
      </c>
      <c r="J5530">
        <v>0</v>
      </c>
      <c r="L5530">
        <v>0</v>
      </c>
      <c r="N5530">
        <v>0</v>
      </c>
      <c r="P5530">
        <v>0</v>
      </c>
      <c r="Q5530">
        <v>0</v>
      </c>
      <c r="S5530">
        <v>0</v>
      </c>
    </row>
    <row r="5531" spans="1:19" x14ac:dyDescent="0.25">
      <c r="A5531" s="177" t="s">
        <v>8843</v>
      </c>
      <c r="B5531" t="s">
        <v>8844</v>
      </c>
      <c r="C5531" t="s">
        <v>208</v>
      </c>
      <c r="D5531" s="20" t="s">
        <v>1026</v>
      </c>
      <c r="E5531" s="26">
        <v>43586</v>
      </c>
      <c r="F5531">
        <v>2.5</v>
      </c>
      <c r="G5531">
        <v>1.5</v>
      </c>
      <c r="I5531">
        <v>4</v>
      </c>
      <c r="J5531">
        <v>14</v>
      </c>
      <c r="L5531">
        <v>9</v>
      </c>
      <c r="N5531">
        <v>4</v>
      </c>
      <c r="P5531">
        <v>0</v>
      </c>
      <c r="Q5531">
        <v>0</v>
      </c>
      <c r="S5531">
        <v>0</v>
      </c>
    </row>
    <row r="5532" spans="1:19" x14ac:dyDescent="0.25">
      <c r="A5532" s="177" t="s">
        <v>8178</v>
      </c>
      <c r="B5532" t="s">
        <v>8179</v>
      </c>
      <c r="C5532" t="s">
        <v>900</v>
      </c>
      <c r="D5532" s="20" t="s">
        <v>1026</v>
      </c>
      <c r="E5532" s="26">
        <v>43586</v>
      </c>
      <c r="F5532">
        <v>1.5</v>
      </c>
      <c r="G5532">
        <v>1.5</v>
      </c>
      <c r="I5532">
        <v>5</v>
      </c>
      <c r="J5532">
        <v>8</v>
      </c>
      <c r="L5532">
        <v>8</v>
      </c>
      <c r="N5532">
        <v>4</v>
      </c>
      <c r="P5532">
        <v>0</v>
      </c>
      <c r="Q5532">
        <v>0</v>
      </c>
      <c r="S5532">
        <v>1</v>
      </c>
    </row>
    <row r="5533" spans="1:19" x14ac:dyDescent="0.25">
      <c r="A5533" s="177" t="s">
        <v>7943</v>
      </c>
      <c r="B5533" t="s">
        <v>7944</v>
      </c>
      <c r="C5533" t="s">
        <v>905</v>
      </c>
      <c r="D5533" s="20" t="s">
        <v>1026</v>
      </c>
      <c r="E5533" s="26">
        <v>43586</v>
      </c>
      <c r="F5533">
        <v>2</v>
      </c>
      <c r="G5533">
        <v>2</v>
      </c>
      <c r="I5533">
        <v>2</v>
      </c>
      <c r="J5533">
        <v>11</v>
      </c>
      <c r="L5533">
        <v>11</v>
      </c>
      <c r="N5533">
        <v>2</v>
      </c>
      <c r="P5533">
        <v>0</v>
      </c>
      <c r="Q5533">
        <v>0</v>
      </c>
      <c r="S5533">
        <v>0</v>
      </c>
    </row>
    <row r="5534" spans="1:19" x14ac:dyDescent="0.25">
      <c r="A5534" s="177" t="s">
        <v>6637</v>
      </c>
      <c r="B5534" t="s">
        <v>6638</v>
      </c>
      <c r="C5534" t="s">
        <v>316</v>
      </c>
      <c r="D5534" s="20" t="s">
        <v>1026</v>
      </c>
      <c r="E5534" s="26">
        <v>43586</v>
      </c>
      <c r="F5534">
        <v>6</v>
      </c>
      <c r="G5534">
        <v>6</v>
      </c>
      <c r="I5534">
        <v>17</v>
      </c>
      <c r="J5534">
        <v>35</v>
      </c>
      <c r="L5534">
        <v>35</v>
      </c>
      <c r="N5534">
        <v>15</v>
      </c>
      <c r="P5534">
        <v>1</v>
      </c>
      <c r="Q5534">
        <v>1</v>
      </c>
      <c r="S5534">
        <v>2</v>
      </c>
    </row>
    <row r="5535" spans="1:19" x14ac:dyDescent="0.25">
      <c r="A5535" s="177" t="s">
        <v>4230</v>
      </c>
      <c r="B5535" t="s">
        <v>4231</v>
      </c>
      <c r="C5535" t="s">
        <v>218</v>
      </c>
      <c r="D5535" s="20" t="s">
        <v>1026</v>
      </c>
      <c r="E5535" s="26">
        <v>43586</v>
      </c>
      <c r="F5535">
        <v>0</v>
      </c>
      <c r="G5535">
        <v>0</v>
      </c>
      <c r="I5535">
        <v>0</v>
      </c>
      <c r="J5535">
        <v>0</v>
      </c>
      <c r="L5535">
        <v>0</v>
      </c>
      <c r="N5535">
        <v>0</v>
      </c>
      <c r="P5535">
        <v>0</v>
      </c>
      <c r="Q5535">
        <v>0</v>
      </c>
      <c r="S5535">
        <v>0</v>
      </c>
    </row>
    <row r="5536" spans="1:19" x14ac:dyDescent="0.25">
      <c r="A5536" s="177" t="s">
        <v>12659</v>
      </c>
      <c r="B5536" t="s">
        <v>12660</v>
      </c>
      <c r="C5536" t="s">
        <v>202</v>
      </c>
      <c r="D5536" s="20" t="s">
        <v>1026</v>
      </c>
      <c r="E5536" s="26">
        <v>43586</v>
      </c>
      <c r="F5536">
        <v>8</v>
      </c>
      <c r="G5536">
        <v>5</v>
      </c>
      <c r="I5536">
        <v>105</v>
      </c>
      <c r="J5536">
        <v>88</v>
      </c>
      <c r="L5536">
        <v>64</v>
      </c>
      <c r="N5536">
        <v>88</v>
      </c>
      <c r="P5536">
        <v>0</v>
      </c>
      <c r="Q5536">
        <v>0</v>
      </c>
      <c r="S5536">
        <v>17</v>
      </c>
    </row>
    <row r="5537" spans="1:19" x14ac:dyDescent="0.25">
      <c r="A5537" s="177" t="s">
        <v>12484</v>
      </c>
      <c r="B5537" t="s">
        <v>12485</v>
      </c>
      <c r="C5537" t="s">
        <v>347</v>
      </c>
      <c r="D5537" s="20" t="s">
        <v>1026</v>
      </c>
      <c r="E5537" s="26">
        <v>43586</v>
      </c>
      <c r="F5537">
        <v>0</v>
      </c>
      <c r="G5537">
        <v>0</v>
      </c>
      <c r="I5537">
        <v>0</v>
      </c>
      <c r="J5537">
        <v>0</v>
      </c>
      <c r="L5537">
        <v>0</v>
      </c>
      <c r="N5537">
        <v>0</v>
      </c>
      <c r="P5537">
        <v>0</v>
      </c>
      <c r="Q5537">
        <v>0</v>
      </c>
      <c r="S5537">
        <v>0</v>
      </c>
    </row>
    <row r="5538" spans="1:19" x14ac:dyDescent="0.25">
      <c r="A5538" s="177" t="s">
        <v>9824</v>
      </c>
      <c r="B5538" t="s">
        <v>9825</v>
      </c>
      <c r="C5538" t="s">
        <v>224</v>
      </c>
      <c r="D5538" s="20" t="s">
        <v>1026</v>
      </c>
      <c r="E5538" s="26">
        <v>43586</v>
      </c>
      <c r="F5538">
        <v>5</v>
      </c>
      <c r="G5538">
        <v>6</v>
      </c>
      <c r="I5538">
        <v>53</v>
      </c>
      <c r="J5538">
        <v>55</v>
      </c>
      <c r="L5538">
        <v>66</v>
      </c>
      <c r="N5538">
        <v>52</v>
      </c>
      <c r="P5538">
        <v>0</v>
      </c>
      <c r="Q5538">
        <v>0</v>
      </c>
      <c r="S5538">
        <v>1</v>
      </c>
    </row>
    <row r="5539" spans="1:19" x14ac:dyDescent="0.25">
      <c r="A5539" s="177" t="s">
        <v>9525</v>
      </c>
      <c r="B5539" t="s">
        <v>9526</v>
      </c>
      <c r="C5539" t="s">
        <v>345</v>
      </c>
      <c r="D5539" s="20" t="s">
        <v>1026</v>
      </c>
      <c r="E5539" s="26">
        <v>43586</v>
      </c>
      <c r="F5539">
        <v>0</v>
      </c>
      <c r="G5539">
        <v>0</v>
      </c>
      <c r="I5539">
        <v>0</v>
      </c>
      <c r="J5539">
        <v>0</v>
      </c>
      <c r="L5539">
        <v>0</v>
      </c>
      <c r="N5539">
        <v>0</v>
      </c>
      <c r="P5539">
        <v>0</v>
      </c>
      <c r="Q5539">
        <v>0</v>
      </c>
      <c r="S5539">
        <v>0</v>
      </c>
    </row>
    <row r="5540" spans="1:19" x14ac:dyDescent="0.25">
      <c r="A5540" s="177" t="s">
        <v>7917</v>
      </c>
      <c r="B5540" t="s">
        <v>7918</v>
      </c>
      <c r="C5540" t="s">
        <v>226</v>
      </c>
      <c r="D5540" s="20" t="s">
        <v>1026</v>
      </c>
      <c r="E5540" s="26">
        <v>43586</v>
      </c>
      <c r="F5540">
        <v>4</v>
      </c>
      <c r="G5540">
        <v>5.5</v>
      </c>
      <c r="I5540">
        <v>36</v>
      </c>
      <c r="J5540">
        <v>44</v>
      </c>
      <c r="L5540">
        <v>62</v>
      </c>
      <c r="N5540">
        <v>36</v>
      </c>
      <c r="P5540">
        <v>0</v>
      </c>
      <c r="Q5540">
        <v>0</v>
      </c>
      <c r="S5540">
        <v>0</v>
      </c>
    </row>
    <row r="5541" spans="1:19" x14ac:dyDescent="0.25">
      <c r="A5541" s="177" t="s">
        <v>6987</v>
      </c>
      <c r="B5541" t="s">
        <v>6988</v>
      </c>
      <c r="C5541" t="s">
        <v>231</v>
      </c>
      <c r="D5541" s="20" t="s">
        <v>1026</v>
      </c>
      <c r="E5541" s="26">
        <v>43586</v>
      </c>
      <c r="F5541">
        <v>9.5</v>
      </c>
      <c r="G5541">
        <v>8</v>
      </c>
      <c r="I5541">
        <v>88</v>
      </c>
      <c r="J5541">
        <v>109</v>
      </c>
      <c r="L5541">
        <v>91</v>
      </c>
      <c r="N5541">
        <v>88</v>
      </c>
      <c r="P5541">
        <v>0</v>
      </c>
      <c r="Q5541">
        <v>20</v>
      </c>
      <c r="S5541">
        <v>0</v>
      </c>
    </row>
    <row r="5542" spans="1:19" x14ac:dyDescent="0.25">
      <c r="A5542" s="177" t="s">
        <v>6038</v>
      </c>
      <c r="B5542" t="s">
        <v>6039</v>
      </c>
      <c r="C5542" t="s">
        <v>216</v>
      </c>
      <c r="D5542" s="20" t="s">
        <v>1026</v>
      </c>
      <c r="E5542" s="26">
        <v>43586</v>
      </c>
      <c r="F5542">
        <v>9.5</v>
      </c>
      <c r="G5542">
        <v>9.5</v>
      </c>
      <c r="I5542">
        <v>59</v>
      </c>
      <c r="J5542">
        <v>95</v>
      </c>
      <c r="L5542">
        <v>98</v>
      </c>
      <c r="N5542">
        <v>48</v>
      </c>
      <c r="P5542">
        <v>6</v>
      </c>
      <c r="Q5542">
        <v>8</v>
      </c>
      <c r="S5542">
        <v>11</v>
      </c>
    </row>
    <row r="5543" spans="1:19" x14ac:dyDescent="0.25">
      <c r="A5543" s="177" t="s">
        <v>4645</v>
      </c>
      <c r="B5543" t="s">
        <v>4646</v>
      </c>
      <c r="C5543" t="s">
        <v>233</v>
      </c>
      <c r="D5543" s="20" t="s">
        <v>1026</v>
      </c>
      <c r="E5543" s="26">
        <v>43586</v>
      </c>
      <c r="F5543">
        <v>1</v>
      </c>
      <c r="G5543">
        <v>3.5</v>
      </c>
      <c r="I5543">
        <v>20</v>
      </c>
      <c r="J5543">
        <v>11</v>
      </c>
      <c r="L5543">
        <v>46</v>
      </c>
      <c r="N5543">
        <v>17</v>
      </c>
      <c r="P5543">
        <v>9</v>
      </c>
      <c r="Q5543">
        <v>11</v>
      </c>
      <c r="S5543">
        <v>3</v>
      </c>
    </row>
    <row r="5544" spans="1:19" x14ac:dyDescent="0.25">
      <c r="A5544" s="177" t="s">
        <v>4055</v>
      </c>
      <c r="B5544" t="s">
        <v>4056</v>
      </c>
      <c r="C5544" t="s">
        <v>219</v>
      </c>
      <c r="D5544" s="20" t="s">
        <v>1026</v>
      </c>
      <c r="E5544" s="26">
        <v>43586</v>
      </c>
      <c r="F5544">
        <v>0</v>
      </c>
      <c r="G5544">
        <v>0</v>
      </c>
      <c r="I5544">
        <v>0</v>
      </c>
      <c r="J5544">
        <v>0</v>
      </c>
      <c r="L5544">
        <v>0</v>
      </c>
      <c r="N5544">
        <v>0</v>
      </c>
      <c r="P5544">
        <v>0</v>
      </c>
      <c r="Q5544">
        <v>0</v>
      </c>
      <c r="S5544">
        <v>0</v>
      </c>
    </row>
    <row r="5545" spans="1:19" x14ac:dyDescent="0.25">
      <c r="A5545" s="177" t="s">
        <v>3784</v>
      </c>
      <c r="B5545" t="s">
        <v>3785</v>
      </c>
      <c r="C5545" t="s">
        <v>340</v>
      </c>
      <c r="D5545" s="20" t="s">
        <v>1026</v>
      </c>
      <c r="E5545" s="26">
        <v>43586</v>
      </c>
      <c r="F5545">
        <v>2</v>
      </c>
      <c r="G5545">
        <v>3</v>
      </c>
      <c r="I5545">
        <v>16</v>
      </c>
      <c r="J5545">
        <v>22</v>
      </c>
      <c r="L5545">
        <v>36</v>
      </c>
      <c r="N5545">
        <v>13</v>
      </c>
      <c r="P5545">
        <v>1</v>
      </c>
      <c r="Q5545">
        <v>3</v>
      </c>
      <c r="S5545">
        <v>3</v>
      </c>
    </row>
    <row r="5546" spans="1:19" x14ac:dyDescent="0.25">
      <c r="A5546" s="177" t="s">
        <v>11396</v>
      </c>
      <c r="B5546" t="s">
        <v>11397</v>
      </c>
      <c r="C5546" t="s">
        <v>350</v>
      </c>
      <c r="D5546" s="20" t="s">
        <v>1026</v>
      </c>
      <c r="E5546" s="26">
        <v>43586</v>
      </c>
      <c r="F5546">
        <v>0</v>
      </c>
      <c r="G5546">
        <v>0</v>
      </c>
      <c r="I5546">
        <v>0</v>
      </c>
      <c r="J5546">
        <v>0</v>
      </c>
      <c r="L5546">
        <v>0</v>
      </c>
      <c r="N5546">
        <v>0</v>
      </c>
      <c r="P5546">
        <v>0</v>
      </c>
      <c r="Q5546">
        <v>0</v>
      </c>
      <c r="S5546">
        <v>0</v>
      </c>
    </row>
    <row r="5547" spans="1:19" x14ac:dyDescent="0.25">
      <c r="A5547" s="177" t="s">
        <v>11398</v>
      </c>
      <c r="B5547" t="s">
        <v>11399</v>
      </c>
      <c r="C5547" t="s">
        <v>351</v>
      </c>
      <c r="D5547" s="20" t="s">
        <v>1026</v>
      </c>
      <c r="E5547" s="26">
        <v>43586</v>
      </c>
      <c r="F5547">
        <v>0</v>
      </c>
      <c r="G5547">
        <v>0</v>
      </c>
      <c r="I5547">
        <v>0</v>
      </c>
      <c r="J5547">
        <v>0</v>
      </c>
      <c r="L5547">
        <v>0</v>
      </c>
      <c r="N5547">
        <v>0</v>
      </c>
      <c r="P5547">
        <v>0</v>
      </c>
      <c r="Q5547">
        <v>0</v>
      </c>
      <c r="S5547">
        <v>0</v>
      </c>
    </row>
    <row r="5548" spans="1:19" x14ac:dyDescent="0.25">
      <c r="A5548" s="177" t="s">
        <v>11254</v>
      </c>
      <c r="B5548" t="s">
        <v>11255</v>
      </c>
      <c r="C5548" t="s">
        <v>352</v>
      </c>
      <c r="D5548" s="20" t="s">
        <v>1026</v>
      </c>
      <c r="E5548" s="26">
        <v>43586</v>
      </c>
      <c r="F5548">
        <v>0</v>
      </c>
      <c r="G5548">
        <v>0</v>
      </c>
      <c r="I5548">
        <v>0</v>
      </c>
      <c r="J5548">
        <v>0</v>
      </c>
      <c r="L5548">
        <v>0</v>
      </c>
      <c r="N5548">
        <v>0</v>
      </c>
      <c r="P5548">
        <v>0</v>
      </c>
      <c r="Q5548">
        <v>0</v>
      </c>
      <c r="S5548">
        <v>0</v>
      </c>
    </row>
    <row r="5549" spans="1:19" x14ac:dyDescent="0.25">
      <c r="A5549" s="177" t="s">
        <v>10255</v>
      </c>
      <c r="B5549" t="s">
        <v>10256</v>
      </c>
      <c r="C5549" t="s">
        <v>353</v>
      </c>
      <c r="D5549" s="20" t="s">
        <v>1026</v>
      </c>
      <c r="E5549" s="26">
        <v>43586</v>
      </c>
      <c r="F5549">
        <v>0</v>
      </c>
      <c r="G5549">
        <v>0</v>
      </c>
      <c r="I5549">
        <v>0</v>
      </c>
      <c r="J5549">
        <v>0</v>
      </c>
      <c r="L5549">
        <v>0</v>
      </c>
      <c r="N5549">
        <v>0</v>
      </c>
      <c r="P5549">
        <v>0</v>
      </c>
      <c r="Q5549">
        <v>0</v>
      </c>
      <c r="S5549">
        <v>0</v>
      </c>
    </row>
    <row r="5550" spans="1:19" x14ac:dyDescent="0.25">
      <c r="A5550" s="177" t="s">
        <v>10115</v>
      </c>
      <c r="B5550" t="s">
        <v>10116</v>
      </c>
      <c r="C5550" t="s">
        <v>386</v>
      </c>
      <c r="D5550" s="20" t="s">
        <v>1026</v>
      </c>
      <c r="E5550" s="26">
        <v>43586</v>
      </c>
      <c r="F5550">
        <v>0</v>
      </c>
      <c r="G5550">
        <v>0</v>
      </c>
      <c r="I5550">
        <v>0</v>
      </c>
      <c r="J5550">
        <v>0</v>
      </c>
      <c r="L5550">
        <v>0</v>
      </c>
      <c r="N5550">
        <v>0</v>
      </c>
      <c r="P5550">
        <v>0</v>
      </c>
      <c r="Q5550">
        <v>0</v>
      </c>
      <c r="S5550">
        <v>0</v>
      </c>
    </row>
    <row r="5551" spans="1:19" x14ac:dyDescent="0.25">
      <c r="A5551" s="177" t="s">
        <v>8668</v>
      </c>
      <c r="B5551" t="s">
        <v>8669</v>
      </c>
      <c r="C5551" t="s">
        <v>354</v>
      </c>
      <c r="D5551" s="20" t="s">
        <v>1026</v>
      </c>
      <c r="E5551" s="26">
        <v>43586</v>
      </c>
      <c r="F5551">
        <v>1.5</v>
      </c>
      <c r="G5551">
        <v>1.5</v>
      </c>
      <c r="I5551">
        <v>8</v>
      </c>
      <c r="J5551">
        <v>9</v>
      </c>
      <c r="L5551">
        <v>9</v>
      </c>
      <c r="N5551">
        <v>8</v>
      </c>
      <c r="P5551">
        <v>0</v>
      </c>
      <c r="Q5551">
        <v>0</v>
      </c>
      <c r="S5551">
        <v>0</v>
      </c>
    </row>
    <row r="5552" spans="1:19" x14ac:dyDescent="0.25">
      <c r="A5552" s="177" t="s">
        <v>6462</v>
      </c>
      <c r="B5552" t="s">
        <v>6463</v>
      </c>
      <c r="C5552" t="s">
        <v>355</v>
      </c>
      <c r="D5552" s="20" t="s">
        <v>1026</v>
      </c>
      <c r="E5552" s="26">
        <v>43586</v>
      </c>
      <c r="F5552">
        <v>3</v>
      </c>
      <c r="G5552">
        <v>5.5</v>
      </c>
      <c r="I5552">
        <v>6</v>
      </c>
      <c r="J5552">
        <v>17</v>
      </c>
      <c r="L5552">
        <v>32</v>
      </c>
      <c r="N5552">
        <v>6</v>
      </c>
      <c r="P5552">
        <v>0</v>
      </c>
      <c r="Q5552">
        <v>0</v>
      </c>
      <c r="S5552">
        <v>0</v>
      </c>
    </row>
    <row r="5553" spans="1:19" s="20" customFormat="1" x14ac:dyDescent="0.25">
      <c r="A5553" s="177" t="s">
        <v>12200</v>
      </c>
      <c r="B5553" s="20" t="s">
        <v>12201</v>
      </c>
      <c r="C5553" s="20" t="s">
        <v>1076</v>
      </c>
      <c r="D5553" s="20" t="s">
        <v>1028</v>
      </c>
      <c r="E5553" s="26">
        <v>43586</v>
      </c>
      <c r="F5553" s="20">
        <v>1</v>
      </c>
      <c r="G5553" s="20">
        <v>2.5</v>
      </c>
      <c r="I5553" s="20">
        <v>4</v>
      </c>
      <c r="J5553" s="20">
        <v>5</v>
      </c>
      <c r="L5553" s="20">
        <v>14</v>
      </c>
      <c r="N5553" s="20">
        <v>4</v>
      </c>
      <c r="P5553" s="20">
        <v>0</v>
      </c>
      <c r="Q5553" s="20">
        <v>0</v>
      </c>
      <c r="S5553" s="20">
        <v>0</v>
      </c>
    </row>
    <row r="5554" spans="1:19" x14ac:dyDescent="0.25">
      <c r="A5554" s="177" t="s">
        <v>7535</v>
      </c>
      <c r="B5554" t="s">
        <v>7536</v>
      </c>
      <c r="C5554" s="20" t="s">
        <v>1074</v>
      </c>
      <c r="D5554" s="20" t="s">
        <v>1028</v>
      </c>
      <c r="E5554" s="26">
        <v>43586</v>
      </c>
      <c r="F5554">
        <v>2</v>
      </c>
      <c r="G5554">
        <v>2.5</v>
      </c>
      <c r="I5554">
        <v>10</v>
      </c>
      <c r="J5554">
        <v>11</v>
      </c>
      <c r="L5554">
        <v>14</v>
      </c>
      <c r="N5554">
        <v>10</v>
      </c>
      <c r="P5554">
        <v>1</v>
      </c>
      <c r="Q5554">
        <v>1</v>
      </c>
      <c r="S5554">
        <v>0</v>
      </c>
    </row>
    <row r="5555" spans="1:19" x14ac:dyDescent="0.25">
      <c r="A5555" s="177" t="s">
        <v>5824</v>
      </c>
      <c r="B5555" t="s">
        <v>5825</v>
      </c>
      <c r="C5555" s="20" t="s">
        <v>1073</v>
      </c>
      <c r="D5555" s="20" t="s">
        <v>1028</v>
      </c>
      <c r="E5555" s="26">
        <v>43586</v>
      </c>
      <c r="F5555">
        <v>3.5</v>
      </c>
      <c r="G5555">
        <v>3.5</v>
      </c>
      <c r="I5555">
        <v>15</v>
      </c>
      <c r="J5555">
        <v>20</v>
      </c>
      <c r="L5555">
        <v>20</v>
      </c>
      <c r="N5555">
        <v>14</v>
      </c>
      <c r="P5555">
        <v>1</v>
      </c>
      <c r="Q5555">
        <v>1</v>
      </c>
      <c r="S5555">
        <v>1</v>
      </c>
    </row>
    <row r="5556" spans="1:19" s="20" customFormat="1" x14ac:dyDescent="0.25">
      <c r="A5556" s="177" t="s">
        <v>967</v>
      </c>
      <c r="B5556" s="20" t="s">
        <v>968</v>
      </c>
      <c r="C5556" s="20" t="s">
        <v>1080</v>
      </c>
      <c r="D5556" s="177" t="s">
        <v>1028</v>
      </c>
      <c r="E5556" s="26">
        <v>43586</v>
      </c>
      <c r="F5556" s="20">
        <v>1</v>
      </c>
      <c r="G5556" s="20">
        <v>1.5</v>
      </c>
      <c r="I5556" s="20">
        <v>10</v>
      </c>
      <c r="J5556" s="20">
        <v>5</v>
      </c>
      <c r="L5556" s="20">
        <v>9</v>
      </c>
      <c r="N5556" s="20">
        <v>9</v>
      </c>
      <c r="P5556" s="20">
        <v>0</v>
      </c>
      <c r="Q5556" s="20">
        <v>0</v>
      </c>
      <c r="S5556" s="20">
        <v>1</v>
      </c>
    </row>
    <row r="5557" spans="1:19" x14ac:dyDescent="0.25">
      <c r="A5557" s="177" t="s">
        <v>7413</v>
      </c>
      <c r="B5557" t="s">
        <v>7414</v>
      </c>
      <c r="C5557" s="20" t="s">
        <v>1078</v>
      </c>
      <c r="D5557" s="20" t="s">
        <v>1028</v>
      </c>
      <c r="E5557" s="26">
        <v>43586</v>
      </c>
      <c r="F5557">
        <v>5</v>
      </c>
      <c r="G5557">
        <v>4.5</v>
      </c>
      <c r="I5557">
        <v>25</v>
      </c>
      <c r="J5557">
        <v>28</v>
      </c>
      <c r="L5557">
        <v>26</v>
      </c>
      <c r="N5557">
        <v>21</v>
      </c>
      <c r="P5557">
        <v>4</v>
      </c>
      <c r="Q5557">
        <v>14</v>
      </c>
      <c r="S5557">
        <v>4</v>
      </c>
    </row>
    <row r="5558" spans="1:19" x14ac:dyDescent="0.25">
      <c r="A5558" s="177" t="s">
        <v>5405</v>
      </c>
      <c r="B5558" t="s">
        <v>5406</v>
      </c>
      <c r="C5558" s="20" t="s">
        <v>1079</v>
      </c>
      <c r="D5558" s="20" t="s">
        <v>1028</v>
      </c>
      <c r="E5558" s="26">
        <v>43586</v>
      </c>
      <c r="F5558">
        <v>3</v>
      </c>
      <c r="G5558">
        <v>3</v>
      </c>
      <c r="I5558">
        <v>10</v>
      </c>
      <c r="J5558">
        <v>17</v>
      </c>
      <c r="L5558">
        <v>17</v>
      </c>
      <c r="N5558">
        <v>9</v>
      </c>
      <c r="P5558">
        <v>0</v>
      </c>
      <c r="Q5558">
        <v>0</v>
      </c>
      <c r="S5558">
        <v>1</v>
      </c>
    </row>
    <row r="5559" spans="1:19" x14ac:dyDescent="0.25">
      <c r="A5559" s="177" t="s">
        <v>7546</v>
      </c>
      <c r="B5559" t="s">
        <v>7543</v>
      </c>
      <c r="C5559" s="20" t="s">
        <v>901</v>
      </c>
      <c r="D5559" s="20" t="s">
        <v>1026</v>
      </c>
      <c r="E5559" s="26">
        <v>43586</v>
      </c>
      <c r="F5559">
        <v>3.5</v>
      </c>
      <c r="G5559">
        <v>3</v>
      </c>
      <c r="I5559">
        <v>10</v>
      </c>
      <c r="J5559">
        <v>17</v>
      </c>
      <c r="L5559">
        <v>17</v>
      </c>
      <c r="N5559">
        <v>9</v>
      </c>
      <c r="P5559">
        <v>0</v>
      </c>
      <c r="Q5559">
        <v>0</v>
      </c>
      <c r="S5559">
        <v>1</v>
      </c>
    </row>
    <row r="5560" spans="1:19" x14ac:dyDescent="0.25">
      <c r="A5560" s="177" t="s">
        <v>7445</v>
      </c>
      <c r="B5560" t="s">
        <v>7446</v>
      </c>
      <c r="C5560" s="20" t="s">
        <v>901</v>
      </c>
      <c r="D5560" s="20" t="s">
        <v>1027</v>
      </c>
      <c r="E5560" s="26">
        <v>43586</v>
      </c>
      <c r="F5560">
        <v>3.5</v>
      </c>
      <c r="G5560">
        <v>3</v>
      </c>
      <c r="I5560">
        <v>10</v>
      </c>
      <c r="J5560">
        <v>17</v>
      </c>
      <c r="L5560">
        <v>17</v>
      </c>
      <c r="N5560">
        <v>9</v>
      </c>
      <c r="P5560">
        <v>0</v>
      </c>
      <c r="Q5560">
        <v>0</v>
      </c>
      <c r="S5560">
        <v>1</v>
      </c>
    </row>
    <row r="5561" spans="1:19" x14ac:dyDescent="0.25">
      <c r="A5561" s="177" t="s">
        <v>5589</v>
      </c>
      <c r="B5561" t="s">
        <v>5590</v>
      </c>
      <c r="C5561" s="20" t="s">
        <v>903</v>
      </c>
      <c r="D5561" s="20" t="s">
        <v>1026</v>
      </c>
      <c r="E5561" s="26">
        <v>43586</v>
      </c>
      <c r="F5561">
        <v>6.5</v>
      </c>
      <c r="G5561">
        <v>3</v>
      </c>
      <c r="I5561">
        <v>10</v>
      </c>
      <c r="J5561">
        <v>17</v>
      </c>
      <c r="L5561">
        <v>17</v>
      </c>
      <c r="N5561">
        <v>9</v>
      </c>
      <c r="P5561">
        <v>0</v>
      </c>
      <c r="Q5561">
        <v>0</v>
      </c>
      <c r="S5561">
        <v>1</v>
      </c>
    </row>
    <row r="5562" spans="1:19" x14ac:dyDescent="0.25">
      <c r="A5562" s="177" t="s">
        <v>5435</v>
      </c>
      <c r="B5562" t="s">
        <v>5436</v>
      </c>
      <c r="C5562" s="20" t="s">
        <v>903</v>
      </c>
      <c r="D5562" s="20" t="s">
        <v>1027</v>
      </c>
      <c r="E5562" s="26">
        <v>43586</v>
      </c>
      <c r="F5562">
        <v>0</v>
      </c>
      <c r="G5562">
        <v>3</v>
      </c>
      <c r="I5562">
        <v>10</v>
      </c>
      <c r="J5562">
        <v>17</v>
      </c>
      <c r="L5562">
        <v>17</v>
      </c>
      <c r="N5562">
        <v>9</v>
      </c>
      <c r="P5562">
        <v>0</v>
      </c>
      <c r="Q5562">
        <v>0</v>
      </c>
      <c r="S5562">
        <v>1</v>
      </c>
    </row>
    <row r="5563" spans="1:19" x14ac:dyDescent="0.25">
      <c r="A5563" s="177" t="s">
        <v>11973</v>
      </c>
      <c r="B5563" t="s">
        <v>11974</v>
      </c>
      <c r="C5563" t="s">
        <v>198</v>
      </c>
      <c r="D5563" s="20" t="s">
        <v>1028</v>
      </c>
      <c r="E5563" s="26">
        <v>43586</v>
      </c>
      <c r="F5563">
        <v>0</v>
      </c>
      <c r="G5563">
        <v>0</v>
      </c>
      <c r="I5563">
        <v>0</v>
      </c>
      <c r="J5563">
        <v>0</v>
      </c>
      <c r="L5563">
        <v>0</v>
      </c>
      <c r="N5563">
        <v>0</v>
      </c>
      <c r="P5563">
        <v>0</v>
      </c>
      <c r="Q5563">
        <v>0</v>
      </c>
      <c r="S5563">
        <v>0</v>
      </c>
    </row>
    <row r="5564" spans="1:19" x14ac:dyDescent="0.25">
      <c r="A5564" s="177" t="s">
        <v>11975</v>
      </c>
      <c r="B5564" t="s">
        <v>11976</v>
      </c>
      <c r="C5564" t="s">
        <v>962</v>
      </c>
      <c r="D5564" s="20" t="s">
        <v>1028</v>
      </c>
      <c r="E5564" s="26">
        <v>43586</v>
      </c>
      <c r="G5564">
        <v>3</v>
      </c>
      <c r="I5564">
        <v>8</v>
      </c>
      <c r="J5564">
        <v>16</v>
      </c>
      <c r="L5564">
        <v>18</v>
      </c>
      <c r="N5564">
        <v>5</v>
      </c>
      <c r="P5564">
        <v>0</v>
      </c>
      <c r="Q5564">
        <v>0</v>
      </c>
      <c r="S5564">
        <v>3</v>
      </c>
    </row>
    <row r="5565" spans="1:19" x14ac:dyDescent="0.25">
      <c r="A5565" s="177" t="s">
        <v>11977</v>
      </c>
      <c r="B5565" t="s">
        <v>11978</v>
      </c>
      <c r="C5565" t="s">
        <v>199</v>
      </c>
      <c r="D5565" s="20" t="s">
        <v>1028</v>
      </c>
      <c r="E5565" s="26">
        <v>43586</v>
      </c>
      <c r="F5565">
        <v>15</v>
      </c>
      <c r="G5565">
        <v>13.5</v>
      </c>
      <c r="I5565">
        <v>142</v>
      </c>
      <c r="J5565">
        <v>127</v>
      </c>
      <c r="L5565">
        <v>113</v>
      </c>
      <c r="N5565">
        <v>120</v>
      </c>
      <c r="P5565">
        <v>0</v>
      </c>
      <c r="Q5565">
        <v>0</v>
      </c>
      <c r="S5565">
        <v>22</v>
      </c>
    </row>
    <row r="5566" spans="1:19" x14ac:dyDescent="0.25">
      <c r="A5566" s="177" t="s">
        <v>11979</v>
      </c>
      <c r="B5566" t="s">
        <v>11980</v>
      </c>
      <c r="C5566" t="s">
        <v>348</v>
      </c>
      <c r="D5566" s="20" t="s">
        <v>1028</v>
      </c>
      <c r="E5566" s="26">
        <v>43586</v>
      </c>
      <c r="F5566">
        <v>0</v>
      </c>
      <c r="G5566">
        <v>0</v>
      </c>
      <c r="I5566">
        <v>0</v>
      </c>
      <c r="J5566">
        <v>0</v>
      </c>
      <c r="L5566">
        <v>0</v>
      </c>
      <c r="N5566">
        <v>0</v>
      </c>
      <c r="P5566">
        <v>0</v>
      </c>
      <c r="Q5566">
        <v>0</v>
      </c>
      <c r="S5566">
        <v>0</v>
      </c>
    </row>
    <row r="5567" spans="1:19" x14ac:dyDescent="0.25">
      <c r="A5567" s="177" t="s">
        <v>11981</v>
      </c>
      <c r="B5567" t="s">
        <v>11982</v>
      </c>
      <c r="C5567" t="s">
        <v>357</v>
      </c>
      <c r="D5567" s="20" t="s">
        <v>1028</v>
      </c>
      <c r="E5567" s="26">
        <v>43586</v>
      </c>
      <c r="F5567">
        <v>0</v>
      </c>
      <c r="G5567">
        <v>0</v>
      </c>
      <c r="I5567">
        <v>0</v>
      </c>
      <c r="J5567">
        <v>0</v>
      </c>
      <c r="L5567">
        <v>0</v>
      </c>
      <c r="N5567">
        <v>0</v>
      </c>
      <c r="P5567">
        <v>0</v>
      </c>
      <c r="Q5567">
        <v>0</v>
      </c>
      <c r="S5567">
        <v>0</v>
      </c>
    </row>
    <row r="5568" spans="1:19" x14ac:dyDescent="0.25">
      <c r="A5568" s="177" t="s">
        <v>11021</v>
      </c>
      <c r="B5568" t="s">
        <v>11022</v>
      </c>
      <c r="C5568" t="s">
        <v>227</v>
      </c>
      <c r="D5568" s="20" t="s">
        <v>1028</v>
      </c>
      <c r="E5568" s="26">
        <v>43586</v>
      </c>
      <c r="F5568">
        <v>0</v>
      </c>
      <c r="G5568">
        <v>0</v>
      </c>
      <c r="I5568">
        <v>0</v>
      </c>
      <c r="J5568">
        <v>0</v>
      </c>
      <c r="L5568">
        <v>0</v>
      </c>
      <c r="N5568">
        <v>0</v>
      </c>
      <c r="P5568">
        <v>0</v>
      </c>
      <c r="Q5568">
        <v>0</v>
      </c>
      <c r="S5568">
        <v>0</v>
      </c>
    </row>
    <row r="5569" spans="1:19" x14ac:dyDescent="0.25">
      <c r="A5569" s="177" t="s">
        <v>10846</v>
      </c>
      <c r="B5569" t="s">
        <v>10847</v>
      </c>
      <c r="C5569" t="s">
        <v>203</v>
      </c>
      <c r="D5569" s="20" t="s">
        <v>1028</v>
      </c>
      <c r="E5569" s="26">
        <v>43586</v>
      </c>
      <c r="F5569">
        <v>0</v>
      </c>
      <c r="G5569">
        <v>0</v>
      </c>
      <c r="I5569">
        <v>0</v>
      </c>
      <c r="J5569">
        <v>0</v>
      </c>
      <c r="L5569">
        <v>0</v>
      </c>
      <c r="N5569">
        <v>0</v>
      </c>
      <c r="O5569" t="e">
        <v>#DIV/0!</v>
      </c>
      <c r="P5569">
        <v>0</v>
      </c>
      <c r="Q5569">
        <v>0</v>
      </c>
      <c r="S5569">
        <v>0</v>
      </c>
    </row>
    <row r="5570" spans="1:19" x14ac:dyDescent="0.25">
      <c r="A5570" s="177" t="s">
        <v>10181</v>
      </c>
      <c r="B5570" t="s">
        <v>10182</v>
      </c>
      <c r="C5570" t="s">
        <v>387</v>
      </c>
      <c r="D5570" s="20" t="s">
        <v>1028</v>
      </c>
      <c r="E5570" s="26">
        <v>43586</v>
      </c>
      <c r="F5570">
        <v>0</v>
      </c>
      <c r="G5570">
        <v>0</v>
      </c>
      <c r="I5570">
        <v>0</v>
      </c>
      <c r="J5570">
        <v>0</v>
      </c>
      <c r="L5570">
        <v>0</v>
      </c>
      <c r="N5570">
        <v>0</v>
      </c>
      <c r="P5570">
        <v>0</v>
      </c>
      <c r="Q5570">
        <v>0</v>
      </c>
      <c r="S5570">
        <v>0</v>
      </c>
    </row>
    <row r="5571" spans="1:19" x14ac:dyDescent="0.25">
      <c r="A5571" s="177" t="s">
        <v>9999</v>
      </c>
      <c r="B5571" t="s">
        <v>10000</v>
      </c>
      <c r="C5571" t="s">
        <v>223</v>
      </c>
      <c r="D5571" s="20" t="s">
        <v>1028</v>
      </c>
      <c r="E5571" s="26">
        <v>43586</v>
      </c>
      <c r="F5571">
        <v>5</v>
      </c>
      <c r="G5571">
        <v>6</v>
      </c>
      <c r="I5571">
        <v>53</v>
      </c>
      <c r="J5571">
        <v>55</v>
      </c>
      <c r="L5571">
        <v>66</v>
      </c>
      <c r="N5571">
        <v>52</v>
      </c>
      <c r="P5571">
        <v>0</v>
      </c>
      <c r="Q5571">
        <v>0</v>
      </c>
      <c r="S5571">
        <v>1</v>
      </c>
    </row>
    <row r="5572" spans="1:19" x14ac:dyDescent="0.25">
      <c r="A5572" s="177" t="s">
        <v>9617</v>
      </c>
      <c r="B5572" t="s">
        <v>9618</v>
      </c>
      <c r="C5572" t="s">
        <v>346</v>
      </c>
      <c r="D5572" s="20" t="s">
        <v>1028</v>
      </c>
      <c r="E5572" s="26">
        <v>43586</v>
      </c>
      <c r="F5572">
        <v>0</v>
      </c>
      <c r="G5572">
        <v>0</v>
      </c>
      <c r="I5572">
        <v>0</v>
      </c>
      <c r="J5572">
        <v>0</v>
      </c>
      <c r="L5572">
        <v>0</v>
      </c>
      <c r="N5572">
        <v>0</v>
      </c>
      <c r="P5572">
        <v>0</v>
      </c>
      <c r="Q5572">
        <v>0</v>
      </c>
      <c r="S5572">
        <v>0</v>
      </c>
    </row>
    <row r="5573" spans="1:19" x14ac:dyDescent="0.25">
      <c r="A5573" s="177" t="s">
        <v>9258</v>
      </c>
      <c r="B5573" t="s">
        <v>9259</v>
      </c>
      <c r="C5573" t="s">
        <v>207</v>
      </c>
      <c r="D5573" s="20" t="s">
        <v>1028</v>
      </c>
      <c r="E5573" s="26">
        <v>43586</v>
      </c>
      <c r="F5573">
        <v>7.5</v>
      </c>
      <c r="G5573">
        <v>7</v>
      </c>
      <c r="I5573">
        <v>29</v>
      </c>
      <c r="J5573">
        <v>46</v>
      </c>
      <c r="L5573">
        <v>42</v>
      </c>
      <c r="N5573">
        <v>25</v>
      </c>
      <c r="O5573">
        <v>1.125</v>
      </c>
      <c r="P5573">
        <v>0</v>
      </c>
      <c r="Q5573">
        <v>1</v>
      </c>
      <c r="S5573">
        <v>4</v>
      </c>
    </row>
    <row r="5574" spans="1:19" x14ac:dyDescent="0.25">
      <c r="A5574" s="177" t="s">
        <v>8419</v>
      </c>
      <c r="B5574" t="s">
        <v>8420</v>
      </c>
      <c r="C5574" t="s">
        <v>212</v>
      </c>
      <c r="D5574" s="20" t="s">
        <v>1028</v>
      </c>
      <c r="E5574" s="26">
        <v>43586</v>
      </c>
      <c r="F5574">
        <v>1.5</v>
      </c>
      <c r="G5574">
        <v>1.5</v>
      </c>
      <c r="I5574">
        <v>5</v>
      </c>
      <c r="J5574">
        <v>8</v>
      </c>
      <c r="L5574">
        <v>8</v>
      </c>
      <c r="N5574">
        <v>4</v>
      </c>
      <c r="P5574">
        <v>0</v>
      </c>
      <c r="Q5574">
        <v>0</v>
      </c>
      <c r="S5574">
        <v>1</v>
      </c>
    </row>
    <row r="5575" spans="1:19" x14ac:dyDescent="0.25">
      <c r="A5575" s="177" t="s">
        <v>8150</v>
      </c>
      <c r="B5575" t="s">
        <v>8151</v>
      </c>
      <c r="C5575" t="s">
        <v>963</v>
      </c>
      <c r="D5575" s="20" t="s">
        <v>1028</v>
      </c>
      <c r="E5575" s="26">
        <v>43586</v>
      </c>
      <c r="F5575">
        <v>0</v>
      </c>
      <c r="G5575">
        <v>0</v>
      </c>
      <c r="I5575">
        <v>0</v>
      </c>
      <c r="J5575">
        <v>0</v>
      </c>
      <c r="L5575">
        <v>0</v>
      </c>
      <c r="N5575">
        <v>0</v>
      </c>
      <c r="P5575">
        <v>0</v>
      </c>
      <c r="Q5575">
        <v>0</v>
      </c>
      <c r="S5575">
        <v>0</v>
      </c>
    </row>
    <row r="5576" spans="1:19" x14ac:dyDescent="0.25">
      <c r="A5576" s="177" t="s">
        <v>8118</v>
      </c>
      <c r="B5576" t="s">
        <v>8119</v>
      </c>
      <c r="C5576" t="s">
        <v>225</v>
      </c>
      <c r="D5576" s="20" t="s">
        <v>1028</v>
      </c>
      <c r="E5576" s="26">
        <v>43586</v>
      </c>
      <c r="F5576">
        <v>6</v>
      </c>
      <c r="G5576">
        <v>7.5</v>
      </c>
      <c r="I5576">
        <v>38</v>
      </c>
      <c r="J5576">
        <v>55</v>
      </c>
      <c r="L5576">
        <v>73</v>
      </c>
      <c r="N5576">
        <v>38</v>
      </c>
      <c r="P5576">
        <v>0</v>
      </c>
      <c r="Q5576">
        <v>0</v>
      </c>
      <c r="S5576">
        <v>0</v>
      </c>
    </row>
    <row r="5577" spans="1:19" x14ac:dyDescent="0.25">
      <c r="A5577" s="177" t="s">
        <v>7730</v>
      </c>
      <c r="B5577" t="s">
        <v>7731</v>
      </c>
      <c r="C5577" t="s">
        <v>901</v>
      </c>
      <c r="D5577" s="20" t="s">
        <v>1028</v>
      </c>
      <c r="E5577" s="26">
        <v>43586</v>
      </c>
      <c r="F5577">
        <v>7</v>
      </c>
      <c r="G5577">
        <v>7</v>
      </c>
      <c r="I5577">
        <v>35</v>
      </c>
      <c r="J5577">
        <v>39</v>
      </c>
      <c r="L5577">
        <v>40</v>
      </c>
      <c r="N5577">
        <v>31</v>
      </c>
      <c r="P5577">
        <v>5</v>
      </c>
      <c r="Q5577">
        <v>15</v>
      </c>
      <c r="S5577">
        <v>4</v>
      </c>
    </row>
    <row r="5578" spans="1:19" x14ac:dyDescent="0.25">
      <c r="A5578" s="177" t="s">
        <v>7178</v>
      </c>
      <c r="B5578" t="s">
        <v>7179</v>
      </c>
      <c r="C5578" t="s">
        <v>232</v>
      </c>
      <c r="D5578" s="20" t="s">
        <v>1028</v>
      </c>
      <c r="E5578" s="26">
        <v>43586</v>
      </c>
      <c r="F5578">
        <v>9.5</v>
      </c>
      <c r="G5578">
        <v>8</v>
      </c>
      <c r="I5578">
        <v>88</v>
      </c>
      <c r="J5578">
        <v>109</v>
      </c>
      <c r="L5578">
        <v>91</v>
      </c>
      <c r="N5578">
        <v>88</v>
      </c>
      <c r="P5578">
        <v>0</v>
      </c>
      <c r="Q5578">
        <v>20</v>
      </c>
      <c r="S5578">
        <v>0</v>
      </c>
    </row>
    <row r="5579" spans="1:19" x14ac:dyDescent="0.25">
      <c r="A5579" s="177" t="s">
        <v>6812</v>
      </c>
      <c r="B5579" t="s">
        <v>6813</v>
      </c>
      <c r="C5579" t="s">
        <v>317</v>
      </c>
      <c r="D5579" s="20" t="s">
        <v>1028</v>
      </c>
      <c r="E5579" s="26">
        <v>43586</v>
      </c>
      <c r="F5579">
        <v>9</v>
      </c>
      <c r="G5579">
        <v>11.5</v>
      </c>
      <c r="I5579">
        <v>23</v>
      </c>
      <c r="J5579">
        <v>52</v>
      </c>
      <c r="L5579">
        <v>67</v>
      </c>
      <c r="N5579">
        <v>21</v>
      </c>
      <c r="P5579">
        <v>1</v>
      </c>
      <c r="Q5579">
        <v>1</v>
      </c>
      <c r="S5579">
        <v>2</v>
      </c>
    </row>
    <row r="5580" spans="1:19" x14ac:dyDescent="0.25">
      <c r="A5580" s="177" t="s">
        <v>6388</v>
      </c>
      <c r="B5580" t="s">
        <v>6389</v>
      </c>
      <c r="C5580" t="s">
        <v>214</v>
      </c>
      <c r="D5580" s="20" t="s">
        <v>1028</v>
      </c>
      <c r="E5580" s="26">
        <v>43586</v>
      </c>
      <c r="F5580">
        <v>14</v>
      </c>
      <c r="G5580">
        <v>15.5</v>
      </c>
      <c r="I5580">
        <v>82</v>
      </c>
      <c r="J5580">
        <v>124</v>
      </c>
      <c r="L5580">
        <v>138</v>
      </c>
      <c r="N5580">
        <v>66</v>
      </c>
      <c r="O5580">
        <v>1.05</v>
      </c>
      <c r="P5580">
        <v>11</v>
      </c>
      <c r="Q5580">
        <v>14</v>
      </c>
      <c r="S5580">
        <v>16</v>
      </c>
    </row>
    <row r="5581" spans="1:19" x14ac:dyDescent="0.25">
      <c r="A5581" s="177" t="s">
        <v>5842</v>
      </c>
      <c r="B5581" t="s">
        <v>5843</v>
      </c>
      <c r="C5581" t="s">
        <v>903</v>
      </c>
      <c r="D5581" s="20" t="s">
        <v>1028</v>
      </c>
      <c r="E5581" s="26">
        <v>43586</v>
      </c>
      <c r="F5581">
        <v>6.5</v>
      </c>
      <c r="G5581">
        <v>6.5</v>
      </c>
      <c r="I5581">
        <v>25</v>
      </c>
      <c r="J5581">
        <v>37</v>
      </c>
      <c r="L5581">
        <v>37</v>
      </c>
      <c r="N5581">
        <v>23</v>
      </c>
      <c r="P5581">
        <v>1</v>
      </c>
      <c r="Q5581">
        <v>1</v>
      </c>
      <c r="S5581">
        <v>2</v>
      </c>
    </row>
    <row r="5582" spans="1:19" x14ac:dyDescent="0.25">
      <c r="A5582" s="177" t="s">
        <v>4995</v>
      </c>
      <c r="B5582" t="s">
        <v>4996</v>
      </c>
      <c r="C5582" t="s">
        <v>230</v>
      </c>
      <c r="D5582" s="20" t="s">
        <v>1028</v>
      </c>
      <c r="E5582" s="26">
        <v>43586</v>
      </c>
      <c r="F5582">
        <v>0</v>
      </c>
      <c r="G5582">
        <v>0</v>
      </c>
      <c r="I5582">
        <v>0</v>
      </c>
      <c r="J5582">
        <v>0</v>
      </c>
      <c r="L5582">
        <v>0</v>
      </c>
      <c r="N5582">
        <v>0</v>
      </c>
      <c r="P5582">
        <v>0</v>
      </c>
      <c r="Q5582">
        <v>0</v>
      </c>
      <c r="S5582">
        <v>0</v>
      </c>
    </row>
    <row r="5583" spans="1:19" x14ac:dyDescent="0.25">
      <c r="A5583" s="177" t="s">
        <v>4820</v>
      </c>
      <c r="B5583" t="s">
        <v>4821</v>
      </c>
      <c r="C5583" t="s">
        <v>234</v>
      </c>
      <c r="D5583" s="20" t="s">
        <v>1028</v>
      </c>
      <c r="E5583" s="26">
        <v>43586</v>
      </c>
      <c r="F5583">
        <v>1</v>
      </c>
      <c r="G5583">
        <v>3.5</v>
      </c>
      <c r="I5583">
        <v>20</v>
      </c>
      <c r="J5583">
        <v>11</v>
      </c>
      <c r="L5583">
        <v>46</v>
      </c>
      <c r="N5583">
        <v>17</v>
      </c>
      <c r="P5583">
        <v>9</v>
      </c>
      <c r="Q5583">
        <v>11</v>
      </c>
      <c r="S5583">
        <v>3</v>
      </c>
    </row>
    <row r="5584" spans="1:19" x14ac:dyDescent="0.25">
      <c r="A5584" s="177" t="s">
        <v>4470</v>
      </c>
      <c r="B5584" t="s">
        <v>4471</v>
      </c>
      <c r="C5584" t="s">
        <v>217</v>
      </c>
      <c r="D5584" s="20" t="s">
        <v>1028</v>
      </c>
      <c r="E5584" s="26">
        <v>43586</v>
      </c>
      <c r="F5584">
        <v>0</v>
      </c>
      <c r="G5584">
        <v>0</v>
      </c>
      <c r="I5584">
        <v>0</v>
      </c>
      <c r="J5584">
        <v>0</v>
      </c>
      <c r="L5584">
        <v>0</v>
      </c>
      <c r="N5584">
        <v>0</v>
      </c>
      <c r="P5584">
        <v>0</v>
      </c>
      <c r="Q5584">
        <v>0</v>
      </c>
      <c r="S5584">
        <v>0</v>
      </c>
    </row>
    <row r="5585" spans="1:19" x14ac:dyDescent="0.25">
      <c r="A5585" s="177" t="s">
        <v>3880</v>
      </c>
      <c r="B5585" t="s">
        <v>3881</v>
      </c>
      <c r="C5585" t="s">
        <v>342</v>
      </c>
      <c r="D5585" s="20" t="s">
        <v>1028</v>
      </c>
      <c r="E5585" s="26">
        <v>43586</v>
      </c>
      <c r="F5585">
        <v>2</v>
      </c>
      <c r="G5585">
        <v>3</v>
      </c>
      <c r="I5585">
        <v>16</v>
      </c>
      <c r="J5585">
        <v>22</v>
      </c>
      <c r="L5585">
        <v>36</v>
      </c>
      <c r="N5585">
        <v>13</v>
      </c>
      <c r="P5585">
        <v>1</v>
      </c>
      <c r="Q5585">
        <v>3</v>
      </c>
      <c r="S5585">
        <v>3</v>
      </c>
    </row>
    <row r="5586" spans="1:19" x14ac:dyDescent="0.25">
      <c r="A5586" s="177" t="s">
        <v>3688</v>
      </c>
      <c r="B5586" t="s">
        <v>3689</v>
      </c>
      <c r="C5586" t="s">
        <v>220</v>
      </c>
      <c r="D5586" s="20" t="s">
        <v>1028</v>
      </c>
      <c r="E5586" s="26">
        <v>43586</v>
      </c>
      <c r="F5586">
        <v>0</v>
      </c>
      <c r="G5586">
        <v>0</v>
      </c>
      <c r="I5586">
        <v>0</v>
      </c>
      <c r="J5586">
        <v>0</v>
      </c>
      <c r="L5586">
        <v>0</v>
      </c>
      <c r="N5586">
        <v>0</v>
      </c>
      <c r="P5586">
        <v>0</v>
      </c>
      <c r="Q5586">
        <v>0</v>
      </c>
      <c r="S5586">
        <v>0</v>
      </c>
    </row>
    <row r="5587" spans="1:19" x14ac:dyDescent="0.25">
      <c r="A5587" s="177" t="s">
        <v>3163</v>
      </c>
      <c r="B5587" t="s">
        <v>3164</v>
      </c>
      <c r="C5587" t="s">
        <v>242</v>
      </c>
      <c r="D5587" s="20" t="s">
        <v>1026</v>
      </c>
      <c r="E5587" s="26">
        <v>43586</v>
      </c>
      <c r="F5587">
        <v>0</v>
      </c>
      <c r="G5587">
        <v>0</v>
      </c>
      <c r="I5587">
        <v>0</v>
      </c>
      <c r="J5587">
        <v>0</v>
      </c>
      <c r="L5587">
        <v>0</v>
      </c>
      <c r="N5587">
        <v>0</v>
      </c>
      <c r="P5587">
        <v>0</v>
      </c>
      <c r="Q5587">
        <v>0</v>
      </c>
      <c r="S5587">
        <v>0</v>
      </c>
    </row>
    <row r="5588" spans="1:19" x14ac:dyDescent="0.25">
      <c r="A5588" s="177" t="s">
        <v>2988</v>
      </c>
      <c r="B5588" t="s">
        <v>2989</v>
      </c>
      <c r="C5588" s="20" t="s">
        <v>2754</v>
      </c>
      <c r="D5588" s="20" t="s">
        <v>1026</v>
      </c>
      <c r="E5588" s="26">
        <v>43586</v>
      </c>
      <c r="F5588">
        <v>3.5</v>
      </c>
      <c r="G5588">
        <v>3.5</v>
      </c>
      <c r="I5588">
        <v>15</v>
      </c>
      <c r="J5588">
        <v>20</v>
      </c>
      <c r="L5588">
        <v>20</v>
      </c>
      <c r="N5588">
        <v>14</v>
      </c>
      <c r="P5588">
        <v>1</v>
      </c>
      <c r="Q5588">
        <v>1</v>
      </c>
      <c r="S5588">
        <v>1</v>
      </c>
    </row>
    <row r="5589" spans="1:19" x14ac:dyDescent="0.25">
      <c r="A5589" s="177" t="s">
        <v>2815</v>
      </c>
      <c r="B5589" t="s">
        <v>2816</v>
      </c>
      <c r="C5589" s="20" t="s">
        <v>2754</v>
      </c>
      <c r="D5589" s="20" t="s">
        <v>1027</v>
      </c>
      <c r="E5589" s="26">
        <v>43586</v>
      </c>
      <c r="F5589">
        <v>3</v>
      </c>
      <c r="G5589">
        <v>5</v>
      </c>
      <c r="I5589">
        <v>14</v>
      </c>
      <c r="J5589">
        <v>16</v>
      </c>
      <c r="L5589">
        <v>28</v>
      </c>
      <c r="N5589">
        <v>14</v>
      </c>
      <c r="P5589">
        <v>1</v>
      </c>
      <c r="Q5589">
        <v>1</v>
      </c>
      <c r="S5589">
        <v>0</v>
      </c>
    </row>
    <row r="5590" spans="1:19" x14ac:dyDescent="0.25">
      <c r="A5590" s="177" t="s">
        <v>2781</v>
      </c>
      <c r="B5590" t="s">
        <v>2782</v>
      </c>
      <c r="C5590" s="20" t="s">
        <v>2754</v>
      </c>
      <c r="D5590" s="20" t="s">
        <v>1028</v>
      </c>
      <c r="E5590" s="26">
        <v>43586</v>
      </c>
      <c r="F5590">
        <v>6.5</v>
      </c>
      <c r="G5590">
        <v>8.5</v>
      </c>
      <c r="I5590">
        <v>29</v>
      </c>
      <c r="J5590">
        <v>36</v>
      </c>
      <c r="L5590">
        <v>48</v>
      </c>
      <c r="N5590">
        <v>28</v>
      </c>
      <c r="P5590">
        <v>2</v>
      </c>
      <c r="Q5590">
        <v>2</v>
      </c>
      <c r="S5590">
        <v>1</v>
      </c>
    </row>
    <row r="5591" spans="1:19" x14ac:dyDescent="0.25">
      <c r="A5591" s="177" t="s">
        <v>2743</v>
      </c>
      <c r="B5591" t="s">
        <v>2744</v>
      </c>
      <c r="C5591" t="s">
        <v>237</v>
      </c>
      <c r="D5591" s="20" t="s">
        <v>1026</v>
      </c>
      <c r="E5591" s="26">
        <v>43586</v>
      </c>
      <c r="F5591">
        <v>10</v>
      </c>
      <c r="G5591">
        <v>13</v>
      </c>
      <c r="I5591">
        <v>48</v>
      </c>
      <c r="J5591">
        <v>68</v>
      </c>
      <c r="L5591">
        <v>82</v>
      </c>
      <c r="N5591">
        <v>36</v>
      </c>
      <c r="O5591">
        <v>0.97499999999999998</v>
      </c>
      <c r="P5591">
        <v>5</v>
      </c>
      <c r="Q5591">
        <v>7</v>
      </c>
      <c r="S5591">
        <v>12</v>
      </c>
    </row>
    <row r="5592" spans="1:19" x14ac:dyDescent="0.25">
      <c r="A5592" s="177" t="s">
        <v>2568</v>
      </c>
      <c r="B5592" t="s">
        <v>2569</v>
      </c>
      <c r="C5592" t="s">
        <v>238</v>
      </c>
      <c r="D5592" s="20" t="s">
        <v>1026</v>
      </c>
      <c r="E5592" s="26">
        <v>43586</v>
      </c>
      <c r="F5592">
        <v>0</v>
      </c>
      <c r="G5592">
        <v>0</v>
      </c>
      <c r="I5592">
        <v>0</v>
      </c>
      <c r="J5592">
        <v>0</v>
      </c>
      <c r="L5592">
        <v>0</v>
      </c>
      <c r="N5592">
        <v>0</v>
      </c>
      <c r="P5592">
        <v>0</v>
      </c>
      <c r="Q5592">
        <v>0</v>
      </c>
      <c r="S5592">
        <v>0</v>
      </c>
    </row>
    <row r="5593" spans="1:19" x14ac:dyDescent="0.25">
      <c r="A5593" s="177" t="s">
        <v>2395</v>
      </c>
      <c r="B5593" t="s">
        <v>2396</v>
      </c>
      <c r="C5593" t="s">
        <v>239</v>
      </c>
      <c r="D5593" s="20" t="s">
        <v>1026</v>
      </c>
      <c r="E5593" s="26">
        <v>43586</v>
      </c>
      <c r="F5593">
        <v>0</v>
      </c>
      <c r="G5593">
        <v>0</v>
      </c>
      <c r="I5593">
        <v>0</v>
      </c>
      <c r="J5593">
        <v>0</v>
      </c>
      <c r="L5593">
        <v>0</v>
      </c>
      <c r="N5593">
        <v>0</v>
      </c>
      <c r="P5593">
        <v>0</v>
      </c>
      <c r="Q5593">
        <v>0</v>
      </c>
      <c r="S5593">
        <v>0</v>
      </c>
    </row>
    <row r="5594" spans="1:19" x14ac:dyDescent="0.25">
      <c r="A5594" s="177" t="s">
        <v>2220</v>
      </c>
      <c r="B5594" t="s">
        <v>2221</v>
      </c>
      <c r="C5594" s="20" t="s">
        <v>2018</v>
      </c>
      <c r="D5594" s="20" t="s">
        <v>1026</v>
      </c>
      <c r="E5594" s="26">
        <v>43586</v>
      </c>
      <c r="F5594">
        <v>6.5</v>
      </c>
      <c r="G5594">
        <v>5.5</v>
      </c>
      <c r="I5594">
        <v>29</v>
      </c>
      <c r="J5594">
        <v>38</v>
      </c>
      <c r="L5594">
        <v>32</v>
      </c>
      <c r="N5594">
        <v>25</v>
      </c>
      <c r="P5594">
        <v>2</v>
      </c>
      <c r="Q5594">
        <v>11</v>
      </c>
      <c r="S5594">
        <v>4</v>
      </c>
    </row>
    <row r="5595" spans="1:19" x14ac:dyDescent="0.25">
      <c r="A5595" s="177" t="s">
        <v>2045</v>
      </c>
      <c r="B5595" t="s">
        <v>2046</v>
      </c>
      <c r="C5595" s="20" t="s">
        <v>2018</v>
      </c>
      <c r="D5595" s="20" t="s">
        <v>1027</v>
      </c>
      <c r="E5595" s="26">
        <v>43586</v>
      </c>
      <c r="F5595">
        <v>2.5</v>
      </c>
      <c r="G5595">
        <v>3.5</v>
      </c>
      <c r="I5595">
        <v>16</v>
      </c>
      <c r="J5595">
        <v>12</v>
      </c>
      <c r="L5595">
        <v>20</v>
      </c>
      <c r="N5595">
        <v>14</v>
      </c>
      <c r="P5595">
        <v>2</v>
      </c>
      <c r="Q5595">
        <v>3</v>
      </c>
      <c r="S5595">
        <v>2</v>
      </c>
    </row>
    <row r="5596" spans="1:19" x14ac:dyDescent="0.25">
      <c r="A5596" s="177" t="s">
        <v>2012</v>
      </c>
      <c r="B5596" t="s">
        <v>2013</v>
      </c>
      <c r="C5596" s="20" t="s">
        <v>2018</v>
      </c>
      <c r="D5596" s="20" t="s">
        <v>1028</v>
      </c>
      <c r="E5596" s="26">
        <v>43586</v>
      </c>
      <c r="F5596">
        <v>9</v>
      </c>
      <c r="G5596">
        <v>9</v>
      </c>
      <c r="I5596">
        <v>45</v>
      </c>
      <c r="J5596">
        <v>50</v>
      </c>
      <c r="L5596">
        <v>52</v>
      </c>
      <c r="N5596">
        <v>39</v>
      </c>
      <c r="P5596">
        <v>4</v>
      </c>
      <c r="Q5596">
        <v>14</v>
      </c>
      <c r="S5596">
        <v>6</v>
      </c>
    </row>
    <row r="5597" spans="1:19" x14ac:dyDescent="0.25">
      <c r="A5597" s="177" t="s">
        <v>1980</v>
      </c>
      <c r="B5597" t="s">
        <v>1981</v>
      </c>
      <c r="C5597" t="s">
        <v>966</v>
      </c>
      <c r="D5597" s="20" t="s">
        <v>1026</v>
      </c>
      <c r="E5597" s="26">
        <v>43586</v>
      </c>
      <c r="F5597">
        <v>0</v>
      </c>
      <c r="G5597">
        <v>0</v>
      </c>
      <c r="I5597">
        <v>0</v>
      </c>
      <c r="J5597">
        <v>0</v>
      </c>
      <c r="L5597">
        <v>0</v>
      </c>
      <c r="N5597">
        <v>0</v>
      </c>
      <c r="P5597">
        <v>0</v>
      </c>
      <c r="Q5597">
        <v>0</v>
      </c>
      <c r="S5597">
        <v>0</v>
      </c>
    </row>
    <row r="5598" spans="1:19" x14ac:dyDescent="0.25">
      <c r="A5598" s="177" t="s">
        <v>1972</v>
      </c>
      <c r="B5598" t="s">
        <v>1973</v>
      </c>
      <c r="C5598" t="s">
        <v>240</v>
      </c>
      <c r="D5598" s="20" t="s">
        <v>1026</v>
      </c>
      <c r="E5598" s="26">
        <v>43586</v>
      </c>
      <c r="F5598">
        <v>17</v>
      </c>
      <c r="G5598">
        <v>15.5</v>
      </c>
      <c r="I5598">
        <v>51</v>
      </c>
      <c r="J5598">
        <v>97</v>
      </c>
      <c r="L5598">
        <v>89</v>
      </c>
      <c r="N5598">
        <v>44</v>
      </c>
      <c r="P5598">
        <v>1</v>
      </c>
      <c r="Q5598">
        <v>1</v>
      </c>
      <c r="S5598">
        <v>7</v>
      </c>
    </row>
    <row r="5599" spans="1:19" x14ac:dyDescent="0.25">
      <c r="A5599" s="177" t="s">
        <v>1797</v>
      </c>
      <c r="B5599" t="s">
        <v>1798</v>
      </c>
      <c r="C5599" t="s">
        <v>241</v>
      </c>
      <c r="D5599" s="20" t="s">
        <v>1026</v>
      </c>
      <c r="E5599" s="26">
        <v>43586</v>
      </c>
      <c r="F5599">
        <v>39</v>
      </c>
      <c r="G5599">
        <v>40.5</v>
      </c>
      <c r="I5599">
        <v>377</v>
      </c>
      <c r="J5599">
        <v>424</v>
      </c>
      <c r="L5599">
        <v>463</v>
      </c>
      <c r="N5599">
        <v>342</v>
      </c>
      <c r="P5599">
        <v>16</v>
      </c>
      <c r="Q5599">
        <v>42</v>
      </c>
      <c r="S5599">
        <v>35</v>
      </c>
    </row>
    <row r="5600" spans="1:19" x14ac:dyDescent="0.25">
      <c r="A5600" s="177" t="s">
        <v>1622</v>
      </c>
      <c r="B5600" t="s">
        <v>1623</v>
      </c>
      <c r="C5600" t="s">
        <v>318</v>
      </c>
      <c r="D5600" s="20" t="s">
        <v>1026</v>
      </c>
      <c r="E5600" s="26">
        <v>43586</v>
      </c>
      <c r="F5600">
        <v>4.5</v>
      </c>
      <c r="G5600">
        <v>7</v>
      </c>
      <c r="I5600">
        <v>14</v>
      </c>
      <c r="J5600">
        <v>26</v>
      </c>
      <c r="L5600">
        <v>41</v>
      </c>
      <c r="N5600">
        <v>14</v>
      </c>
      <c r="P5600">
        <v>0</v>
      </c>
      <c r="Q5600">
        <v>0</v>
      </c>
      <c r="S5600">
        <v>0</v>
      </c>
    </row>
    <row r="5601" spans="1:19" x14ac:dyDescent="0.25">
      <c r="A5601" s="177" t="s">
        <v>1512</v>
      </c>
      <c r="B5601" t="s">
        <v>1513</v>
      </c>
      <c r="C5601" t="s">
        <v>896</v>
      </c>
      <c r="D5601" s="20" t="s">
        <v>1026</v>
      </c>
      <c r="E5601" s="26">
        <v>43586</v>
      </c>
      <c r="F5601">
        <v>80.5</v>
      </c>
      <c r="G5601">
        <v>85</v>
      </c>
      <c r="I5601">
        <v>534</v>
      </c>
      <c r="J5601">
        <v>673</v>
      </c>
      <c r="L5601">
        <v>727</v>
      </c>
      <c r="N5601">
        <v>475</v>
      </c>
      <c r="O5601">
        <v>0.97499999999999998</v>
      </c>
      <c r="P5601">
        <v>25</v>
      </c>
      <c r="Q5601">
        <v>62</v>
      </c>
      <c r="S5601">
        <v>59</v>
      </c>
    </row>
    <row r="5602" spans="1:19" x14ac:dyDescent="0.25">
      <c r="A5602" s="177" t="s">
        <v>1471</v>
      </c>
      <c r="B5602" t="s">
        <v>1472</v>
      </c>
      <c r="C5602" t="s">
        <v>899</v>
      </c>
      <c r="D5602" s="20" t="s">
        <v>1027</v>
      </c>
      <c r="E5602" s="26">
        <v>43586</v>
      </c>
      <c r="F5602">
        <v>5.5</v>
      </c>
      <c r="G5602">
        <v>8.5</v>
      </c>
      <c r="I5602">
        <v>30</v>
      </c>
      <c r="J5602">
        <v>28</v>
      </c>
      <c r="L5602">
        <v>48</v>
      </c>
      <c r="N5602">
        <v>28</v>
      </c>
      <c r="O5602" t="s">
        <v>904</v>
      </c>
      <c r="P5602">
        <v>3</v>
      </c>
      <c r="Q5602">
        <v>4</v>
      </c>
      <c r="S5602">
        <v>2</v>
      </c>
    </row>
    <row r="5603" spans="1:19" x14ac:dyDescent="0.25">
      <c r="A5603" s="177" t="s">
        <v>1410</v>
      </c>
      <c r="B5603" t="s">
        <v>1411</v>
      </c>
      <c r="C5603" t="s">
        <v>1264</v>
      </c>
      <c r="D5603" s="20" t="s">
        <v>1026</v>
      </c>
      <c r="E5603" s="26">
        <v>43586</v>
      </c>
      <c r="F5603">
        <v>27</v>
      </c>
      <c r="G5603">
        <v>24.5</v>
      </c>
      <c r="I5603">
        <v>95</v>
      </c>
      <c r="J5603">
        <v>155</v>
      </c>
      <c r="L5603">
        <v>141</v>
      </c>
      <c r="N5603">
        <v>83</v>
      </c>
      <c r="P5603">
        <v>4</v>
      </c>
      <c r="Q5603">
        <v>13</v>
      </c>
      <c r="S5603">
        <v>12</v>
      </c>
    </row>
    <row r="5604" spans="1:19" x14ac:dyDescent="0.25">
      <c r="A5604" s="177" t="s">
        <v>1419</v>
      </c>
      <c r="B5604" t="s">
        <v>1418</v>
      </c>
      <c r="C5604" t="s">
        <v>1264</v>
      </c>
      <c r="D5604" s="20" t="s">
        <v>1027</v>
      </c>
      <c r="E5604" s="26">
        <v>43586</v>
      </c>
      <c r="F5604">
        <v>5.5</v>
      </c>
      <c r="G5604">
        <v>8.5</v>
      </c>
      <c r="I5604">
        <v>30</v>
      </c>
      <c r="J5604">
        <v>28</v>
      </c>
      <c r="L5604">
        <v>48</v>
      </c>
      <c r="N5604">
        <v>28</v>
      </c>
      <c r="P5604">
        <v>3</v>
      </c>
      <c r="Q5604">
        <v>4</v>
      </c>
      <c r="S5604">
        <v>2</v>
      </c>
    </row>
    <row r="5605" spans="1:19" x14ac:dyDescent="0.25">
      <c r="A5605" s="177" t="s">
        <v>1374</v>
      </c>
      <c r="B5605" t="s">
        <v>1375</v>
      </c>
      <c r="C5605" s="20" t="s">
        <v>1264</v>
      </c>
      <c r="D5605" s="20" t="s">
        <v>1028</v>
      </c>
      <c r="E5605" s="26">
        <v>43586</v>
      </c>
      <c r="F5605">
        <v>32.5</v>
      </c>
      <c r="G5605">
        <v>33</v>
      </c>
      <c r="I5605">
        <v>125</v>
      </c>
      <c r="J5605">
        <v>183</v>
      </c>
      <c r="L5605">
        <v>189</v>
      </c>
      <c r="N5605">
        <v>111</v>
      </c>
      <c r="P5605">
        <v>7</v>
      </c>
      <c r="Q5605">
        <v>17</v>
      </c>
      <c r="S5605">
        <v>14</v>
      </c>
    </row>
    <row r="5606" spans="1:19" x14ac:dyDescent="0.25">
      <c r="A5606" s="177" t="s">
        <v>1172</v>
      </c>
      <c r="B5606" t="s">
        <v>1260</v>
      </c>
      <c r="C5606" t="s">
        <v>235</v>
      </c>
      <c r="D5606" s="20" t="s">
        <v>1028</v>
      </c>
      <c r="E5606" s="26">
        <v>43586</v>
      </c>
      <c r="F5606">
        <v>86</v>
      </c>
      <c r="G5606">
        <v>93.5</v>
      </c>
      <c r="H5606">
        <v>0</v>
      </c>
      <c r="I5606">
        <v>564</v>
      </c>
      <c r="J5606">
        <v>701</v>
      </c>
      <c r="L5606">
        <v>775</v>
      </c>
      <c r="M5606">
        <v>0</v>
      </c>
      <c r="N5606">
        <v>503</v>
      </c>
      <c r="O5606">
        <v>0.97499999999999998</v>
      </c>
      <c r="P5606">
        <v>28</v>
      </c>
      <c r="Q5606">
        <v>66</v>
      </c>
      <c r="R5606">
        <v>0</v>
      </c>
      <c r="S5606">
        <v>61</v>
      </c>
    </row>
    <row r="5607" spans="1:19" x14ac:dyDescent="0.25">
      <c r="A5607" s="177" t="s">
        <v>11182</v>
      </c>
      <c r="B5607" t="s">
        <v>11183</v>
      </c>
      <c r="C5607" s="20" t="s">
        <v>228</v>
      </c>
      <c r="D5607" s="20" t="s">
        <v>1026</v>
      </c>
      <c r="E5607" s="26">
        <v>43617</v>
      </c>
      <c r="F5607">
        <v>0</v>
      </c>
      <c r="G5607">
        <v>0</v>
      </c>
      <c r="I5607">
        <v>0</v>
      </c>
      <c r="J5607">
        <v>0</v>
      </c>
      <c r="L5607">
        <v>0</v>
      </c>
      <c r="N5607">
        <v>0</v>
      </c>
      <c r="P5607">
        <v>0</v>
      </c>
      <c r="Q5607">
        <v>0</v>
      </c>
      <c r="S5607">
        <v>0</v>
      </c>
    </row>
    <row r="5608" spans="1:19" x14ac:dyDescent="0.25">
      <c r="A5608" s="177" t="s">
        <v>9435</v>
      </c>
      <c r="B5608" t="s">
        <v>9436</v>
      </c>
      <c r="C5608" t="s">
        <v>211</v>
      </c>
      <c r="D5608" s="20" t="s">
        <v>1026</v>
      </c>
      <c r="E5608" s="26">
        <v>43617</v>
      </c>
      <c r="F5608">
        <v>0</v>
      </c>
      <c r="G5608">
        <v>0</v>
      </c>
      <c r="I5608">
        <v>0</v>
      </c>
      <c r="J5608">
        <v>0</v>
      </c>
      <c r="L5608">
        <v>0</v>
      </c>
      <c r="N5608">
        <v>0</v>
      </c>
      <c r="P5608">
        <v>0</v>
      </c>
      <c r="Q5608">
        <v>0</v>
      </c>
      <c r="S5608">
        <v>0</v>
      </c>
    </row>
    <row r="5609" spans="1:19" x14ac:dyDescent="0.25">
      <c r="A5609" s="177" t="s">
        <v>8596</v>
      </c>
      <c r="B5609" t="s">
        <v>8597</v>
      </c>
      <c r="C5609" t="s">
        <v>213</v>
      </c>
      <c r="D5609" s="20" t="s">
        <v>1026</v>
      </c>
      <c r="E5609" s="26">
        <v>43617</v>
      </c>
      <c r="F5609">
        <v>0</v>
      </c>
      <c r="G5609">
        <v>0</v>
      </c>
      <c r="I5609">
        <v>0</v>
      </c>
      <c r="J5609">
        <v>0</v>
      </c>
      <c r="L5609">
        <v>0</v>
      </c>
      <c r="N5609">
        <v>0</v>
      </c>
      <c r="P5609">
        <v>0</v>
      </c>
      <c r="Q5609">
        <v>0</v>
      </c>
      <c r="S5609">
        <v>0</v>
      </c>
    </row>
    <row r="5610" spans="1:19" x14ac:dyDescent="0.25">
      <c r="A5610" s="177" t="s">
        <v>5172</v>
      </c>
      <c r="B5610" t="s">
        <v>5173</v>
      </c>
      <c r="C5610" t="s">
        <v>229</v>
      </c>
      <c r="D5610" s="20" t="s">
        <v>1026</v>
      </c>
      <c r="E5610" s="26">
        <v>43617</v>
      </c>
      <c r="F5610">
        <v>0</v>
      </c>
      <c r="G5610">
        <v>0</v>
      </c>
      <c r="I5610">
        <v>0</v>
      </c>
      <c r="J5610">
        <v>0</v>
      </c>
      <c r="L5610">
        <v>0</v>
      </c>
      <c r="N5610">
        <v>0</v>
      </c>
      <c r="P5610">
        <v>0</v>
      </c>
      <c r="Q5610">
        <v>0</v>
      </c>
      <c r="S5610">
        <v>0</v>
      </c>
    </row>
    <row r="5611" spans="1:19" x14ac:dyDescent="0.25">
      <c r="A5611" s="177" t="s">
        <v>12174</v>
      </c>
      <c r="B5611" t="s">
        <v>12175</v>
      </c>
      <c r="C5611" s="20" t="s">
        <v>1077</v>
      </c>
      <c r="D5611" s="20" t="s">
        <v>1028</v>
      </c>
      <c r="E5611" s="26">
        <v>43617</v>
      </c>
      <c r="F5611">
        <v>0</v>
      </c>
      <c r="G5611">
        <v>0</v>
      </c>
      <c r="I5611">
        <v>0</v>
      </c>
      <c r="J5611">
        <v>0</v>
      </c>
      <c r="L5611">
        <v>0</v>
      </c>
      <c r="N5611">
        <v>0</v>
      </c>
      <c r="P5611">
        <v>0</v>
      </c>
      <c r="Q5611">
        <v>0</v>
      </c>
      <c r="S5611">
        <v>0</v>
      </c>
    </row>
    <row r="5612" spans="1:19" x14ac:dyDescent="0.25">
      <c r="A5612" s="177" t="s">
        <v>7507</v>
      </c>
      <c r="B5612" t="s">
        <v>7508</v>
      </c>
      <c r="C5612" s="20" t="s">
        <v>1074</v>
      </c>
      <c r="D5612" s="20" t="s">
        <v>1026</v>
      </c>
      <c r="E5612" s="26">
        <v>43617</v>
      </c>
      <c r="F5612">
        <v>0</v>
      </c>
      <c r="G5612">
        <v>0</v>
      </c>
      <c r="I5612">
        <v>0</v>
      </c>
      <c r="J5612">
        <v>0</v>
      </c>
      <c r="L5612">
        <v>0</v>
      </c>
      <c r="N5612">
        <v>0</v>
      </c>
      <c r="P5612">
        <v>0</v>
      </c>
      <c r="Q5612">
        <v>0</v>
      </c>
      <c r="S5612">
        <v>0</v>
      </c>
    </row>
    <row r="5613" spans="1:19" x14ac:dyDescent="0.25">
      <c r="A5613" s="177" t="s">
        <v>5796</v>
      </c>
      <c r="B5613" t="s">
        <v>5797</v>
      </c>
      <c r="C5613" s="20" t="s">
        <v>1073</v>
      </c>
      <c r="D5613" s="20" t="s">
        <v>1026</v>
      </c>
      <c r="E5613" s="26">
        <v>43617</v>
      </c>
      <c r="F5613">
        <v>3.5</v>
      </c>
      <c r="G5613">
        <v>3.5</v>
      </c>
      <c r="I5613">
        <v>15</v>
      </c>
      <c r="J5613">
        <v>20</v>
      </c>
      <c r="L5613">
        <v>20</v>
      </c>
      <c r="N5613">
        <v>15</v>
      </c>
      <c r="P5613">
        <v>0</v>
      </c>
      <c r="Q5613">
        <v>0</v>
      </c>
      <c r="S5613">
        <v>0</v>
      </c>
    </row>
    <row r="5614" spans="1:19" x14ac:dyDescent="0.25">
      <c r="A5614" s="177" t="s">
        <v>12406</v>
      </c>
      <c r="B5614" t="s">
        <v>12407</v>
      </c>
      <c r="C5614" s="20" t="s">
        <v>1076</v>
      </c>
      <c r="D5614" s="20" t="s">
        <v>1027</v>
      </c>
      <c r="E5614" s="26">
        <v>43617</v>
      </c>
      <c r="F5614">
        <v>1</v>
      </c>
      <c r="G5614">
        <v>2.5</v>
      </c>
      <c r="I5614">
        <v>4</v>
      </c>
      <c r="J5614">
        <v>5</v>
      </c>
      <c r="L5614">
        <v>14</v>
      </c>
      <c r="N5614">
        <v>4</v>
      </c>
      <c r="P5614">
        <v>0</v>
      </c>
      <c r="Q5614">
        <v>0</v>
      </c>
      <c r="S5614">
        <v>0</v>
      </c>
    </row>
    <row r="5615" spans="1:19" x14ac:dyDescent="0.25">
      <c r="A5615" s="177" t="s">
        <v>10145</v>
      </c>
      <c r="B5615" t="s">
        <v>10146</v>
      </c>
      <c r="C5615" s="20" t="s">
        <v>1075</v>
      </c>
      <c r="D5615" s="20" t="s">
        <v>1027</v>
      </c>
      <c r="E5615" s="26">
        <v>43617</v>
      </c>
      <c r="F5615">
        <v>0</v>
      </c>
      <c r="G5615">
        <v>0</v>
      </c>
      <c r="I5615">
        <v>0</v>
      </c>
      <c r="J5615">
        <v>0</v>
      </c>
      <c r="L5615">
        <v>0</v>
      </c>
      <c r="N5615">
        <v>0</v>
      </c>
      <c r="P5615">
        <v>0</v>
      </c>
      <c r="Q5615">
        <v>0</v>
      </c>
      <c r="S5615">
        <v>0</v>
      </c>
    </row>
    <row r="5616" spans="1:19" x14ac:dyDescent="0.25">
      <c r="A5616" s="177" t="s">
        <v>7477</v>
      </c>
      <c r="B5616" t="s">
        <v>7478</v>
      </c>
      <c r="C5616" s="20" t="s">
        <v>1074</v>
      </c>
      <c r="D5616" s="20" t="s">
        <v>1027</v>
      </c>
      <c r="E5616" s="26">
        <v>43617</v>
      </c>
      <c r="F5616">
        <v>2</v>
      </c>
      <c r="G5616">
        <v>2.5</v>
      </c>
      <c r="I5616">
        <v>8</v>
      </c>
      <c r="J5616">
        <v>11</v>
      </c>
      <c r="L5616">
        <v>14</v>
      </c>
      <c r="N5616">
        <v>8</v>
      </c>
      <c r="P5616">
        <v>1</v>
      </c>
      <c r="Q5616">
        <v>1</v>
      </c>
      <c r="S5616">
        <v>0</v>
      </c>
    </row>
    <row r="5617" spans="1:19" x14ac:dyDescent="0.25">
      <c r="A5617" s="177" t="s">
        <v>5621</v>
      </c>
      <c r="B5617" t="s">
        <v>5622</v>
      </c>
      <c r="C5617" s="20" t="s">
        <v>1073</v>
      </c>
      <c r="D5617" s="20" t="s">
        <v>1027</v>
      </c>
      <c r="E5617" s="26">
        <v>43617</v>
      </c>
      <c r="F5617">
        <v>0</v>
      </c>
      <c r="G5617">
        <v>0</v>
      </c>
      <c r="I5617">
        <v>0</v>
      </c>
      <c r="J5617">
        <v>0</v>
      </c>
      <c r="L5617">
        <v>0</v>
      </c>
      <c r="N5617">
        <v>0</v>
      </c>
      <c r="P5617">
        <v>0</v>
      </c>
      <c r="Q5617">
        <v>0</v>
      </c>
      <c r="S5617">
        <v>0</v>
      </c>
    </row>
    <row r="5618" spans="1:19" x14ac:dyDescent="0.25">
      <c r="A5618" s="177" t="s">
        <v>11485</v>
      </c>
      <c r="B5618" t="s">
        <v>11486</v>
      </c>
      <c r="C5618" t="s">
        <v>959</v>
      </c>
      <c r="D5618" s="20" t="s">
        <v>1026</v>
      </c>
      <c r="E5618" s="26">
        <v>43617</v>
      </c>
      <c r="F5618">
        <v>2</v>
      </c>
      <c r="G5618">
        <v>3</v>
      </c>
      <c r="I5618">
        <v>8</v>
      </c>
      <c r="J5618">
        <v>16</v>
      </c>
      <c r="L5618">
        <v>18</v>
      </c>
      <c r="N5618">
        <v>8</v>
      </c>
      <c r="O5618">
        <v>0.83</v>
      </c>
      <c r="P5618">
        <v>0</v>
      </c>
      <c r="Q5618">
        <v>0</v>
      </c>
      <c r="S5618">
        <v>0</v>
      </c>
    </row>
    <row r="5619" spans="1:19" x14ac:dyDescent="0.25">
      <c r="A5619" s="177" t="s">
        <v>10673</v>
      </c>
      <c r="B5619" t="s">
        <v>10674</v>
      </c>
      <c r="C5619" t="s">
        <v>205</v>
      </c>
      <c r="D5619" s="20" t="s">
        <v>1026</v>
      </c>
      <c r="E5619" s="26">
        <v>43617</v>
      </c>
      <c r="F5619">
        <v>0</v>
      </c>
      <c r="G5619">
        <v>0</v>
      </c>
      <c r="I5619">
        <v>0</v>
      </c>
      <c r="J5619">
        <v>0</v>
      </c>
      <c r="L5619">
        <v>0</v>
      </c>
      <c r="N5619">
        <v>0</v>
      </c>
      <c r="P5619">
        <v>0</v>
      </c>
      <c r="Q5619">
        <v>0</v>
      </c>
      <c r="S5619">
        <v>0</v>
      </c>
    </row>
    <row r="5620" spans="1:19" x14ac:dyDescent="0.25">
      <c r="A5620" s="177" t="s">
        <v>10079</v>
      </c>
      <c r="B5620" t="s">
        <v>10080</v>
      </c>
      <c r="C5620" t="s">
        <v>384</v>
      </c>
      <c r="D5620" s="20" t="s">
        <v>1026</v>
      </c>
      <c r="E5620" s="26">
        <v>43617</v>
      </c>
      <c r="F5620">
        <v>0</v>
      </c>
      <c r="G5620">
        <v>0</v>
      </c>
      <c r="I5620">
        <v>0</v>
      </c>
      <c r="J5620">
        <v>0</v>
      </c>
      <c r="L5620">
        <v>0</v>
      </c>
      <c r="N5620">
        <v>0</v>
      </c>
      <c r="P5620">
        <v>0</v>
      </c>
      <c r="Q5620">
        <v>0</v>
      </c>
      <c r="S5620">
        <v>0</v>
      </c>
    </row>
    <row r="5621" spans="1:19" x14ac:dyDescent="0.25">
      <c r="A5621" s="177" t="s">
        <v>9020</v>
      </c>
      <c r="B5621" t="s">
        <v>9021</v>
      </c>
      <c r="C5621" t="s">
        <v>210</v>
      </c>
      <c r="D5621" s="20" t="s">
        <v>1026</v>
      </c>
      <c r="E5621" s="26">
        <v>43617</v>
      </c>
      <c r="F5621">
        <v>3.5</v>
      </c>
      <c r="G5621">
        <v>4</v>
      </c>
      <c r="I5621">
        <v>14</v>
      </c>
      <c r="J5621">
        <v>23</v>
      </c>
      <c r="L5621">
        <v>24</v>
      </c>
      <c r="N5621">
        <v>13</v>
      </c>
      <c r="O5621">
        <v>1.05</v>
      </c>
      <c r="P5621">
        <v>3</v>
      </c>
      <c r="Q5621">
        <v>4</v>
      </c>
      <c r="S5621">
        <v>1</v>
      </c>
    </row>
    <row r="5622" spans="1:19" x14ac:dyDescent="0.25">
      <c r="A5622" s="177" t="s">
        <v>6215</v>
      </c>
      <c r="B5622" t="s">
        <v>6216</v>
      </c>
      <c r="C5622" t="s">
        <v>215</v>
      </c>
      <c r="D5622" s="20" t="s">
        <v>1026</v>
      </c>
      <c r="E5622" s="26">
        <v>43617</v>
      </c>
      <c r="F5622">
        <v>4.5</v>
      </c>
      <c r="G5622">
        <v>6</v>
      </c>
      <c r="I5622">
        <v>22</v>
      </c>
      <c r="J5622">
        <v>29</v>
      </c>
      <c r="L5622">
        <v>40</v>
      </c>
      <c r="N5622">
        <v>15</v>
      </c>
      <c r="O5622">
        <v>1.1299999999999999</v>
      </c>
      <c r="P5622">
        <v>5</v>
      </c>
      <c r="Q5622">
        <v>6</v>
      </c>
      <c r="S5622">
        <v>7</v>
      </c>
    </row>
    <row r="5623" spans="1:19" x14ac:dyDescent="0.25">
      <c r="A5623" s="177" t="s">
        <v>8136</v>
      </c>
      <c r="B5623" t="s">
        <v>8137</v>
      </c>
      <c r="C5623" t="s">
        <v>960</v>
      </c>
      <c r="D5623" s="20" t="s">
        <v>1026</v>
      </c>
      <c r="E5623" s="26">
        <v>43617</v>
      </c>
      <c r="F5623">
        <v>0</v>
      </c>
      <c r="G5623">
        <v>0</v>
      </c>
      <c r="I5623">
        <v>0</v>
      </c>
      <c r="J5623">
        <v>0</v>
      </c>
      <c r="L5623">
        <v>0</v>
      </c>
      <c r="N5623">
        <v>0</v>
      </c>
      <c r="P5623">
        <v>0</v>
      </c>
      <c r="Q5623">
        <v>0</v>
      </c>
      <c r="S5623">
        <v>0</v>
      </c>
    </row>
    <row r="5624" spans="1:19" x14ac:dyDescent="0.25">
      <c r="A5624" s="177" t="s">
        <v>7005</v>
      </c>
      <c r="B5624" t="s">
        <v>7006</v>
      </c>
      <c r="C5624" t="s">
        <v>961</v>
      </c>
      <c r="D5624" s="20" t="s">
        <v>1026</v>
      </c>
      <c r="E5624" s="26">
        <v>43617</v>
      </c>
      <c r="F5624">
        <v>0</v>
      </c>
      <c r="G5624">
        <v>0</v>
      </c>
      <c r="I5624">
        <v>0</v>
      </c>
      <c r="J5624">
        <v>0</v>
      </c>
      <c r="L5624">
        <v>0</v>
      </c>
      <c r="N5624">
        <v>0</v>
      </c>
      <c r="P5624">
        <v>0</v>
      </c>
      <c r="Q5624">
        <v>0</v>
      </c>
      <c r="S5624">
        <v>0</v>
      </c>
    </row>
    <row r="5625" spans="1:19" x14ac:dyDescent="0.25">
      <c r="A5625" s="177" t="s">
        <v>3515</v>
      </c>
      <c r="B5625" t="s">
        <v>3516</v>
      </c>
      <c r="C5625" t="s">
        <v>221</v>
      </c>
      <c r="D5625" s="20" t="s">
        <v>1026</v>
      </c>
      <c r="E5625" s="26">
        <v>43617</v>
      </c>
      <c r="F5625">
        <v>0</v>
      </c>
      <c r="G5625">
        <v>0</v>
      </c>
      <c r="I5625">
        <v>0</v>
      </c>
      <c r="J5625">
        <v>0</v>
      </c>
      <c r="L5625">
        <v>0</v>
      </c>
      <c r="N5625">
        <v>0</v>
      </c>
      <c r="P5625">
        <v>0</v>
      </c>
      <c r="Q5625">
        <v>0</v>
      </c>
      <c r="S5625">
        <v>0</v>
      </c>
    </row>
    <row r="5626" spans="1:19" x14ac:dyDescent="0.25">
      <c r="A5626" s="177" t="s">
        <v>3340</v>
      </c>
      <c r="B5626" t="s">
        <v>3341</v>
      </c>
      <c r="C5626" t="s">
        <v>222</v>
      </c>
      <c r="D5626" s="20" t="s">
        <v>1026</v>
      </c>
      <c r="E5626" s="26">
        <v>43617</v>
      </c>
      <c r="F5626">
        <v>0</v>
      </c>
      <c r="G5626">
        <v>0</v>
      </c>
      <c r="I5626">
        <v>0</v>
      </c>
      <c r="J5626">
        <v>0</v>
      </c>
      <c r="L5626">
        <v>0</v>
      </c>
      <c r="N5626">
        <v>0</v>
      </c>
      <c r="P5626">
        <v>0</v>
      </c>
      <c r="Q5626">
        <v>0</v>
      </c>
      <c r="S5626">
        <v>0</v>
      </c>
    </row>
    <row r="5627" spans="1:19" x14ac:dyDescent="0.25">
      <c r="A5627" s="177" t="s">
        <v>7385</v>
      </c>
      <c r="B5627" t="s">
        <v>7386</v>
      </c>
      <c r="C5627" s="20" t="s">
        <v>1078</v>
      </c>
      <c r="D5627" s="20" t="s">
        <v>1026</v>
      </c>
      <c r="E5627" s="26">
        <v>43617</v>
      </c>
      <c r="F5627">
        <v>3.5</v>
      </c>
      <c r="G5627">
        <v>3</v>
      </c>
      <c r="I5627">
        <v>22</v>
      </c>
      <c r="J5627">
        <v>21</v>
      </c>
      <c r="L5627">
        <v>18</v>
      </c>
      <c r="N5627">
        <v>17</v>
      </c>
      <c r="P5627">
        <v>0</v>
      </c>
      <c r="Q5627">
        <v>3</v>
      </c>
      <c r="S5627">
        <v>5</v>
      </c>
    </row>
    <row r="5628" spans="1:19" x14ac:dyDescent="0.25">
      <c r="A5628" s="177" t="s">
        <v>5377</v>
      </c>
      <c r="B5628" t="s">
        <v>5378</v>
      </c>
      <c r="C5628" s="20" t="s">
        <v>1079</v>
      </c>
      <c r="D5628" s="20" t="s">
        <v>1026</v>
      </c>
      <c r="E5628" s="26">
        <v>43617</v>
      </c>
      <c r="F5628">
        <v>3</v>
      </c>
      <c r="G5628">
        <v>2.5</v>
      </c>
      <c r="I5628">
        <v>9</v>
      </c>
      <c r="J5628">
        <v>17</v>
      </c>
      <c r="L5628">
        <v>14</v>
      </c>
      <c r="N5628">
        <v>8</v>
      </c>
      <c r="P5628">
        <v>0</v>
      </c>
      <c r="Q5628">
        <v>0</v>
      </c>
      <c r="S5628">
        <v>1</v>
      </c>
    </row>
    <row r="5629" spans="1:19" x14ac:dyDescent="0.25">
      <c r="A5629" s="177" t="s">
        <v>7210</v>
      </c>
      <c r="B5629" t="s">
        <v>7211</v>
      </c>
      <c r="C5629" s="20" t="s">
        <v>1078</v>
      </c>
      <c r="D5629" s="20" t="s">
        <v>1027</v>
      </c>
      <c r="E5629" s="26">
        <v>43617</v>
      </c>
      <c r="F5629">
        <v>1.5</v>
      </c>
      <c r="G5629">
        <v>1.5</v>
      </c>
      <c r="I5629">
        <v>3</v>
      </c>
      <c r="J5629">
        <v>7</v>
      </c>
      <c r="L5629">
        <v>8</v>
      </c>
      <c r="N5629">
        <v>2</v>
      </c>
      <c r="P5629">
        <v>1</v>
      </c>
      <c r="Q5629">
        <v>2</v>
      </c>
      <c r="S5629">
        <v>1</v>
      </c>
    </row>
    <row r="5630" spans="1:19" x14ac:dyDescent="0.25">
      <c r="A5630" s="177" t="s">
        <v>5202</v>
      </c>
      <c r="B5630" t="s">
        <v>5203</v>
      </c>
      <c r="C5630" s="20" t="s">
        <v>1079</v>
      </c>
      <c r="D5630" s="20" t="s">
        <v>1027</v>
      </c>
      <c r="E5630" s="26">
        <v>43617</v>
      </c>
      <c r="F5630">
        <v>0</v>
      </c>
      <c r="G5630">
        <v>0.5</v>
      </c>
      <c r="I5630">
        <v>0</v>
      </c>
      <c r="J5630">
        <v>0</v>
      </c>
      <c r="L5630">
        <v>3</v>
      </c>
      <c r="N5630">
        <v>0</v>
      </c>
      <c r="P5630">
        <v>0</v>
      </c>
      <c r="Q5630">
        <v>0</v>
      </c>
      <c r="S5630">
        <v>0</v>
      </c>
    </row>
    <row r="5631" spans="1:19" x14ac:dyDescent="0.25">
      <c r="A5631" s="177" t="s">
        <v>12700</v>
      </c>
      <c r="B5631" t="s">
        <v>12701</v>
      </c>
      <c r="C5631" s="20" t="s">
        <v>1080</v>
      </c>
      <c r="D5631" s="20" t="s">
        <v>1027</v>
      </c>
      <c r="E5631" s="26">
        <v>43617</v>
      </c>
      <c r="F5631">
        <v>1</v>
      </c>
      <c r="G5631">
        <v>1.5</v>
      </c>
      <c r="I5631">
        <v>8</v>
      </c>
      <c r="J5631">
        <v>5</v>
      </c>
      <c r="L5631">
        <v>9</v>
      </c>
      <c r="N5631">
        <v>8</v>
      </c>
      <c r="P5631">
        <v>0</v>
      </c>
      <c r="Q5631">
        <v>2</v>
      </c>
      <c r="S5631">
        <v>0</v>
      </c>
    </row>
    <row r="5632" spans="1:19" x14ac:dyDescent="0.25">
      <c r="A5632" s="177" t="s">
        <v>12376</v>
      </c>
      <c r="B5632" t="s">
        <v>12377</v>
      </c>
      <c r="C5632" t="s">
        <v>200</v>
      </c>
      <c r="D5632" s="20" t="s">
        <v>1026</v>
      </c>
      <c r="E5632" s="26">
        <v>43617</v>
      </c>
      <c r="F5632">
        <v>4.5</v>
      </c>
      <c r="G5632">
        <v>4.5</v>
      </c>
      <c r="I5632">
        <v>25</v>
      </c>
      <c r="J5632">
        <v>26</v>
      </c>
      <c r="L5632">
        <v>26</v>
      </c>
      <c r="N5632">
        <v>20</v>
      </c>
      <c r="P5632">
        <v>1</v>
      </c>
      <c r="Q5632">
        <v>1</v>
      </c>
      <c r="S5632">
        <v>5</v>
      </c>
    </row>
    <row r="5633" spans="1:19" x14ac:dyDescent="0.25">
      <c r="A5633" s="177" t="s">
        <v>10497</v>
      </c>
      <c r="B5633" t="s">
        <v>10498</v>
      </c>
      <c r="C5633" t="s">
        <v>204</v>
      </c>
      <c r="D5633" s="20" t="s">
        <v>1026</v>
      </c>
      <c r="E5633" s="26">
        <v>43617</v>
      </c>
      <c r="F5633">
        <v>0</v>
      </c>
      <c r="G5633">
        <v>0</v>
      </c>
      <c r="I5633">
        <v>0</v>
      </c>
      <c r="J5633">
        <v>0</v>
      </c>
      <c r="L5633">
        <v>0</v>
      </c>
      <c r="N5633">
        <v>0</v>
      </c>
      <c r="P5633">
        <v>0</v>
      </c>
      <c r="Q5633">
        <v>0</v>
      </c>
      <c r="S5633">
        <v>0</v>
      </c>
    </row>
    <row r="5634" spans="1:19" x14ac:dyDescent="0.25">
      <c r="A5634" s="177" t="s">
        <v>10041</v>
      </c>
      <c r="B5634" t="s">
        <v>10042</v>
      </c>
      <c r="C5634" t="s">
        <v>385</v>
      </c>
      <c r="D5634" s="20" t="s">
        <v>1026</v>
      </c>
      <c r="E5634" s="26">
        <v>43617</v>
      </c>
      <c r="F5634">
        <v>0</v>
      </c>
      <c r="G5634">
        <v>0</v>
      </c>
      <c r="I5634">
        <v>0</v>
      </c>
      <c r="J5634">
        <v>0</v>
      </c>
      <c r="L5634">
        <v>0</v>
      </c>
      <c r="N5634">
        <v>0</v>
      </c>
      <c r="P5634">
        <v>0</v>
      </c>
      <c r="Q5634">
        <v>0</v>
      </c>
      <c r="S5634">
        <v>0</v>
      </c>
    </row>
    <row r="5635" spans="1:19" x14ac:dyDescent="0.25">
      <c r="A5635" s="177" t="s">
        <v>8845</v>
      </c>
      <c r="B5635" t="s">
        <v>8846</v>
      </c>
      <c r="C5635" t="s">
        <v>208</v>
      </c>
      <c r="D5635" s="20" t="s">
        <v>1026</v>
      </c>
      <c r="E5635" s="26">
        <v>43617</v>
      </c>
      <c r="F5635">
        <v>2.5</v>
      </c>
      <c r="G5635">
        <v>1.5</v>
      </c>
      <c r="I5635">
        <v>3</v>
      </c>
      <c r="J5635">
        <v>14</v>
      </c>
      <c r="L5635">
        <v>9</v>
      </c>
      <c r="N5635">
        <v>3</v>
      </c>
      <c r="P5635">
        <v>1</v>
      </c>
      <c r="Q5635">
        <v>1</v>
      </c>
      <c r="S5635">
        <v>0</v>
      </c>
    </row>
    <row r="5636" spans="1:19" x14ac:dyDescent="0.25">
      <c r="A5636" s="177" t="s">
        <v>8180</v>
      </c>
      <c r="B5636" t="s">
        <v>8181</v>
      </c>
      <c r="C5636" t="s">
        <v>900</v>
      </c>
      <c r="D5636" s="20" t="s">
        <v>1026</v>
      </c>
      <c r="E5636" s="26">
        <v>43617</v>
      </c>
      <c r="F5636">
        <v>1.5</v>
      </c>
      <c r="G5636">
        <v>1.5</v>
      </c>
      <c r="I5636">
        <v>3</v>
      </c>
      <c r="J5636">
        <v>8</v>
      </c>
      <c r="L5636">
        <v>8</v>
      </c>
      <c r="N5636">
        <v>3</v>
      </c>
      <c r="P5636">
        <v>0</v>
      </c>
      <c r="Q5636">
        <v>1</v>
      </c>
      <c r="S5636">
        <v>0</v>
      </c>
    </row>
    <row r="5637" spans="1:19" x14ac:dyDescent="0.25">
      <c r="A5637" s="177" t="s">
        <v>7945</v>
      </c>
      <c r="B5637" t="s">
        <v>7946</v>
      </c>
      <c r="C5637" t="s">
        <v>905</v>
      </c>
      <c r="D5637" s="20" t="s">
        <v>1026</v>
      </c>
      <c r="E5637" s="26">
        <v>43617</v>
      </c>
      <c r="F5637">
        <v>2</v>
      </c>
      <c r="G5637">
        <v>2</v>
      </c>
      <c r="I5637">
        <v>2</v>
      </c>
      <c r="J5637">
        <v>11</v>
      </c>
      <c r="L5637">
        <v>11</v>
      </c>
      <c r="N5637">
        <v>2</v>
      </c>
      <c r="P5637">
        <v>0</v>
      </c>
      <c r="Q5637">
        <v>0</v>
      </c>
      <c r="S5637">
        <v>0</v>
      </c>
    </row>
    <row r="5638" spans="1:19" x14ac:dyDescent="0.25">
      <c r="A5638" s="177" t="s">
        <v>6639</v>
      </c>
      <c r="B5638" t="s">
        <v>6640</v>
      </c>
      <c r="C5638" t="s">
        <v>316</v>
      </c>
      <c r="D5638" s="20" t="s">
        <v>1026</v>
      </c>
      <c r="E5638" s="26">
        <v>43617</v>
      </c>
      <c r="F5638">
        <v>6</v>
      </c>
      <c r="G5638">
        <v>6</v>
      </c>
      <c r="I5638">
        <v>16</v>
      </c>
      <c r="J5638">
        <v>35</v>
      </c>
      <c r="L5638">
        <v>35</v>
      </c>
      <c r="N5638">
        <v>14</v>
      </c>
      <c r="P5638">
        <v>2</v>
      </c>
      <c r="Q5638">
        <v>2</v>
      </c>
      <c r="S5638">
        <v>2</v>
      </c>
    </row>
    <row r="5639" spans="1:19" x14ac:dyDescent="0.25">
      <c r="A5639" s="177" t="s">
        <v>4232</v>
      </c>
      <c r="B5639" t="s">
        <v>4233</v>
      </c>
      <c r="C5639" t="s">
        <v>218</v>
      </c>
      <c r="D5639" s="20" t="s">
        <v>1026</v>
      </c>
      <c r="E5639" s="26">
        <v>43617</v>
      </c>
      <c r="F5639">
        <v>0</v>
      </c>
      <c r="G5639">
        <v>0</v>
      </c>
      <c r="I5639">
        <v>0</v>
      </c>
      <c r="J5639">
        <v>0</v>
      </c>
      <c r="L5639">
        <v>0</v>
      </c>
      <c r="N5639">
        <v>0</v>
      </c>
      <c r="P5639">
        <v>0</v>
      </c>
      <c r="Q5639">
        <v>0</v>
      </c>
      <c r="S5639">
        <v>0</v>
      </c>
    </row>
    <row r="5640" spans="1:19" x14ac:dyDescent="0.25">
      <c r="A5640" s="177" t="s">
        <v>12661</v>
      </c>
      <c r="B5640" t="s">
        <v>12662</v>
      </c>
      <c r="C5640" t="s">
        <v>202</v>
      </c>
      <c r="D5640" s="20" t="s">
        <v>1026</v>
      </c>
      <c r="E5640" s="26">
        <v>43617</v>
      </c>
      <c r="F5640">
        <v>8</v>
      </c>
      <c r="G5640">
        <v>5</v>
      </c>
      <c r="I5640">
        <v>107</v>
      </c>
      <c r="J5640">
        <v>88</v>
      </c>
      <c r="L5640">
        <v>64</v>
      </c>
      <c r="N5640">
        <v>105</v>
      </c>
      <c r="P5640">
        <v>0</v>
      </c>
      <c r="Q5640">
        <v>0</v>
      </c>
      <c r="S5640">
        <v>2</v>
      </c>
    </row>
    <row r="5641" spans="1:19" x14ac:dyDescent="0.25">
      <c r="A5641" s="177" t="s">
        <v>12486</v>
      </c>
      <c r="B5641" t="s">
        <v>12487</v>
      </c>
      <c r="C5641" t="s">
        <v>347</v>
      </c>
      <c r="D5641" s="20" t="s">
        <v>1026</v>
      </c>
      <c r="E5641" s="26">
        <v>43617</v>
      </c>
      <c r="F5641">
        <v>0</v>
      </c>
      <c r="G5641">
        <v>0</v>
      </c>
      <c r="I5641">
        <v>0</v>
      </c>
      <c r="J5641">
        <v>0</v>
      </c>
      <c r="L5641">
        <v>0</v>
      </c>
      <c r="N5641">
        <v>0</v>
      </c>
      <c r="P5641">
        <v>0</v>
      </c>
      <c r="Q5641">
        <v>0</v>
      </c>
      <c r="S5641">
        <v>0</v>
      </c>
    </row>
    <row r="5642" spans="1:19" x14ac:dyDescent="0.25">
      <c r="A5642" s="177" t="s">
        <v>9826</v>
      </c>
      <c r="B5642" t="s">
        <v>9827</v>
      </c>
      <c r="C5642" t="s">
        <v>224</v>
      </c>
      <c r="D5642" s="20" t="s">
        <v>1026</v>
      </c>
      <c r="E5642" s="26">
        <v>43617</v>
      </c>
      <c r="F5642">
        <v>6</v>
      </c>
      <c r="G5642">
        <v>6</v>
      </c>
      <c r="I5642">
        <v>52</v>
      </c>
      <c r="J5642">
        <v>66</v>
      </c>
      <c r="L5642">
        <v>66</v>
      </c>
      <c r="N5642">
        <v>52</v>
      </c>
      <c r="P5642">
        <v>0</v>
      </c>
      <c r="Q5642">
        <v>0</v>
      </c>
      <c r="S5642">
        <v>0</v>
      </c>
    </row>
    <row r="5643" spans="1:19" x14ac:dyDescent="0.25">
      <c r="A5643" s="177" t="s">
        <v>9527</v>
      </c>
      <c r="B5643" t="s">
        <v>9528</v>
      </c>
      <c r="C5643" t="s">
        <v>345</v>
      </c>
      <c r="D5643" s="20" t="s">
        <v>1026</v>
      </c>
      <c r="E5643" s="26">
        <v>43617</v>
      </c>
      <c r="F5643">
        <v>0</v>
      </c>
      <c r="G5643">
        <v>0</v>
      </c>
      <c r="I5643">
        <v>0</v>
      </c>
      <c r="J5643">
        <v>0</v>
      </c>
      <c r="L5643">
        <v>0</v>
      </c>
      <c r="N5643">
        <v>0</v>
      </c>
      <c r="P5643">
        <v>0</v>
      </c>
      <c r="Q5643">
        <v>0</v>
      </c>
      <c r="S5643">
        <v>0</v>
      </c>
    </row>
    <row r="5644" spans="1:19" x14ac:dyDescent="0.25">
      <c r="A5644" s="177" t="s">
        <v>7919</v>
      </c>
      <c r="B5644" t="s">
        <v>7920</v>
      </c>
      <c r="C5644" t="s">
        <v>226</v>
      </c>
      <c r="D5644" s="20" t="s">
        <v>1026</v>
      </c>
      <c r="E5644" s="26">
        <v>43617</v>
      </c>
      <c r="F5644">
        <v>4</v>
      </c>
      <c r="G5644">
        <v>5.5</v>
      </c>
      <c r="I5644">
        <v>36</v>
      </c>
      <c r="J5644">
        <v>44</v>
      </c>
      <c r="L5644">
        <v>62</v>
      </c>
      <c r="N5644">
        <v>36</v>
      </c>
      <c r="P5644">
        <v>0</v>
      </c>
      <c r="Q5644">
        <v>0</v>
      </c>
      <c r="S5644">
        <v>0</v>
      </c>
    </row>
    <row r="5645" spans="1:19" x14ac:dyDescent="0.25">
      <c r="A5645" s="177" t="s">
        <v>6989</v>
      </c>
      <c r="B5645" t="s">
        <v>6990</v>
      </c>
      <c r="C5645" t="s">
        <v>231</v>
      </c>
      <c r="D5645" s="20" t="s">
        <v>1026</v>
      </c>
      <c r="E5645" s="26">
        <v>43617</v>
      </c>
      <c r="F5645">
        <v>11.5</v>
      </c>
      <c r="G5645">
        <v>8</v>
      </c>
      <c r="I5645">
        <v>114</v>
      </c>
      <c r="J5645">
        <v>131</v>
      </c>
      <c r="L5645">
        <v>91</v>
      </c>
      <c r="N5645">
        <v>86</v>
      </c>
      <c r="P5645">
        <v>0</v>
      </c>
      <c r="Q5645">
        <v>2</v>
      </c>
      <c r="S5645">
        <v>28</v>
      </c>
    </row>
    <row r="5646" spans="1:19" x14ac:dyDescent="0.25">
      <c r="A5646" s="177" t="s">
        <v>6040</v>
      </c>
      <c r="B5646" t="s">
        <v>6041</v>
      </c>
      <c r="C5646" t="s">
        <v>216</v>
      </c>
      <c r="D5646" s="20" t="s">
        <v>1026</v>
      </c>
      <c r="E5646" s="26">
        <v>43617</v>
      </c>
      <c r="F5646">
        <v>9</v>
      </c>
      <c r="G5646">
        <v>9.5</v>
      </c>
      <c r="I5646">
        <v>65</v>
      </c>
      <c r="J5646">
        <v>90</v>
      </c>
      <c r="L5646">
        <v>98</v>
      </c>
      <c r="N5646">
        <v>54</v>
      </c>
      <c r="P5646">
        <v>3</v>
      </c>
      <c r="Q5646">
        <v>5</v>
      </c>
      <c r="S5646">
        <v>11</v>
      </c>
    </row>
    <row r="5647" spans="1:19" x14ac:dyDescent="0.25">
      <c r="A5647" s="177" t="s">
        <v>4647</v>
      </c>
      <c r="B5647" t="s">
        <v>4648</v>
      </c>
      <c r="C5647" t="s">
        <v>233</v>
      </c>
      <c r="D5647" s="20" t="s">
        <v>1026</v>
      </c>
      <c r="E5647" s="26">
        <v>43617</v>
      </c>
      <c r="F5647">
        <v>0</v>
      </c>
      <c r="G5647">
        <v>0</v>
      </c>
      <c r="I5647">
        <v>0</v>
      </c>
      <c r="J5647">
        <v>0</v>
      </c>
      <c r="L5647">
        <v>0</v>
      </c>
      <c r="N5647">
        <v>0</v>
      </c>
      <c r="P5647">
        <v>0</v>
      </c>
      <c r="Q5647">
        <v>0</v>
      </c>
      <c r="S5647">
        <v>0</v>
      </c>
    </row>
    <row r="5648" spans="1:19" x14ac:dyDescent="0.25">
      <c r="A5648" s="177" t="s">
        <v>4057</v>
      </c>
      <c r="B5648" t="s">
        <v>4058</v>
      </c>
      <c r="C5648" t="s">
        <v>219</v>
      </c>
      <c r="D5648" s="20" t="s">
        <v>1026</v>
      </c>
      <c r="E5648" s="26">
        <v>43617</v>
      </c>
      <c r="F5648">
        <v>0</v>
      </c>
      <c r="G5648">
        <v>0</v>
      </c>
      <c r="I5648">
        <v>0</v>
      </c>
      <c r="J5648">
        <v>0</v>
      </c>
      <c r="L5648">
        <v>0</v>
      </c>
      <c r="N5648">
        <v>0</v>
      </c>
      <c r="P5648">
        <v>0</v>
      </c>
      <c r="Q5648">
        <v>0</v>
      </c>
      <c r="S5648">
        <v>0</v>
      </c>
    </row>
    <row r="5649" spans="1:19" x14ac:dyDescent="0.25">
      <c r="A5649" s="177" t="s">
        <v>3786</v>
      </c>
      <c r="B5649" t="s">
        <v>3787</v>
      </c>
      <c r="C5649" t="s">
        <v>340</v>
      </c>
      <c r="D5649" s="20" t="s">
        <v>1026</v>
      </c>
      <c r="E5649" s="26">
        <v>43617</v>
      </c>
      <c r="F5649">
        <v>2</v>
      </c>
      <c r="G5649">
        <v>3</v>
      </c>
      <c r="I5649">
        <v>18</v>
      </c>
      <c r="J5649">
        <v>22</v>
      </c>
      <c r="L5649">
        <v>36</v>
      </c>
      <c r="N5649">
        <v>15</v>
      </c>
      <c r="P5649">
        <v>0</v>
      </c>
      <c r="Q5649">
        <v>1</v>
      </c>
      <c r="S5649">
        <v>3</v>
      </c>
    </row>
    <row r="5650" spans="1:19" x14ac:dyDescent="0.25">
      <c r="A5650" s="177" t="s">
        <v>11400</v>
      </c>
      <c r="B5650" t="s">
        <v>11401</v>
      </c>
      <c r="C5650" t="s">
        <v>350</v>
      </c>
      <c r="D5650" s="20" t="s">
        <v>1026</v>
      </c>
      <c r="E5650" s="26">
        <v>43617</v>
      </c>
      <c r="F5650">
        <v>0</v>
      </c>
      <c r="G5650">
        <v>0</v>
      </c>
      <c r="I5650">
        <v>0</v>
      </c>
      <c r="J5650">
        <v>0</v>
      </c>
      <c r="L5650">
        <v>0</v>
      </c>
      <c r="N5650">
        <v>0</v>
      </c>
      <c r="P5650">
        <v>0</v>
      </c>
      <c r="Q5650">
        <v>0</v>
      </c>
      <c r="S5650">
        <v>0</v>
      </c>
    </row>
    <row r="5651" spans="1:19" x14ac:dyDescent="0.25">
      <c r="A5651" s="177" t="s">
        <v>11402</v>
      </c>
      <c r="B5651" t="s">
        <v>11403</v>
      </c>
      <c r="C5651" t="s">
        <v>351</v>
      </c>
      <c r="D5651" s="20" t="s">
        <v>1026</v>
      </c>
      <c r="E5651" s="26">
        <v>43617</v>
      </c>
      <c r="F5651">
        <v>0</v>
      </c>
      <c r="G5651">
        <v>0</v>
      </c>
      <c r="I5651">
        <v>0</v>
      </c>
      <c r="J5651">
        <v>0</v>
      </c>
      <c r="L5651">
        <v>0</v>
      </c>
      <c r="N5651">
        <v>0</v>
      </c>
      <c r="P5651">
        <v>0</v>
      </c>
      <c r="Q5651">
        <v>0</v>
      </c>
      <c r="S5651">
        <v>0</v>
      </c>
    </row>
    <row r="5652" spans="1:19" x14ac:dyDescent="0.25">
      <c r="A5652" s="177" t="s">
        <v>11256</v>
      </c>
      <c r="B5652" t="s">
        <v>11257</v>
      </c>
      <c r="C5652" t="s">
        <v>352</v>
      </c>
      <c r="D5652" s="20" t="s">
        <v>1026</v>
      </c>
      <c r="E5652" s="26">
        <v>43617</v>
      </c>
      <c r="F5652">
        <v>0</v>
      </c>
      <c r="G5652">
        <v>0</v>
      </c>
      <c r="I5652">
        <v>0</v>
      </c>
      <c r="J5652">
        <v>0</v>
      </c>
      <c r="L5652">
        <v>0</v>
      </c>
      <c r="N5652">
        <v>0</v>
      </c>
      <c r="P5652">
        <v>0</v>
      </c>
      <c r="Q5652">
        <v>0</v>
      </c>
      <c r="S5652">
        <v>0</v>
      </c>
    </row>
    <row r="5653" spans="1:19" x14ac:dyDescent="0.25">
      <c r="A5653" s="177" t="s">
        <v>10257</v>
      </c>
      <c r="B5653" t="s">
        <v>10258</v>
      </c>
      <c r="C5653" t="s">
        <v>353</v>
      </c>
      <c r="D5653" s="20" t="s">
        <v>1026</v>
      </c>
      <c r="E5653" s="26">
        <v>43617</v>
      </c>
      <c r="F5653">
        <v>0</v>
      </c>
      <c r="G5653">
        <v>0</v>
      </c>
      <c r="I5653">
        <v>0</v>
      </c>
      <c r="J5653">
        <v>0</v>
      </c>
      <c r="L5653">
        <v>0</v>
      </c>
      <c r="N5653">
        <v>0</v>
      </c>
      <c r="P5653">
        <v>0</v>
      </c>
      <c r="Q5653">
        <v>0</v>
      </c>
      <c r="S5653">
        <v>0</v>
      </c>
    </row>
    <row r="5654" spans="1:19" x14ac:dyDescent="0.25">
      <c r="A5654" s="177" t="s">
        <v>10117</v>
      </c>
      <c r="B5654" t="s">
        <v>10118</v>
      </c>
      <c r="C5654" t="s">
        <v>386</v>
      </c>
      <c r="D5654" s="20" t="s">
        <v>1026</v>
      </c>
      <c r="E5654" s="26">
        <v>43617</v>
      </c>
      <c r="F5654">
        <v>0</v>
      </c>
      <c r="G5654">
        <v>0</v>
      </c>
      <c r="I5654">
        <v>0</v>
      </c>
      <c r="J5654">
        <v>0</v>
      </c>
      <c r="L5654">
        <v>0</v>
      </c>
      <c r="N5654">
        <v>0</v>
      </c>
      <c r="P5654">
        <v>0</v>
      </c>
      <c r="Q5654">
        <v>0</v>
      </c>
      <c r="S5654">
        <v>0</v>
      </c>
    </row>
    <row r="5655" spans="1:19" x14ac:dyDescent="0.25">
      <c r="A5655" s="177" t="s">
        <v>8670</v>
      </c>
      <c r="B5655" t="s">
        <v>8671</v>
      </c>
      <c r="C5655" t="s">
        <v>354</v>
      </c>
      <c r="D5655" s="20" t="s">
        <v>1026</v>
      </c>
      <c r="E5655" s="26">
        <v>43617</v>
      </c>
      <c r="F5655">
        <v>1.5</v>
      </c>
      <c r="G5655">
        <v>1.5</v>
      </c>
      <c r="I5655">
        <v>8</v>
      </c>
      <c r="J5655">
        <v>9</v>
      </c>
      <c r="L5655">
        <v>9</v>
      </c>
      <c r="N5655">
        <v>8</v>
      </c>
      <c r="P5655">
        <v>0</v>
      </c>
      <c r="Q5655">
        <v>0</v>
      </c>
      <c r="S5655">
        <v>0</v>
      </c>
    </row>
    <row r="5656" spans="1:19" x14ac:dyDescent="0.25">
      <c r="A5656" s="177" t="s">
        <v>6464</v>
      </c>
      <c r="B5656" t="s">
        <v>6465</v>
      </c>
      <c r="C5656" t="s">
        <v>355</v>
      </c>
      <c r="D5656" s="20" t="s">
        <v>1026</v>
      </c>
      <c r="E5656" s="26">
        <v>43617</v>
      </c>
      <c r="F5656">
        <v>3</v>
      </c>
      <c r="G5656">
        <v>5.5</v>
      </c>
      <c r="I5656">
        <v>6</v>
      </c>
      <c r="J5656">
        <v>17</v>
      </c>
      <c r="L5656">
        <v>32</v>
      </c>
      <c r="N5656">
        <v>6</v>
      </c>
      <c r="P5656">
        <v>0</v>
      </c>
      <c r="Q5656">
        <v>0</v>
      </c>
      <c r="S5656">
        <v>0</v>
      </c>
    </row>
    <row r="5657" spans="1:19" s="20" customFormat="1" x14ac:dyDescent="0.25">
      <c r="A5657" s="177" t="s">
        <v>7537</v>
      </c>
      <c r="B5657" s="20" t="s">
        <v>7538</v>
      </c>
      <c r="C5657" s="20" t="s">
        <v>1074</v>
      </c>
      <c r="D5657" s="20" t="s">
        <v>1028</v>
      </c>
      <c r="E5657" s="26">
        <v>43617</v>
      </c>
      <c r="F5657" s="20">
        <v>2</v>
      </c>
      <c r="G5657" s="20">
        <v>2.5</v>
      </c>
      <c r="I5657" s="20">
        <v>8</v>
      </c>
      <c r="J5657" s="20">
        <v>11</v>
      </c>
      <c r="L5657" s="20">
        <v>14</v>
      </c>
      <c r="N5657" s="20">
        <v>8</v>
      </c>
      <c r="P5657" s="20">
        <v>1</v>
      </c>
      <c r="Q5657" s="20">
        <v>1</v>
      </c>
      <c r="S5657" s="20">
        <v>0</v>
      </c>
    </row>
    <row r="5658" spans="1:19" x14ac:dyDescent="0.25">
      <c r="A5658" s="177" t="s">
        <v>5826</v>
      </c>
      <c r="B5658" t="s">
        <v>5827</v>
      </c>
      <c r="C5658" s="20" t="s">
        <v>1073</v>
      </c>
      <c r="D5658" s="20" t="s">
        <v>1028</v>
      </c>
      <c r="E5658" s="26">
        <v>43617</v>
      </c>
      <c r="F5658">
        <v>3.5</v>
      </c>
      <c r="G5658">
        <v>3.5</v>
      </c>
      <c r="I5658">
        <v>15</v>
      </c>
      <c r="J5658">
        <v>20</v>
      </c>
      <c r="L5658">
        <v>20</v>
      </c>
      <c r="N5658">
        <v>15</v>
      </c>
      <c r="P5658">
        <v>0</v>
      </c>
      <c r="Q5658">
        <v>0</v>
      </c>
      <c r="S5658">
        <v>0</v>
      </c>
    </row>
    <row r="5659" spans="1:19" x14ac:dyDescent="0.25">
      <c r="A5659" s="177" t="s">
        <v>12202</v>
      </c>
      <c r="B5659" t="s">
        <v>12203</v>
      </c>
      <c r="C5659" s="20" t="s">
        <v>1076</v>
      </c>
      <c r="D5659" s="20" t="s">
        <v>1028</v>
      </c>
      <c r="E5659" s="26">
        <v>43617</v>
      </c>
      <c r="F5659">
        <v>1</v>
      </c>
      <c r="G5659">
        <v>2.5</v>
      </c>
      <c r="I5659">
        <v>4</v>
      </c>
      <c r="J5659">
        <v>5</v>
      </c>
      <c r="L5659">
        <v>14</v>
      </c>
      <c r="N5659">
        <v>4</v>
      </c>
      <c r="P5659">
        <v>0</v>
      </c>
      <c r="Q5659">
        <v>0</v>
      </c>
      <c r="S5659">
        <v>0</v>
      </c>
    </row>
    <row r="5660" spans="1:19" x14ac:dyDescent="0.25">
      <c r="A5660" s="177" t="s">
        <v>1021</v>
      </c>
      <c r="B5660" t="s">
        <v>1020</v>
      </c>
      <c r="C5660" s="20" t="s">
        <v>1080</v>
      </c>
      <c r="D5660" s="177" t="s">
        <v>1028</v>
      </c>
      <c r="E5660" s="26">
        <v>43617</v>
      </c>
      <c r="F5660">
        <v>1</v>
      </c>
      <c r="G5660">
        <v>1.5</v>
      </c>
      <c r="I5660">
        <v>8</v>
      </c>
      <c r="J5660">
        <v>5</v>
      </c>
      <c r="L5660">
        <v>9</v>
      </c>
      <c r="N5660">
        <v>8</v>
      </c>
      <c r="P5660">
        <v>0</v>
      </c>
      <c r="Q5660">
        <v>2</v>
      </c>
      <c r="S5660">
        <v>0</v>
      </c>
    </row>
    <row r="5661" spans="1:19" x14ac:dyDescent="0.25">
      <c r="A5661" s="177" t="s">
        <v>7415</v>
      </c>
      <c r="B5661" t="s">
        <v>7416</v>
      </c>
      <c r="C5661" s="20" t="s">
        <v>1078</v>
      </c>
      <c r="D5661" s="20" t="s">
        <v>1028</v>
      </c>
      <c r="E5661" s="26">
        <v>43617</v>
      </c>
      <c r="F5661">
        <v>5</v>
      </c>
      <c r="G5661">
        <v>4.5</v>
      </c>
      <c r="I5661">
        <v>25</v>
      </c>
      <c r="J5661">
        <v>28</v>
      </c>
      <c r="L5661">
        <v>26</v>
      </c>
      <c r="N5661">
        <v>19</v>
      </c>
      <c r="P5661">
        <v>1</v>
      </c>
      <c r="Q5661">
        <v>5</v>
      </c>
      <c r="S5661">
        <v>6</v>
      </c>
    </row>
    <row r="5662" spans="1:19" x14ac:dyDescent="0.25">
      <c r="A5662" s="177" t="s">
        <v>5407</v>
      </c>
      <c r="B5662" t="s">
        <v>5408</v>
      </c>
      <c r="C5662" s="20" t="s">
        <v>1079</v>
      </c>
      <c r="D5662" s="20" t="s">
        <v>1028</v>
      </c>
      <c r="E5662" s="26">
        <v>43617</v>
      </c>
      <c r="F5662">
        <v>3</v>
      </c>
      <c r="G5662">
        <v>3</v>
      </c>
      <c r="I5662">
        <v>9</v>
      </c>
      <c r="J5662">
        <v>17</v>
      </c>
      <c r="L5662">
        <v>17</v>
      </c>
      <c r="N5662">
        <v>8</v>
      </c>
      <c r="P5662">
        <v>0</v>
      </c>
      <c r="Q5662">
        <v>0</v>
      </c>
      <c r="S5662">
        <v>1</v>
      </c>
    </row>
    <row r="5663" spans="1:19" x14ac:dyDescent="0.25">
      <c r="A5663" s="177" t="s">
        <v>7547</v>
      </c>
      <c r="B5663" t="s">
        <v>7542</v>
      </c>
      <c r="C5663" s="20" t="s">
        <v>901</v>
      </c>
      <c r="D5663" s="20" t="s">
        <v>1026</v>
      </c>
      <c r="E5663" s="26">
        <v>43617</v>
      </c>
      <c r="F5663">
        <v>3.5</v>
      </c>
      <c r="G5663">
        <v>3</v>
      </c>
      <c r="I5663">
        <v>9</v>
      </c>
      <c r="J5663">
        <v>17</v>
      </c>
      <c r="L5663">
        <v>17</v>
      </c>
      <c r="N5663">
        <v>8</v>
      </c>
      <c r="P5663">
        <v>0</v>
      </c>
      <c r="Q5663">
        <v>0</v>
      </c>
      <c r="S5663">
        <v>1</v>
      </c>
    </row>
    <row r="5664" spans="1:19" x14ac:dyDescent="0.25">
      <c r="A5664" s="177" t="s">
        <v>7447</v>
      </c>
      <c r="B5664" t="s">
        <v>7448</v>
      </c>
      <c r="C5664" s="20" t="s">
        <v>901</v>
      </c>
      <c r="D5664" s="20" t="s">
        <v>1027</v>
      </c>
      <c r="E5664" s="26">
        <v>43617</v>
      </c>
      <c r="F5664">
        <v>3.5</v>
      </c>
      <c r="G5664">
        <v>3</v>
      </c>
      <c r="I5664">
        <v>9</v>
      </c>
      <c r="J5664">
        <v>17</v>
      </c>
      <c r="L5664">
        <v>17</v>
      </c>
      <c r="N5664">
        <v>8</v>
      </c>
      <c r="P5664">
        <v>0</v>
      </c>
      <c r="Q5664">
        <v>0</v>
      </c>
      <c r="S5664">
        <v>1</v>
      </c>
    </row>
    <row r="5665" spans="1:19" x14ac:dyDescent="0.25">
      <c r="A5665" s="177" t="s">
        <v>5591</v>
      </c>
      <c r="B5665" t="s">
        <v>5592</v>
      </c>
      <c r="C5665" s="20" t="s">
        <v>903</v>
      </c>
      <c r="D5665" s="20" t="s">
        <v>1026</v>
      </c>
      <c r="E5665" s="26">
        <v>43617</v>
      </c>
      <c r="F5665">
        <v>6.5</v>
      </c>
      <c r="G5665">
        <v>3</v>
      </c>
      <c r="I5665">
        <v>9</v>
      </c>
      <c r="J5665">
        <v>17</v>
      </c>
      <c r="L5665">
        <v>17</v>
      </c>
      <c r="N5665">
        <v>8</v>
      </c>
      <c r="P5665">
        <v>0</v>
      </c>
      <c r="Q5665">
        <v>0</v>
      </c>
      <c r="S5665">
        <v>1</v>
      </c>
    </row>
    <row r="5666" spans="1:19" x14ac:dyDescent="0.25">
      <c r="A5666" s="177" t="s">
        <v>5437</v>
      </c>
      <c r="B5666" t="s">
        <v>5438</v>
      </c>
      <c r="C5666" s="20" t="s">
        <v>903</v>
      </c>
      <c r="D5666" s="20" t="s">
        <v>1027</v>
      </c>
      <c r="E5666" s="26">
        <v>43617</v>
      </c>
      <c r="F5666">
        <v>0</v>
      </c>
      <c r="G5666">
        <v>3</v>
      </c>
      <c r="I5666">
        <v>9</v>
      </c>
      <c r="J5666">
        <v>17</v>
      </c>
      <c r="L5666">
        <v>17</v>
      </c>
      <c r="N5666">
        <v>8</v>
      </c>
      <c r="P5666">
        <v>0</v>
      </c>
      <c r="Q5666">
        <v>0</v>
      </c>
      <c r="S5666">
        <v>1</v>
      </c>
    </row>
    <row r="5667" spans="1:19" x14ac:dyDescent="0.25">
      <c r="A5667" s="177" t="s">
        <v>11983</v>
      </c>
      <c r="B5667" t="s">
        <v>11984</v>
      </c>
      <c r="C5667" t="s">
        <v>198</v>
      </c>
      <c r="D5667" s="20" t="s">
        <v>1028</v>
      </c>
      <c r="E5667" s="26">
        <v>43617</v>
      </c>
      <c r="F5667">
        <v>0</v>
      </c>
      <c r="G5667">
        <v>0</v>
      </c>
      <c r="I5667">
        <v>0</v>
      </c>
      <c r="J5667">
        <v>0</v>
      </c>
      <c r="L5667">
        <v>0</v>
      </c>
      <c r="N5667">
        <v>0</v>
      </c>
      <c r="P5667">
        <v>0</v>
      </c>
      <c r="Q5667">
        <v>0</v>
      </c>
      <c r="S5667">
        <v>0</v>
      </c>
    </row>
    <row r="5668" spans="1:19" x14ac:dyDescent="0.25">
      <c r="A5668" s="177" t="s">
        <v>11985</v>
      </c>
      <c r="B5668" t="s">
        <v>11986</v>
      </c>
      <c r="C5668" t="s">
        <v>962</v>
      </c>
      <c r="D5668" s="20" t="s">
        <v>1028</v>
      </c>
      <c r="E5668" s="26">
        <v>43617</v>
      </c>
      <c r="F5668">
        <v>2</v>
      </c>
      <c r="G5668">
        <v>3</v>
      </c>
      <c r="I5668">
        <v>8</v>
      </c>
      <c r="J5668">
        <v>16</v>
      </c>
      <c r="L5668">
        <v>18</v>
      </c>
      <c r="N5668">
        <v>8</v>
      </c>
      <c r="P5668">
        <v>0</v>
      </c>
      <c r="Q5668">
        <v>0</v>
      </c>
      <c r="S5668">
        <v>0</v>
      </c>
    </row>
    <row r="5669" spans="1:19" x14ac:dyDescent="0.25">
      <c r="A5669" s="177" t="s">
        <v>11987</v>
      </c>
      <c r="B5669" t="s">
        <v>11988</v>
      </c>
      <c r="C5669" t="s">
        <v>199</v>
      </c>
      <c r="D5669" s="20" t="s">
        <v>1028</v>
      </c>
      <c r="E5669" s="26">
        <v>43617</v>
      </c>
      <c r="F5669">
        <v>14.5</v>
      </c>
      <c r="G5669">
        <v>13.5</v>
      </c>
      <c r="I5669">
        <v>144</v>
      </c>
      <c r="J5669">
        <v>124</v>
      </c>
      <c r="L5669">
        <v>113</v>
      </c>
      <c r="N5669">
        <v>137</v>
      </c>
      <c r="P5669">
        <v>1</v>
      </c>
      <c r="Q5669">
        <v>3</v>
      </c>
      <c r="S5669">
        <v>7</v>
      </c>
    </row>
    <row r="5670" spans="1:19" x14ac:dyDescent="0.25">
      <c r="A5670" s="177" t="s">
        <v>11989</v>
      </c>
      <c r="B5670" t="s">
        <v>11990</v>
      </c>
      <c r="C5670" t="s">
        <v>348</v>
      </c>
      <c r="D5670" s="20" t="s">
        <v>1028</v>
      </c>
      <c r="E5670" s="26">
        <v>43617</v>
      </c>
      <c r="F5670">
        <v>0</v>
      </c>
      <c r="G5670">
        <v>0</v>
      </c>
      <c r="I5670">
        <v>0</v>
      </c>
      <c r="J5670">
        <v>0</v>
      </c>
      <c r="L5670">
        <v>0</v>
      </c>
      <c r="N5670">
        <v>0</v>
      </c>
      <c r="P5670">
        <v>0</v>
      </c>
      <c r="Q5670">
        <v>0</v>
      </c>
      <c r="S5670">
        <v>0</v>
      </c>
    </row>
    <row r="5671" spans="1:19" x14ac:dyDescent="0.25">
      <c r="A5671" s="177" t="s">
        <v>11991</v>
      </c>
      <c r="B5671" t="s">
        <v>11992</v>
      </c>
      <c r="C5671" t="s">
        <v>357</v>
      </c>
      <c r="D5671" s="20" t="s">
        <v>1028</v>
      </c>
      <c r="E5671" s="26">
        <v>43617</v>
      </c>
      <c r="F5671">
        <v>0</v>
      </c>
      <c r="G5671">
        <v>0</v>
      </c>
      <c r="I5671">
        <v>0</v>
      </c>
      <c r="J5671">
        <v>0</v>
      </c>
      <c r="L5671">
        <v>0</v>
      </c>
      <c r="N5671">
        <v>0</v>
      </c>
      <c r="P5671">
        <v>0</v>
      </c>
      <c r="Q5671">
        <v>0</v>
      </c>
      <c r="S5671">
        <v>0</v>
      </c>
    </row>
    <row r="5672" spans="1:19" x14ac:dyDescent="0.25">
      <c r="A5672" s="177" t="s">
        <v>11023</v>
      </c>
      <c r="B5672" t="s">
        <v>11024</v>
      </c>
      <c r="C5672" t="s">
        <v>227</v>
      </c>
      <c r="D5672" s="20" t="s">
        <v>1028</v>
      </c>
      <c r="E5672" s="26">
        <v>43617</v>
      </c>
      <c r="F5672">
        <v>0</v>
      </c>
      <c r="G5672">
        <v>0</v>
      </c>
      <c r="I5672">
        <v>0</v>
      </c>
      <c r="J5672">
        <v>0</v>
      </c>
      <c r="L5672">
        <v>0</v>
      </c>
      <c r="N5672">
        <v>0</v>
      </c>
      <c r="P5672">
        <v>0</v>
      </c>
      <c r="Q5672">
        <v>0</v>
      </c>
      <c r="S5672">
        <v>0</v>
      </c>
    </row>
    <row r="5673" spans="1:19" x14ac:dyDescent="0.25">
      <c r="A5673" s="177" t="s">
        <v>10848</v>
      </c>
      <c r="B5673" t="s">
        <v>10849</v>
      </c>
      <c r="C5673" t="s">
        <v>203</v>
      </c>
      <c r="D5673" s="20" t="s">
        <v>1028</v>
      </c>
      <c r="E5673" s="26">
        <v>43617</v>
      </c>
      <c r="F5673">
        <v>0</v>
      </c>
      <c r="G5673">
        <v>0</v>
      </c>
      <c r="I5673">
        <v>0</v>
      </c>
      <c r="J5673">
        <v>0</v>
      </c>
      <c r="L5673">
        <v>0</v>
      </c>
      <c r="N5673">
        <v>0</v>
      </c>
      <c r="O5673" t="e">
        <v>#DIV/0!</v>
      </c>
      <c r="P5673">
        <v>0</v>
      </c>
      <c r="Q5673">
        <v>0</v>
      </c>
      <c r="S5673">
        <v>0</v>
      </c>
    </row>
    <row r="5674" spans="1:19" x14ac:dyDescent="0.25">
      <c r="A5674" s="177" t="s">
        <v>10183</v>
      </c>
      <c r="B5674" t="s">
        <v>10184</v>
      </c>
      <c r="C5674" t="s">
        <v>387</v>
      </c>
      <c r="D5674" s="20" t="s">
        <v>1028</v>
      </c>
      <c r="E5674" s="26">
        <v>43617</v>
      </c>
      <c r="F5674">
        <v>0</v>
      </c>
      <c r="G5674">
        <v>0</v>
      </c>
      <c r="I5674">
        <v>0</v>
      </c>
      <c r="J5674">
        <v>0</v>
      </c>
      <c r="L5674">
        <v>0</v>
      </c>
      <c r="N5674">
        <v>0</v>
      </c>
      <c r="P5674">
        <v>0</v>
      </c>
      <c r="Q5674">
        <v>0</v>
      </c>
      <c r="S5674">
        <v>0</v>
      </c>
    </row>
    <row r="5675" spans="1:19" x14ac:dyDescent="0.25">
      <c r="A5675" s="177" t="s">
        <v>10001</v>
      </c>
      <c r="B5675" t="s">
        <v>10002</v>
      </c>
      <c r="C5675" t="s">
        <v>223</v>
      </c>
      <c r="D5675" s="20" t="s">
        <v>1028</v>
      </c>
      <c r="E5675" s="26">
        <v>43617</v>
      </c>
      <c r="F5675">
        <v>6</v>
      </c>
      <c r="G5675">
        <v>6</v>
      </c>
      <c r="I5675">
        <v>52</v>
      </c>
      <c r="J5675">
        <v>66</v>
      </c>
      <c r="L5675">
        <v>66</v>
      </c>
      <c r="N5675">
        <v>52</v>
      </c>
      <c r="P5675">
        <v>0</v>
      </c>
      <c r="Q5675">
        <v>0</v>
      </c>
      <c r="S5675">
        <v>0</v>
      </c>
    </row>
    <row r="5676" spans="1:19" x14ac:dyDescent="0.25">
      <c r="A5676" s="177" t="s">
        <v>9619</v>
      </c>
      <c r="B5676" t="s">
        <v>9620</v>
      </c>
      <c r="C5676" t="s">
        <v>346</v>
      </c>
      <c r="D5676" s="20" t="s">
        <v>1028</v>
      </c>
      <c r="E5676" s="26">
        <v>43617</v>
      </c>
      <c r="F5676">
        <v>0</v>
      </c>
      <c r="G5676">
        <v>0</v>
      </c>
      <c r="I5676">
        <v>0</v>
      </c>
      <c r="J5676">
        <v>0</v>
      </c>
      <c r="L5676">
        <v>0</v>
      </c>
      <c r="N5676">
        <v>0</v>
      </c>
      <c r="P5676">
        <v>0</v>
      </c>
      <c r="Q5676">
        <v>0</v>
      </c>
      <c r="S5676">
        <v>0</v>
      </c>
    </row>
    <row r="5677" spans="1:19" x14ac:dyDescent="0.25">
      <c r="A5677" s="177" t="s">
        <v>9260</v>
      </c>
      <c r="B5677" t="s">
        <v>9261</v>
      </c>
      <c r="C5677" t="s">
        <v>207</v>
      </c>
      <c r="D5677" s="20" t="s">
        <v>1028</v>
      </c>
      <c r="E5677" s="26">
        <v>43617</v>
      </c>
      <c r="F5677">
        <v>7.5</v>
      </c>
      <c r="G5677">
        <v>7</v>
      </c>
      <c r="I5677">
        <v>25</v>
      </c>
      <c r="J5677">
        <v>46</v>
      </c>
      <c r="L5677">
        <v>42</v>
      </c>
      <c r="N5677">
        <v>24</v>
      </c>
      <c r="O5677">
        <v>1.05</v>
      </c>
      <c r="P5677">
        <v>4</v>
      </c>
      <c r="Q5677">
        <v>5</v>
      </c>
      <c r="S5677">
        <v>1</v>
      </c>
    </row>
    <row r="5678" spans="1:19" x14ac:dyDescent="0.25">
      <c r="A5678" s="177" t="s">
        <v>8421</v>
      </c>
      <c r="B5678" t="s">
        <v>8422</v>
      </c>
      <c r="C5678" t="s">
        <v>212</v>
      </c>
      <c r="D5678" s="20" t="s">
        <v>1028</v>
      </c>
      <c r="E5678" s="26">
        <v>43617</v>
      </c>
      <c r="F5678">
        <v>1.5</v>
      </c>
      <c r="G5678">
        <v>1.5</v>
      </c>
      <c r="I5678">
        <v>3</v>
      </c>
      <c r="J5678">
        <v>8</v>
      </c>
      <c r="L5678">
        <v>8</v>
      </c>
      <c r="N5678">
        <v>3</v>
      </c>
      <c r="P5678">
        <v>0</v>
      </c>
      <c r="Q5678">
        <v>1</v>
      </c>
      <c r="S5678">
        <v>0</v>
      </c>
    </row>
    <row r="5679" spans="1:19" x14ac:dyDescent="0.25">
      <c r="A5679" s="177" t="s">
        <v>8152</v>
      </c>
      <c r="B5679" t="s">
        <v>8153</v>
      </c>
      <c r="C5679" t="s">
        <v>963</v>
      </c>
      <c r="D5679" s="20" t="s">
        <v>1028</v>
      </c>
      <c r="E5679" s="26">
        <v>43617</v>
      </c>
      <c r="F5679">
        <v>0</v>
      </c>
      <c r="G5679">
        <v>0</v>
      </c>
      <c r="I5679">
        <v>0</v>
      </c>
      <c r="J5679">
        <v>0</v>
      </c>
      <c r="L5679">
        <v>0</v>
      </c>
      <c r="N5679">
        <v>0</v>
      </c>
      <c r="P5679">
        <v>0</v>
      </c>
      <c r="Q5679">
        <v>0</v>
      </c>
      <c r="S5679">
        <v>0</v>
      </c>
    </row>
    <row r="5680" spans="1:19" x14ac:dyDescent="0.25">
      <c r="A5680" s="177" t="s">
        <v>8120</v>
      </c>
      <c r="B5680" t="s">
        <v>8121</v>
      </c>
      <c r="C5680" t="s">
        <v>225</v>
      </c>
      <c r="D5680" s="20" t="s">
        <v>1028</v>
      </c>
      <c r="E5680" s="26">
        <v>43617</v>
      </c>
      <c r="F5680">
        <v>6</v>
      </c>
      <c r="G5680">
        <v>7.5</v>
      </c>
      <c r="I5680">
        <v>38</v>
      </c>
      <c r="J5680">
        <v>55</v>
      </c>
      <c r="L5680">
        <v>73</v>
      </c>
      <c r="N5680">
        <v>38</v>
      </c>
      <c r="P5680">
        <v>0</v>
      </c>
      <c r="Q5680">
        <v>0</v>
      </c>
      <c r="S5680">
        <v>0</v>
      </c>
    </row>
    <row r="5681" spans="1:19" x14ac:dyDescent="0.25">
      <c r="A5681" s="177" t="s">
        <v>7732</v>
      </c>
      <c r="B5681" t="s">
        <v>7733</v>
      </c>
      <c r="C5681" t="s">
        <v>901</v>
      </c>
      <c r="D5681" s="20" t="s">
        <v>1028</v>
      </c>
      <c r="E5681" s="26">
        <v>43617</v>
      </c>
      <c r="F5681">
        <v>7</v>
      </c>
      <c r="G5681">
        <v>7</v>
      </c>
      <c r="I5681">
        <v>33</v>
      </c>
      <c r="J5681">
        <v>39</v>
      </c>
      <c r="L5681">
        <v>40</v>
      </c>
      <c r="N5681">
        <v>27</v>
      </c>
      <c r="P5681">
        <v>2</v>
      </c>
      <c r="Q5681">
        <v>6</v>
      </c>
      <c r="S5681">
        <v>6</v>
      </c>
    </row>
    <row r="5682" spans="1:19" x14ac:dyDescent="0.25">
      <c r="A5682" s="177" t="s">
        <v>7180</v>
      </c>
      <c r="B5682" t="s">
        <v>7181</v>
      </c>
      <c r="C5682" t="s">
        <v>232</v>
      </c>
      <c r="D5682" s="20" t="s">
        <v>1028</v>
      </c>
      <c r="E5682" s="26">
        <v>43617</v>
      </c>
      <c r="F5682">
        <v>11.5</v>
      </c>
      <c r="G5682">
        <v>8</v>
      </c>
      <c r="I5682">
        <v>114</v>
      </c>
      <c r="J5682">
        <v>131</v>
      </c>
      <c r="L5682">
        <v>91</v>
      </c>
      <c r="N5682">
        <v>86</v>
      </c>
      <c r="P5682">
        <v>0</v>
      </c>
      <c r="Q5682">
        <v>2</v>
      </c>
      <c r="S5682">
        <v>28</v>
      </c>
    </row>
    <row r="5683" spans="1:19" x14ac:dyDescent="0.25">
      <c r="A5683" s="177" t="s">
        <v>6814</v>
      </c>
      <c r="B5683" t="s">
        <v>6815</v>
      </c>
      <c r="C5683" t="s">
        <v>317</v>
      </c>
      <c r="D5683" s="20" t="s">
        <v>1028</v>
      </c>
      <c r="E5683" s="26">
        <v>43617</v>
      </c>
      <c r="F5683">
        <v>9</v>
      </c>
      <c r="G5683">
        <v>11.5</v>
      </c>
      <c r="I5683">
        <v>22</v>
      </c>
      <c r="J5683">
        <v>52</v>
      </c>
      <c r="L5683">
        <v>67</v>
      </c>
      <c r="N5683">
        <v>20</v>
      </c>
      <c r="P5683">
        <v>2</v>
      </c>
      <c r="Q5683">
        <v>2</v>
      </c>
      <c r="S5683">
        <v>2</v>
      </c>
    </row>
    <row r="5684" spans="1:19" x14ac:dyDescent="0.25">
      <c r="A5684" s="177" t="s">
        <v>6390</v>
      </c>
      <c r="B5684" t="s">
        <v>6391</v>
      </c>
      <c r="C5684" t="s">
        <v>214</v>
      </c>
      <c r="D5684" s="20" t="s">
        <v>1028</v>
      </c>
      <c r="E5684" s="26">
        <v>43617</v>
      </c>
      <c r="F5684">
        <v>13.5</v>
      </c>
      <c r="G5684">
        <v>15.5</v>
      </c>
      <c r="I5684">
        <v>87</v>
      </c>
      <c r="J5684">
        <v>119</v>
      </c>
      <c r="L5684">
        <v>138</v>
      </c>
      <c r="N5684">
        <v>69</v>
      </c>
      <c r="O5684">
        <v>1.1299999999999999</v>
      </c>
      <c r="P5684">
        <v>8</v>
      </c>
      <c r="Q5684">
        <v>11</v>
      </c>
      <c r="S5684">
        <v>18</v>
      </c>
    </row>
    <row r="5685" spans="1:19" x14ac:dyDescent="0.25">
      <c r="A5685" s="177" t="s">
        <v>5844</v>
      </c>
      <c r="B5685" t="s">
        <v>5845</v>
      </c>
      <c r="C5685" t="s">
        <v>903</v>
      </c>
      <c r="D5685" s="20" t="s">
        <v>1028</v>
      </c>
      <c r="E5685" s="26">
        <v>43617</v>
      </c>
      <c r="F5685">
        <v>6.5</v>
      </c>
      <c r="G5685">
        <v>6.5</v>
      </c>
      <c r="I5685">
        <v>24</v>
      </c>
      <c r="J5685">
        <v>37</v>
      </c>
      <c r="L5685">
        <v>37</v>
      </c>
      <c r="N5685">
        <v>23</v>
      </c>
      <c r="P5685">
        <v>0</v>
      </c>
      <c r="Q5685">
        <v>0</v>
      </c>
      <c r="S5685">
        <v>1</v>
      </c>
    </row>
    <row r="5686" spans="1:19" x14ac:dyDescent="0.25">
      <c r="A5686" s="177" t="s">
        <v>4997</v>
      </c>
      <c r="B5686" t="s">
        <v>4998</v>
      </c>
      <c r="C5686" t="s">
        <v>230</v>
      </c>
      <c r="D5686" s="20" t="s">
        <v>1028</v>
      </c>
      <c r="E5686" s="26">
        <v>43617</v>
      </c>
      <c r="F5686">
        <v>0</v>
      </c>
      <c r="G5686">
        <v>0</v>
      </c>
      <c r="I5686">
        <v>0</v>
      </c>
      <c r="J5686">
        <v>0</v>
      </c>
      <c r="L5686">
        <v>0</v>
      </c>
      <c r="N5686">
        <v>0</v>
      </c>
      <c r="P5686">
        <v>0</v>
      </c>
      <c r="Q5686">
        <v>0</v>
      </c>
      <c r="S5686">
        <v>0</v>
      </c>
    </row>
    <row r="5687" spans="1:19" x14ac:dyDescent="0.25">
      <c r="A5687" s="177" t="s">
        <v>4822</v>
      </c>
      <c r="B5687" t="s">
        <v>4823</v>
      </c>
      <c r="C5687" t="s">
        <v>234</v>
      </c>
      <c r="D5687" s="20" t="s">
        <v>1028</v>
      </c>
      <c r="E5687" s="26">
        <v>43617</v>
      </c>
      <c r="F5687">
        <v>0</v>
      </c>
      <c r="G5687">
        <v>0</v>
      </c>
      <c r="I5687">
        <v>0</v>
      </c>
      <c r="J5687">
        <v>0</v>
      </c>
      <c r="L5687">
        <v>0</v>
      </c>
      <c r="N5687">
        <v>0</v>
      </c>
      <c r="P5687">
        <v>0</v>
      </c>
      <c r="Q5687">
        <v>0</v>
      </c>
      <c r="S5687">
        <v>0</v>
      </c>
    </row>
    <row r="5688" spans="1:19" x14ac:dyDescent="0.25">
      <c r="A5688" s="177" t="s">
        <v>4472</v>
      </c>
      <c r="B5688" t="s">
        <v>4473</v>
      </c>
      <c r="C5688" t="s">
        <v>217</v>
      </c>
      <c r="D5688" s="20" t="s">
        <v>1028</v>
      </c>
      <c r="E5688" s="26">
        <v>43617</v>
      </c>
      <c r="F5688">
        <v>0</v>
      </c>
      <c r="G5688">
        <v>0</v>
      </c>
      <c r="I5688">
        <v>0</v>
      </c>
      <c r="J5688">
        <v>0</v>
      </c>
      <c r="L5688">
        <v>0</v>
      </c>
      <c r="N5688">
        <v>0</v>
      </c>
      <c r="P5688">
        <v>0</v>
      </c>
      <c r="Q5688">
        <v>0</v>
      </c>
      <c r="S5688">
        <v>0</v>
      </c>
    </row>
    <row r="5689" spans="1:19" x14ac:dyDescent="0.25">
      <c r="A5689" s="177" t="s">
        <v>3882</v>
      </c>
      <c r="B5689" t="s">
        <v>3883</v>
      </c>
      <c r="C5689" t="s">
        <v>342</v>
      </c>
      <c r="D5689" s="20" t="s">
        <v>1028</v>
      </c>
      <c r="E5689" s="26">
        <v>43617</v>
      </c>
      <c r="F5689">
        <v>2</v>
      </c>
      <c r="G5689">
        <v>3</v>
      </c>
      <c r="I5689">
        <v>18</v>
      </c>
      <c r="J5689">
        <v>22</v>
      </c>
      <c r="L5689">
        <v>36</v>
      </c>
      <c r="N5689">
        <v>15</v>
      </c>
      <c r="P5689">
        <v>0</v>
      </c>
      <c r="Q5689">
        <v>1</v>
      </c>
      <c r="S5689">
        <v>3</v>
      </c>
    </row>
    <row r="5690" spans="1:19" x14ac:dyDescent="0.25">
      <c r="A5690" s="177" t="s">
        <v>3690</v>
      </c>
      <c r="B5690" t="s">
        <v>3691</v>
      </c>
      <c r="C5690" t="s">
        <v>220</v>
      </c>
      <c r="D5690" s="20" t="s">
        <v>1028</v>
      </c>
      <c r="E5690" s="26">
        <v>43617</v>
      </c>
      <c r="F5690">
        <v>0</v>
      </c>
      <c r="G5690">
        <v>0</v>
      </c>
      <c r="I5690">
        <v>0</v>
      </c>
      <c r="J5690">
        <v>0</v>
      </c>
      <c r="L5690">
        <v>0</v>
      </c>
      <c r="N5690">
        <v>0</v>
      </c>
      <c r="P5690">
        <v>0</v>
      </c>
      <c r="Q5690">
        <v>0</v>
      </c>
      <c r="S5690">
        <v>0</v>
      </c>
    </row>
    <row r="5691" spans="1:19" x14ac:dyDescent="0.25">
      <c r="A5691" s="177" t="s">
        <v>3165</v>
      </c>
      <c r="B5691" t="s">
        <v>3166</v>
      </c>
      <c r="C5691" t="s">
        <v>242</v>
      </c>
      <c r="D5691" s="20" t="s">
        <v>1026</v>
      </c>
      <c r="E5691" s="26">
        <v>43617</v>
      </c>
      <c r="F5691">
        <v>0</v>
      </c>
      <c r="G5691">
        <v>0</v>
      </c>
      <c r="I5691">
        <v>0</v>
      </c>
      <c r="J5691">
        <v>0</v>
      </c>
      <c r="L5691">
        <v>0</v>
      </c>
      <c r="N5691">
        <v>0</v>
      </c>
      <c r="P5691">
        <v>0</v>
      </c>
      <c r="Q5691">
        <v>0</v>
      </c>
      <c r="S5691">
        <v>0</v>
      </c>
    </row>
    <row r="5692" spans="1:19" x14ac:dyDescent="0.25">
      <c r="A5692" s="177" t="s">
        <v>2990</v>
      </c>
      <c r="B5692" t="s">
        <v>2991</v>
      </c>
      <c r="C5692" s="20" t="s">
        <v>2754</v>
      </c>
      <c r="D5692" s="20" t="s">
        <v>1026</v>
      </c>
      <c r="E5692" s="26">
        <v>43617</v>
      </c>
      <c r="F5692">
        <v>3.5</v>
      </c>
      <c r="G5692">
        <v>3.5</v>
      </c>
      <c r="I5692">
        <v>15</v>
      </c>
      <c r="J5692">
        <v>20</v>
      </c>
      <c r="L5692">
        <v>20</v>
      </c>
      <c r="N5692">
        <v>15</v>
      </c>
      <c r="P5692">
        <v>0</v>
      </c>
      <c r="Q5692">
        <v>0</v>
      </c>
      <c r="S5692">
        <v>0</v>
      </c>
    </row>
    <row r="5693" spans="1:19" x14ac:dyDescent="0.25">
      <c r="A5693" s="177" t="s">
        <v>2817</v>
      </c>
      <c r="B5693" t="s">
        <v>2818</v>
      </c>
      <c r="C5693" s="20" t="s">
        <v>2754</v>
      </c>
      <c r="D5693" s="20" t="s">
        <v>1027</v>
      </c>
      <c r="E5693" s="26">
        <v>43617</v>
      </c>
      <c r="F5693">
        <v>3</v>
      </c>
      <c r="G5693">
        <v>5</v>
      </c>
      <c r="I5693">
        <v>12</v>
      </c>
      <c r="J5693">
        <v>16</v>
      </c>
      <c r="L5693">
        <v>28</v>
      </c>
      <c r="N5693">
        <v>12</v>
      </c>
      <c r="P5693">
        <v>1</v>
      </c>
      <c r="Q5693">
        <v>1</v>
      </c>
      <c r="S5693">
        <v>0</v>
      </c>
    </row>
    <row r="5694" spans="1:19" x14ac:dyDescent="0.25">
      <c r="A5694" s="177" t="s">
        <v>2783</v>
      </c>
      <c r="B5694" t="s">
        <v>2784</v>
      </c>
      <c r="C5694" s="20" t="s">
        <v>2754</v>
      </c>
      <c r="D5694" s="20" t="s">
        <v>1028</v>
      </c>
      <c r="E5694" s="26">
        <v>43617</v>
      </c>
      <c r="F5694">
        <v>6.5</v>
      </c>
      <c r="G5694">
        <v>8.5</v>
      </c>
      <c r="I5694">
        <v>27</v>
      </c>
      <c r="J5694">
        <v>36</v>
      </c>
      <c r="L5694">
        <v>48</v>
      </c>
      <c r="N5694">
        <v>27</v>
      </c>
      <c r="P5694">
        <v>1</v>
      </c>
      <c r="Q5694">
        <v>1</v>
      </c>
      <c r="S5694">
        <v>0</v>
      </c>
    </row>
    <row r="5695" spans="1:19" x14ac:dyDescent="0.25">
      <c r="A5695" s="177" t="s">
        <v>2745</v>
      </c>
      <c r="B5695" t="s">
        <v>2746</v>
      </c>
      <c r="C5695" t="s">
        <v>237</v>
      </c>
      <c r="D5695" s="20" t="s">
        <v>1026</v>
      </c>
      <c r="E5695" s="26">
        <v>43617</v>
      </c>
      <c r="F5695">
        <v>10</v>
      </c>
      <c r="G5695">
        <v>13</v>
      </c>
      <c r="I5695">
        <v>44</v>
      </c>
      <c r="J5695">
        <v>68</v>
      </c>
      <c r="L5695">
        <v>82</v>
      </c>
      <c r="N5695">
        <v>36</v>
      </c>
      <c r="O5695">
        <v>1.0033333333333332</v>
      </c>
      <c r="P5695">
        <v>8</v>
      </c>
      <c r="Q5695">
        <v>10</v>
      </c>
      <c r="S5695">
        <v>8</v>
      </c>
    </row>
    <row r="5696" spans="1:19" x14ac:dyDescent="0.25">
      <c r="A5696" s="177" t="s">
        <v>2570</v>
      </c>
      <c r="B5696" t="s">
        <v>2571</v>
      </c>
      <c r="C5696" t="s">
        <v>238</v>
      </c>
      <c r="D5696" s="20" t="s">
        <v>1026</v>
      </c>
      <c r="E5696" s="26">
        <v>43617</v>
      </c>
      <c r="F5696">
        <v>0</v>
      </c>
      <c r="G5696">
        <v>0</v>
      </c>
      <c r="I5696">
        <v>0</v>
      </c>
      <c r="J5696">
        <v>0</v>
      </c>
      <c r="L5696">
        <v>0</v>
      </c>
      <c r="N5696">
        <v>0</v>
      </c>
      <c r="P5696">
        <v>0</v>
      </c>
      <c r="Q5696">
        <v>0</v>
      </c>
      <c r="S5696">
        <v>0</v>
      </c>
    </row>
    <row r="5697" spans="1:19" x14ac:dyDescent="0.25">
      <c r="A5697" s="177" t="s">
        <v>2397</v>
      </c>
      <c r="B5697" t="s">
        <v>2398</v>
      </c>
      <c r="C5697" t="s">
        <v>239</v>
      </c>
      <c r="D5697" s="20" t="s">
        <v>1026</v>
      </c>
      <c r="E5697" s="26">
        <v>43617</v>
      </c>
      <c r="F5697">
        <v>0</v>
      </c>
      <c r="G5697">
        <v>0</v>
      </c>
      <c r="I5697">
        <v>0</v>
      </c>
      <c r="J5697">
        <v>0</v>
      </c>
      <c r="L5697">
        <v>0</v>
      </c>
      <c r="N5697">
        <v>0</v>
      </c>
      <c r="P5697">
        <v>0</v>
      </c>
      <c r="Q5697">
        <v>0</v>
      </c>
      <c r="S5697">
        <v>0</v>
      </c>
    </row>
    <row r="5698" spans="1:19" x14ac:dyDescent="0.25">
      <c r="A5698" s="177" t="s">
        <v>2222</v>
      </c>
      <c r="B5698" t="s">
        <v>2223</v>
      </c>
      <c r="C5698" s="20" t="s">
        <v>2018</v>
      </c>
      <c r="D5698" s="20" t="s">
        <v>1026</v>
      </c>
      <c r="E5698" s="26">
        <v>43617</v>
      </c>
      <c r="F5698">
        <v>6.5</v>
      </c>
      <c r="G5698">
        <v>5.5</v>
      </c>
      <c r="I5698">
        <v>31</v>
      </c>
      <c r="J5698">
        <v>38</v>
      </c>
      <c r="L5698">
        <v>32</v>
      </c>
      <c r="N5698">
        <v>25</v>
      </c>
      <c r="P5698">
        <v>0</v>
      </c>
      <c r="Q5698">
        <v>3</v>
      </c>
      <c r="S5698">
        <v>6</v>
      </c>
    </row>
    <row r="5699" spans="1:19" x14ac:dyDescent="0.25">
      <c r="A5699" s="177" t="s">
        <v>2047</v>
      </c>
      <c r="B5699" t="s">
        <v>2048</v>
      </c>
      <c r="C5699" s="20" t="s">
        <v>2018</v>
      </c>
      <c r="D5699" s="20" t="s">
        <v>1027</v>
      </c>
      <c r="E5699" s="26">
        <v>43617</v>
      </c>
      <c r="F5699">
        <v>2.5</v>
      </c>
      <c r="G5699">
        <v>3.5</v>
      </c>
      <c r="I5699">
        <v>11</v>
      </c>
      <c r="J5699">
        <v>12</v>
      </c>
      <c r="L5699">
        <v>20</v>
      </c>
      <c r="N5699">
        <v>10</v>
      </c>
      <c r="P5699">
        <v>1</v>
      </c>
      <c r="Q5699">
        <v>4</v>
      </c>
      <c r="S5699">
        <v>1</v>
      </c>
    </row>
    <row r="5700" spans="1:19" x14ac:dyDescent="0.25">
      <c r="A5700" s="177" t="s">
        <v>2014</v>
      </c>
      <c r="B5700" t="s">
        <v>2015</v>
      </c>
      <c r="C5700" s="20" t="s">
        <v>2018</v>
      </c>
      <c r="D5700" s="20" t="s">
        <v>1028</v>
      </c>
      <c r="E5700" s="26">
        <v>43617</v>
      </c>
      <c r="F5700">
        <v>9</v>
      </c>
      <c r="G5700">
        <v>9</v>
      </c>
      <c r="I5700">
        <v>42</v>
      </c>
      <c r="J5700">
        <v>50</v>
      </c>
      <c r="L5700">
        <v>52</v>
      </c>
      <c r="N5700">
        <v>35</v>
      </c>
      <c r="P5700">
        <v>1</v>
      </c>
      <c r="Q5700">
        <v>7</v>
      </c>
      <c r="S5700">
        <v>7</v>
      </c>
    </row>
    <row r="5701" spans="1:19" x14ac:dyDescent="0.25">
      <c r="A5701" s="177" t="s">
        <v>1982</v>
      </c>
      <c r="B5701" t="s">
        <v>1983</v>
      </c>
      <c r="C5701" t="s">
        <v>966</v>
      </c>
      <c r="D5701" s="20" t="s">
        <v>1026</v>
      </c>
      <c r="E5701" s="26">
        <v>43617</v>
      </c>
      <c r="F5701">
        <v>0</v>
      </c>
      <c r="G5701">
        <v>0</v>
      </c>
      <c r="I5701">
        <v>0</v>
      </c>
      <c r="J5701">
        <v>0</v>
      </c>
      <c r="L5701">
        <v>0</v>
      </c>
      <c r="N5701">
        <v>0</v>
      </c>
      <c r="P5701">
        <v>0</v>
      </c>
      <c r="Q5701">
        <v>0</v>
      </c>
      <c r="S5701">
        <v>0</v>
      </c>
    </row>
    <row r="5702" spans="1:19" x14ac:dyDescent="0.25">
      <c r="A5702" s="177" t="s">
        <v>1974</v>
      </c>
      <c r="B5702" t="s">
        <v>1975</v>
      </c>
      <c r="C5702" t="s">
        <v>240</v>
      </c>
      <c r="D5702" s="20" t="s">
        <v>1026</v>
      </c>
      <c r="E5702" s="26">
        <v>43617</v>
      </c>
      <c r="F5702">
        <v>16.5</v>
      </c>
      <c r="G5702">
        <v>15.5</v>
      </c>
      <c r="I5702">
        <v>49</v>
      </c>
      <c r="J5702">
        <v>94</v>
      </c>
      <c r="L5702">
        <v>89</v>
      </c>
      <c r="N5702">
        <v>42</v>
      </c>
      <c r="P5702">
        <v>4</v>
      </c>
      <c r="Q5702">
        <v>5</v>
      </c>
      <c r="S5702">
        <v>7</v>
      </c>
    </row>
    <row r="5703" spans="1:19" x14ac:dyDescent="0.25">
      <c r="A5703" s="177" t="s">
        <v>1799</v>
      </c>
      <c r="B5703" t="s">
        <v>1800</v>
      </c>
      <c r="C5703" t="s">
        <v>241</v>
      </c>
      <c r="D5703" s="20" t="s">
        <v>1026</v>
      </c>
      <c r="E5703" s="26">
        <v>43617</v>
      </c>
      <c r="F5703">
        <v>40.5</v>
      </c>
      <c r="G5703">
        <v>37</v>
      </c>
      <c r="I5703">
        <v>392</v>
      </c>
      <c r="J5703">
        <v>441</v>
      </c>
      <c r="L5703">
        <v>417</v>
      </c>
      <c r="N5703">
        <v>348</v>
      </c>
      <c r="P5703">
        <v>3</v>
      </c>
      <c r="Q5703">
        <v>8</v>
      </c>
      <c r="S5703">
        <v>44</v>
      </c>
    </row>
    <row r="5704" spans="1:19" x14ac:dyDescent="0.25">
      <c r="A5704" s="177" t="s">
        <v>1624</v>
      </c>
      <c r="B5704" t="s">
        <v>1625</v>
      </c>
      <c r="C5704" t="s">
        <v>318</v>
      </c>
      <c r="D5704" s="20" t="s">
        <v>1026</v>
      </c>
      <c r="E5704" s="26">
        <v>43617</v>
      </c>
      <c r="F5704">
        <v>4.5</v>
      </c>
      <c r="G5704">
        <v>7</v>
      </c>
      <c r="I5704">
        <v>14</v>
      </c>
      <c r="J5704">
        <v>26</v>
      </c>
      <c r="L5704">
        <v>41</v>
      </c>
      <c r="N5704">
        <v>14</v>
      </c>
      <c r="P5704">
        <v>0</v>
      </c>
      <c r="Q5704">
        <v>0</v>
      </c>
      <c r="S5704">
        <v>0</v>
      </c>
    </row>
    <row r="5705" spans="1:19" x14ac:dyDescent="0.25">
      <c r="A5705" s="177" t="s">
        <v>1514</v>
      </c>
      <c r="B5705" t="s">
        <v>1515</v>
      </c>
      <c r="C5705" t="s">
        <v>896</v>
      </c>
      <c r="D5705" s="20" t="s">
        <v>1026</v>
      </c>
      <c r="E5705" s="26">
        <v>43617</v>
      </c>
      <c r="F5705">
        <v>81.5</v>
      </c>
      <c r="G5705">
        <v>81.5</v>
      </c>
      <c r="I5705">
        <v>545</v>
      </c>
      <c r="J5705">
        <v>687</v>
      </c>
      <c r="L5705">
        <v>681</v>
      </c>
      <c r="N5705">
        <v>480</v>
      </c>
      <c r="O5705">
        <v>1.0033333333333332</v>
      </c>
      <c r="P5705">
        <v>15</v>
      </c>
      <c r="Q5705">
        <v>26</v>
      </c>
      <c r="S5705">
        <v>65</v>
      </c>
    </row>
    <row r="5706" spans="1:19" x14ac:dyDescent="0.25">
      <c r="A5706" s="177" t="s">
        <v>1473</v>
      </c>
      <c r="B5706" t="s">
        <v>1474</v>
      </c>
      <c r="C5706" t="s">
        <v>899</v>
      </c>
      <c r="D5706" s="20" t="s">
        <v>1027</v>
      </c>
      <c r="E5706" s="26">
        <v>43617</v>
      </c>
      <c r="F5706">
        <v>5.5</v>
      </c>
      <c r="G5706">
        <v>8.5</v>
      </c>
      <c r="I5706">
        <v>23</v>
      </c>
      <c r="J5706">
        <v>28</v>
      </c>
      <c r="L5706">
        <v>48</v>
      </c>
      <c r="N5706">
        <v>22</v>
      </c>
      <c r="O5706" t="s">
        <v>904</v>
      </c>
      <c r="P5706">
        <v>2</v>
      </c>
      <c r="Q5706">
        <v>5</v>
      </c>
      <c r="S5706">
        <v>1</v>
      </c>
    </row>
    <row r="5707" spans="1:19" x14ac:dyDescent="0.25">
      <c r="A5707" s="177" t="s">
        <v>1412</v>
      </c>
      <c r="B5707" t="s">
        <v>1413</v>
      </c>
      <c r="C5707" t="s">
        <v>1264</v>
      </c>
      <c r="D5707" s="20" t="s">
        <v>1026</v>
      </c>
      <c r="E5707" s="26">
        <v>43617</v>
      </c>
      <c r="F5707">
        <v>26.5</v>
      </c>
      <c r="G5707">
        <v>24.5</v>
      </c>
      <c r="I5707">
        <v>95</v>
      </c>
      <c r="J5707">
        <v>152</v>
      </c>
      <c r="L5707">
        <v>141</v>
      </c>
      <c r="N5707">
        <v>82</v>
      </c>
      <c r="P5707">
        <v>4</v>
      </c>
      <c r="Q5707">
        <v>8</v>
      </c>
      <c r="S5707">
        <v>13</v>
      </c>
    </row>
    <row r="5708" spans="1:19" x14ac:dyDescent="0.25">
      <c r="A5708" s="177" t="s">
        <v>1416</v>
      </c>
      <c r="B5708" t="s">
        <v>1417</v>
      </c>
      <c r="C5708" t="s">
        <v>1264</v>
      </c>
      <c r="D5708" s="20" t="s">
        <v>1027</v>
      </c>
      <c r="E5708" s="26">
        <v>43617</v>
      </c>
      <c r="F5708">
        <v>5.5</v>
      </c>
      <c r="G5708">
        <v>8.5</v>
      </c>
      <c r="I5708">
        <v>23</v>
      </c>
      <c r="J5708">
        <v>28</v>
      </c>
      <c r="L5708">
        <v>48</v>
      </c>
      <c r="N5708">
        <v>22</v>
      </c>
      <c r="P5708">
        <v>2</v>
      </c>
      <c r="Q5708">
        <v>5</v>
      </c>
      <c r="S5708">
        <v>1</v>
      </c>
    </row>
    <row r="5709" spans="1:19" x14ac:dyDescent="0.25">
      <c r="A5709" s="177" t="s">
        <v>1376</v>
      </c>
      <c r="B5709" t="s">
        <v>1377</v>
      </c>
      <c r="C5709" t="s">
        <v>1264</v>
      </c>
      <c r="D5709" s="20" t="s">
        <v>1028</v>
      </c>
      <c r="E5709" s="26">
        <v>43617</v>
      </c>
      <c r="F5709">
        <v>32</v>
      </c>
      <c r="G5709">
        <v>33</v>
      </c>
      <c r="I5709">
        <v>118</v>
      </c>
      <c r="J5709">
        <v>180</v>
      </c>
      <c r="L5709">
        <v>189</v>
      </c>
      <c r="N5709">
        <v>104</v>
      </c>
      <c r="P5709">
        <v>6</v>
      </c>
      <c r="Q5709">
        <v>13</v>
      </c>
      <c r="S5709">
        <v>14</v>
      </c>
    </row>
    <row r="5710" spans="1:19" x14ac:dyDescent="0.25">
      <c r="A5710" s="177" t="s">
        <v>1173</v>
      </c>
      <c r="B5710" t="s">
        <v>1261</v>
      </c>
      <c r="C5710" t="s">
        <v>235</v>
      </c>
      <c r="D5710" s="20" t="s">
        <v>1028</v>
      </c>
      <c r="E5710" s="26">
        <v>43617</v>
      </c>
      <c r="F5710">
        <v>87</v>
      </c>
      <c r="G5710">
        <v>90</v>
      </c>
      <c r="H5710">
        <v>0</v>
      </c>
      <c r="I5710">
        <v>568</v>
      </c>
      <c r="J5710">
        <v>715</v>
      </c>
      <c r="L5710">
        <v>729</v>
      </c>
      <c r="M5710">
        <v>0</v>
      </c>
      <c r="N5710">
        <v>502</v>
      </c>
      <c r="O5710">
        <v>1.0033333333333332</v>
      </c>
      <c r="P5710">
        <v>17</v>
      </c>
      <c r="Q5710">
        <v>31</v>
      </c>
      <c r="R5710">
        <v>0</v>
      </c>
      <c r="S5710">
        <v>66</v>
      </c>
    </row>
    <row r="5711" spans="1:19" x14ac:dyDescent="0.25">
      <c r="A5711" s="177" t="s">
        <v>11184</v>
      </c>
      <c r="B5711" t="s">
        <v>11185</v>
      </c>
      <c r="C5711" t="s">
        <v>228</v>
      </c>
      <c r="D5711" s="20" t="s">
        <v>1026</v>
      </c>
      <c r="E5711" s="26">
        <v>43647</v>
      </c>
      <c r="F5711">
        <v>0</v>
      </c>
      <c r="G5711">
        <v>0</v>
      </c>
      <c r="I5711">
        <v>0</v>
      </c>
      <c r="J5711">
        <v>0</v>
      </c>
      <c r="L5711">
        <v>0</v>
      </c>
      <c r="N5711">
        <v>0</v>
      </c>
      <c r="P5711">
        <v>0</v>
      </c>
      <c r="Q5711">
        <v>0</v>
      </c>
      <c r="S5711">
        <v>0</v>
      </c>
    </row>
    <row r="5712" spans="1:19" x14ac:dyDescent="0.25">
      <c r="A5712" s="177" t="s">
        <v>9437</v>
      </c>
      <c r="B5712" t="s">
        <v>9438</v>
      </c>
      <c r="C5712" t="s">
        <v>211</v>
      </c>
      <c r="D5712" s="20" t="s">
        <v>1026</v>
      </c>
      <c r="E5712" s="26">
        <v>43647</v>
      </c>
      <c r="F5712">
        <v>0</v>
      </c>
      <c r="G5712">
        <v>0</v>
      </c>
      <c r="I5712">
        <v>0</v>
      </c>
      <c r="J5712">
        <v>0</v>
      </c>
      <c r="L5712">
        <v>0</v>
      </c>
      <c r="N5712">
        <v>0</v>
      </c>
      <c r="P5712">
        <v>0</v>
      </c>
      <c r="Q5712">
        <v>0</v>
      </c>
      <c r="S5712">
        <v>0</v>
      </c>
    </row>
    <row r="5713" spans="1:19" x14ac:dyDescent="0.25">
      <c r="A5713" s="177" t="s">
        <v>8598</v>
      </c>
      <c r="B5713" t="s">
        <v>8599</v>
      </c>
      <c r="C5713" t="s">
        <v>213</v>
      </c>
      <c r="D5713" s="20" t="s">
        <v>1026</v>
      </c>
      <c r="E5713" s="26">
        <v>43647</v>
      </c>
      <c r="F5713">
        <v>0</v>
      </c>
      <c r="G5713">
        <v>0</v>
      </c>
      <c r="I5713">
        <v>0</v>
      </c>
      <c r="J5713">
        <v>0</v>
      </c>
      <c r="L5713">
        <v>0</v>
      </c>
      <c r="N5713">
        <v>0</v>
      </c>
      <c r="P5713">
        <v>0</v>
      </c>
      <c r="Q5713">
        <v>0</v>
      </c>
      <c r="S5713">
        <v>0</v>
      </c>
    </row>
    <row r="5714" spans="1:19" x14ac:dyDescent="0.25">
      <c r="A5714" s="177" t="s">
        <v>5174</v>
      </c>
      <c r="B5714" t="s">
        <v>5175</v>
      </c>
      <c r="C5714" t="s">
        <v>229</v>
      </c>
      <c r="D5714" s="20" t="s">
        <v>1026</v>
      </c>
      <c r="E5714" s="26">
        <v>43647</v>
      </c>
      <c r="F5714">
        <v>0</v>
      </c>
      <c r="G5714">
        <v>0</v>
      </c>
      <c r="I5714">
        <v>0</v>
      </c>
      <c r="J5714">
        <v>0</v>
      </c>
      <c r="L5714">
        <v>0</v>
      </c>
      <c r="N5714">
        <v>0</v>
      </c>
      <c r="P5714">
        <v>0</v>
      </c>
      <c r="Q5714">
        <v>0</v>
      </c>
      <c r="S5714">
        <v>0</v>
      </c>
    </row>
    <row r="5715" spans="1:19" x14ac:dyDescent="0.25">
      <c r="A5715" s="177" t="s">
        <v>12176</v>
      </c>
      <c r="B5715" t="s">
        <v>12177</v>
      </c>
      <c r="C5715" t="s">
        <v>1077</v>
      </c>
      <c r="D5715" s="20" t="s">
        <v>1028</v>
      </c>
      <c r="E5715" s="26">
        <v>43647</v>
      </c>
      <c r="F5715">
        <v>0</v>
      </c>
      <c r="G5715">
        <v>0</v>
      </c>
      <c r="I5715">
        <v>0</v>
      </c>
      <c r="J5715">
        <v>0</v>
      </c>
      <c r="L5715">
        <v>0</v>
      </c>
      <c r="N5715">
        <v>0</v>
      </c>
      <c r="P5715">
        <v>0</v>
      </c>
      <c r="Q5715">
        <v>0</v>
      </c>
      <c r="S5715">
        <v>0</v>
      </c>
    </row>
    <row r="5716" spans="1:19" x14ac:dyDescent="0.25">
      <c r="A5716" s="177" t="s">
        <v>7509</v>
      </c>
      <c r="B5716" t="s">
        <v>7510</v>
      </c>
      <c r="C5716" t="s">
        <v>1074</v>
      </c>
      <c r="D5716" s="20" t="s">
        <v>1026</v>
      </c>
      <c r="E5716" s="26">
        <v>43647</v>
      </c>
      <c r="F5716">
        <v>0</v>
      </c>
      <c r="G5716">
        <v>0</v>
      </c>
      <c r="I5716">
        <v>0</v>
      </c>
      <c r="J5716">
        <v>0</v>
      </c>
      <c r="L5716">
        <v>0</v>
      </c>
      <c r="N5716">
        <v>0</v>
      </c>
      <c r="P5716">
        <v>0</v>
      </c>
      <c r="Q5716">
        <v>0</v>
      </c>
      <c r="S5716">
        <v>0</v>
      </c>
    </row>
    <row r="5717" spans="1:19" x14ac:dyDescent="0.25">
      <c r="A5717" s="177" t="s">
        <v>5798</v>
      </c>
      <c r="B5717" t="s">
        <v>5799</v>
      </c>
      <c r="C5717" t="s">
        <v>1073</v>
      </c>
      <c r="D5717" s="20" t="s">
        <v>1026</v>
      </c>
      <c r="E5717" s="26">
        <v>43647</v>
      </c>
      <c r="F5717">
        <v>3.5</v>
      </c>
      <c r="G5717">
        <v>3.5</v>
      </c>
      <c r="I5717">
        <v>16</v>
      </c>
      <c r="J5717">
        <v>20</v>
      </c>
      <c r="L5717">
        <v>20</v>
      </c>
      <c r="N5717">
        <v>14</v>
      </c>
      <c r="P5717">
        <v>1</v>
      </c>
      <c r="Q5717">
        <v>1</v>
      </c>
      <c r="S5717">
        <v>2</v>
      </c>
    </row>
    <row r="5718" spans="1:19" x14ac:dyDescent="0.25">
      <c r="A5718" s="177" t="s">
        <v>12408</v>
      </c>
      <c r="B5718" t="s">
        <v>12409</v>
      </c>
      <c r="C5718" t="s">
        <v>1076</v>
      </c>
      <c r="D5718" s="20" t="s">
        <v>1027</v>
      </c>
      <c r="E5718" s="26">
        <v>43647</v>
      </c>
      <c r="F5718">
        <v>1</v>
      </c>
      <c r="G5718">
        <v>2.5</v>
      </c>
      <c r="I5718">
        <v>4</v>
      </c>
      <c r="J5718">
        <v>5</v>
      </c>
      <c r="L5718">
        <v>14</v>
      </c>
      <c r="N5718">
        <v>4</v>
      </c>
      <c r="P5718">
        <v>0</v>
      </c>
      <c r="Q5718">
        <v>0</v>
      </c>
      <c r="S5718">
        <v>0</v>
      </c>
    </row>
    <row r="5719" spans="1:19" x14ac:dyDescent="0.25">
      <c r="A5719" s="177" t="s">
        <v>10147</v>
      </c>
      <c r="B5719" t="s">
        <v>10148</v>
      </c>
      <c r="C5719" t="s">
        <v>1075</v>
      </c>
      <c r="D5719" s="20" t="s">
        <v>1027</v>
      </c>
      <c r="E5719" s="26">
        <v>43647</v>
      </c>
      <c r="F5719">
        <v>0</v>
      </c>
      <c r="G5719">
        <v>0</v>
      </c>
      <c r="I5719">
        <v>0</v>
      </c>
      <c r="J5719">
        <v>0</v>
      </c>
      <c r="L5719">
        <v>0</v>
      </c>
      <c r="N5719">
        <v>0</v>
      </c>
      <c r="P5719">
        <v>0</v>
      </c>
      <c r="Q5719">
        <v>0</v>
      </c>
      <c r="S5719">
        <v>0</v>
      </c>
    </row>
    <row r="5720" spans="1:19" x14ac:dyDescent="0.25">
      <c r="A5720" s="177" t="s">
        <v>7479</v>
      </c>
      <c r="B5720" t="s">
        <v>7480</v>
      </c>
      <c r="C5720" t="s">
        <v>1074</v>
      </c>
      <c r="D5720" s="20" t="s">
        <v>1027</v>
      </c>
      <c r="E5720" s="26">
        <v>43647</v>
      </c>
      <c r="F5720">
        <v>2</v>
      </c>
      <c r="G5720">
        <v>2.5</v>
      </c>
      <c r="I5720">
        <v>8</v>
      </c>
      <c r="J5720">
        <v>11</v>
      </c>
      <c r="L5720">
        <v>14</v>
      </c>
      <c r="N5720">
        <v>8</v>
      </c>
      <c r="P5720">
        <v>0</v>
      </c>
      <c r="Q5720">
        <v>0</v>
      </c>
      <c r="S5720">
        <v>0</v>
      </c>
    </row>
    <row r="5721" spans="1:19" x14ac:dyDescent="0.25">
      <c r="A5721" s="177" t="s">
        <v>5623</v>
      </c>
      <c r="B5721" t="s">
        <v>5624</v>
      </c>
      <c r="C5721" t="s">
        <v>1073</v>
      </c>
      <c r="D5721" s="20" t="s">
        <v>1027</v>
      </c>
      <c r="E5721" s="26">
        <v>43647</v>
      </c>
      <c r="F5721">
        <v>0</v>
      </c>
      <c r="G5721">
        <v>0</v>
      </c>
      <c r="I5721">
        <v>0</v>
      </c>
      <c r="J5721">
        <v>0</v>
      </c>
      <c r="L5721">
        <v>0</v>
      </c>
      <c r="N5721">
        <v>0</v>
      </c>
      <c r="P5721">
        <v>0</v>
      </c>
      <c r="Q5721">
        <v>0</v>
      </c>
      <c r="S5721">
        <v>0</v>
      </c>
    </row>
    <row r="5722" spans="1:19" x14ac:dyDescent="0.25">
      <c r="A5722" s="177" t="s">
        <v>11487</v>
      </c>
      <c r="B5722" t="s">
        <v>11488</v>
      </c>
      <c r="C5722" t="s">
        <v>959</v>
      </c>
      <c r="D5722" s="20" t="s">
        <v>1026</v>
      </c>
      <c r="E5722" s="26">
        <v>43647</v>
      </c>
      <c r="F5722">
        <v>2</v>
      </c>
      <c r="G5722">
        <v>3</v>
      </c>
      <c r="I5722">
        <v>3</v>
      </c>
      <c r="J5722">
        <v>16</v>
      </c>
      <c r="L5722">
        <v>18</v>
      </c>
      <c r="N5722">
        <v>3</v>
      </c>
      <c r="O5722">
        <v>0.57999999999999996</v>
      </c>
      <c r="P5722">
        <v>2</v>
      </c>
      <c r="Q5722">
        <v>5</v>
      </c>
      <c r="S5722">
        <v>0</v>
      </c>
    </row>
    <row r="5723" spans="1:19" x14ac:dyDescent="0.25">
      <c r="A5723" s="177" t="s">
        <v>10675</v>
      </c>
      <c r="B5723" t="s">
        <v>10676</v>
      </c>
      <c r="C5723" t="s">
        <v>205</v>
      </c>
      <c r="D5723" s="20" t="s">
        <v>1026</v>
      </c>
      <c r="E5723" s="26">
        <v>43647</v>
      </c>
      <c r="F5723">
        <v>0</v>
      </c>
      <c r="G5723">
        <v>0</v>
      </c>
      <c r="I5723">
        <v>0</v>
      </c>
      <c r="J5723">
        <v>0</v>
      </c>
      <c r="L5723">
        <v>0</v>
      </c>
      <c r="N5723">
        <v>0</v>
      </c>
      <c r="P5723">
        <v>0</v>
      </c>
      <c r="Q5723">
        <v>0</v>
      </c>
      <c r="S5723">
        <v>0</v>
      </c>
    </row>
    <row r="5724" spans="1:19" x14ac:dyDescent="0.25">
      <c r="A5724" s="177" t="s">
        <v>10081</v>
      </c>
      <c r="B5724" t="s">
        <v>10082</v>
      </c>
      <c r="C5724" t="s">
        <v>384</v>
      </c>
      <c r="D5724" s="20" t="s">
        <v>1026</v>
      </c>
      <c r="E5724" s="26">
        <v>43647</v>
      </c>
      <c r="F5724">
        <v>0</v>
      </c>
      <c r="G5724">
        <v>0</v>
      </c>
      <c r="I5724">
        <v>0</v>
      </c>
      <c r="J5724">
        <v>0</v>
      </c>
      <c r="L5724">
        <v>0</v>
      </c>
      <c r="N5724">
        <v>0</v>
      </c>
      <c r="P5724">
        <v>0</v>
      </c>
      <c r="Q5724">
        <v>0</v>
      </c>
      <c r="S5724">
        <v>0</v>
      </c>
    </row>
    <row r="5725" spans="1:19" x14ac:dyDescent="0.25">
      <c r="A5725" s="177" t="s">
        <v>9022</v>
      </c>
      <c r="B5725" t="s">
        <v>9023</v>
      </c>
      <c r="C5725" t="s">
        <v>210</v>
      </c>
      <c r="D5725" s="20" t="s">
        <v>1026</v>
      </c>
      <c r="E5725" s="26">
        <v>43647</v>
      </c>
      <c r="F5725">
        <v>3.5</v>
      </c>
      <c r="G5725">
        <v>4</v>
      </c>
      <c r="I5725">
        <v>8</v>
      </c>
      <c r="J5725">
        <v>23</v>
      </c>
      <c r="L5725">
        <v>24</v>
      </c>
      <c r="N5725">
        <v>5</v>
      </c>
      <c r="O5725">
        <v>1</v>
      </c>
      <c r="P5725">
        <v>4</v>
      </c>
      <c r="Q5725">
        <v>5</v>
      </c>
      <c r="S5725">
        <v>3</v>
      </c>
    </row>
    <row r="5726" spans="1:19" x14ac:dyDescent="0.25">
      <c r="A5726" s="177" t="s">
        <v>6217</v>
      </c>
      <c r="B5726" t="s">
        <v>6218</v>
      </c>
      <c r="C5726" t="s">
        <v>215</v>
      </c>
      <c r="D5726" s="20" t="s">
        <v>1026</v>
      </c>
      <c r="E5726" s="26">
        <v>43647</v>
      </c>
      <c r="F5726">
        <v>5</v>
      </c>
      <c r="G5726">
        <v>6</v>
      </c>
      <c r="I5726">
        <v>25</v>
      </c>
      <c r="J5726">
        <v>38</v>
      </c>
      <c r="L5726">
        <v>40</v>
      </c>
      <c r="N5726">
        <v>12</v>
      </c>
      <c r="O5726">
        <v>1.05</v>
      </c>
      <c r="P5726">
        <v>7</v>
      </c>
      <c r="Q5726">
        <v>8</v>
      </c>
      <c r="S5726">
        <v>13</v>
      </c>
    </row>
    <row r="5727" spans="1:19" x14ac:dyDescent="0.25">
      <c r="A5727" s="177" t="s">
        <v>8138</v>
      </c>
      <c r="B5727" t="s">
        <v>8139</v>
      </c>
      <c r="C5727" t="s">
        <v>960</v>
      </c>
      <c r="D5727" s="20" t="s">
        <v>1026</v>
      </c>
      <c r="E5727" s="26">
        <v>43647</v>
      </c>
      <c r="F5727">
        <v>4</v>
      </c>
      <c r="G5727">
        <v>3</v>
      </c>
      <c r="I5727">
        <v>2</v>
      </c>
      <c r="J5727">
        <v>17</v>
      </c>
      <c r="L5727">
        <v>12</v>
      </c>
      <c r="N5727">
        <v>2</v>
      </c>
      <c r="P5727">
        <v>0</v>
      </c>
      <c r="Q5727">
        <v>0</v>
      </c>
      <c r="S5727">
        <v>0</v>
      </c>
    </row>
    <row r="5728" spans="1:19" x14ac:dyDescent="0.25">
      <c r="A5728" s="177" t="s">
        <v>7007</v>
      </c>
      <c r="B5728" t="s">
        <v>7008</v>
      </c>
      <c r="C5728" t="s">
        <v>961</v>
      </c>
      <c r="D5728" s="20" t="s">
        <v>1026</v>
      </c>
      <c r="E5728" s="26">
        <v>43647</v>
      </c>
      <c r="F5728">
        <v>4</v>
      </c>
      <c r="G5728">
        <v>3</v>
      </c>
      <c r="I5728">
        <v>13</v>
      </c>
      <c r="J5728">
        <v>17</v>
      </c>
      <c r="L5728">
        <v>15</v>
      </c>
      <c r="N5728">
        <v>13</v>
      </c>
      <c r="P5728">
        <v>2</v>
      </c>
      <c r="Q5728">
        <v>2</v>
      </c>
      <c r="S5728">
        <v>0</v>
      </c>
    </row>
    <row r="5729" spans="1:19" x14ac:dyDescent="0.25">
      <c r="A5729" s="177" t="s">
        <v>3517</v>
      </c>
      <c r="B5729" t="s">
        <v>3518</v>
      </c>
      <c r="C5729" t="s">
        <v>221</v>
      </c>
      <c r="D5729" s="20" t="s">
        <v>1026</v>
      </c>
      <c r="E5729" s="26">
        <v>43647</v>
      </c>
      <c r="F5729">
        <v>0</v>
      </c>
      <c r="G5729">
        <v>0</v>
      </c>
      <c r="I5729">
        <v>0</v>
      </c>
      <c r="J5729">
        <v>0</v>
      </c>
      <c r="L5729">
        <v>0</v>
      </c>
      <c r="N5729">
        <v>0</v>
      </c>
      <c r="P5729">
        <v>0</v>
      </c>
      <c r="Q5729">
        <v>0</v>
      </c>
      <c r="S5729">
        <v>0</v>
      </c>
    </row>
    <row r="5730" spans="1:19" x14ac:dyDescent="0.25">
      <c r="A5730" s="177" t="s">
        <v>3342</v>
      </c>
      <c r="B5730" t="s">
        <v>3343</v>
      </c>
      <c r="C5730" t="s">
        <v>222</v>
      </c>
      <c r="D5730" s="20" t="s">
        <v>1026</v>
      </c>
      <c r="E5730" s="26">
        <v>43647</v>
      </c>
      <c r="F5730">
        <v>0</v>
      </c>
      <c r="G5730">
        <v>0</v>
      </c>
      <c r="I5730">
        <v>0</v>
      </c>
      <c r="J5730">
        <v>0</v>
      </c>
      <c r="L5730">
        <v>0</v>
      </c>
      <c r="N5730">
        <v>0</v>
      </c>
      <c r="P5730">
        <v>0</v>
      </c>
      <c r="Q5730">
        <v>0</v>
      </c>
      <c r="S5730">
        <v>0</v>
      </c>
    </row>
    <row r="5731" spans="1:19" x14ac:dyDescent="0.25">
      <c r="A5731" s="177" t="s">
        <v>7387</v>
      </c>
      <c r="B5731" t="s">
        <v>7388</v>
      </c>
      <c r="C5731" t="s">
        <v>1078</v>
      </c>
      <c r="D5731" s="20" t="s">
        <v>1026</v>
      </c>
      <c r="E5731" s="26">
        <v>43647</v>
      </c>
      <c r="F5731">
        <v>3.5</v>
      </c>
      <c r="G5731">
        <v>3</v>
      </c>
      <c r="I5731">
        <v>16</v>
      </c>
      <c r="J5731">
        <v>21</v>
      </c>
      <c r="L5731">
        <v>18</v>
      </c>
      <c r="N5731">
        <v>15</v>
      </c>
      <c r="P5731">
        <v>3</v>
      </c>
      <c r="Q5731">
        <v>5</v>
      </c>
      <c r="S5731">
        <v>1</v>
      </c>
    </row>
    <row r="5732" spans="1:19" x14ac:dyDescent="0.25">
      <c r="A5732" s="177" t="s">
        <v>5379</v>
      </c>
      <c r="B5732" t="s">
        <v>5380</v>
      </c>
      <c r="C5732" t="s">
        <v>1079</v>
      </c>
      <c r="D5732" s="20" t="s">
        <v>1026</v>
      </c>
      <c r="E5732" s="26">
        <v>43647</v>
      </c>
      <c r="F5732">
        <v>3</v>
      </c>
      <c r="G5732">
        <v>2.5</v>
      </c>
      <c r="I5732">
        <v>9</v>
      </c>
      <c r="J5732">
        <v>17</v>
      </c>
      <c r="L5732">
        <v>14</v>
      </c>
      <c r="N5732">
        <v>6</v>
      </c>
      <c r="P5732">
        <v>1</v>
      </c>
      <c r="Q5732">
        <v>1</v>
      </c>
      <c r="S5732">
        <v>3</v>
      </c>
    </row>
    <row r="5733" spans="1:19" x14ac:dyDescent="0.25">
      <c r="A5733" s="177" t="s">
        <v>7212</v>
      </c>
      <c r="B5733" t="s">
        <v>7213</v>
      </c>
      <c r="C5733" t="s">
        <v>1078</v>
      </c>
      <c r="D5733" s="20" t="s">
        <v>1027</v>
      </c>
      <c r="E5733" s="26">
        <v>43647</v>
      </c>
      <c r="F5733">
        <v>1.5</v>
      </c>
      <c r="G5733">
        <v>1.5</v>
      </c>
      <c r="I5733">
        <v>5</v>
      </c>
      <c r="J5733">
        <v>7</v>
      </c>
      <c r="L5733">
        <v>8</v>
      </c>
      <c r="N5733">
        <v>3</v>
      </c>
      <c r="P5733">
        <v>0</v>
      </c>
      <c r="Q5733">
        <v>0</v>
      </c>
      <c r="S5733">
        <v>2</v>
      </c>
    </row>
    <row r="5734" spans="1:19" x14ac:dyDescent="0.25">
      <c r="A5734" s="177" t="s">
        <v>5204</v>
      </c>
      <c r="B5734" t="s">
        <v>5205</v>
      </c>
      <c r="C5734" t="s">
        <v>1079</v>
      </c>
      <c r="D5734" s="20" t="s">
        <v>1027</v>
      </c>
      <c r="E5734" s="26">
        <v>43647</v>
      </c>
      <c r="F5734">
        <v>0</v>
      </c>
      <c r="G5734">
        <v>0.5</v>
      </c>
      <c r="I5734">
        <v>0</v>
      </c>
      <c r="J5734">
        <v>0</v>
      </c>
      <c r="L5734">
        <v>3</v>
      </c>
      <c r="N5734">
        <v>0</v>
      </c>
      <c r="P5734">
        <v>0</v>
      </c>
      <c r="Q5734">
        <v>0</v>
      </c>
      <c r="S5734">
        <v>0</v>
      </c>
    </row>
    <row r="5735" spans="1:19" x14ac:dyDescent="0.25">
      <c r="A5735" s="177" t="s">
        <v>12702</v>
      </c>
      <c r="B5735" t="s">
        <v>12703</v>
      </c>
      <c r="C5735" s="20" t="s">
        <v>1080</v>
      </c>
      <c r="D5735" s="20" t="s">
        <v>1027</v>
      </c>
      <c r="E5735" s="26">
        <v>43647</v>
      </c>
      <c r="F5735">
        <v>1</v>
      </c>
      <c r="G5735">
        <v>1.5</v>
      </c>
      <c r="I5735">
        <v>9</v>
      </c>
      <c r="J5735">
        <v>5</v>
      </c>
      <c r="L5735">
        <v>9</v>
      </c>
      <c r="N5735">
        <v>8</v>
      </c>
      <c r="P5735">
        <v>0</v>
      </c>
      <c r="Q5735">
        <v>0</v>
      </c>
      <c r="S5735">
        <v>1</v>
      </c>
    </row>
    <row r="5736" spans="1:19" x14ac:dyDescent="0.25">
      <c r="A5736" s="177" t="s">
        <v>12378</v>
      </c>
      <c r="B5736" t="s">
        <v>12379</v>
      </c>
      <c r="C5736" t="s">
        <v>200</v>
      </c>
      <c r="D5736" s="20" t="s">
        <v>1026</v>
      </c>
      <c r="E5736" s="26">
        <v>43647</v>
      </c>
      <c r="F5736">
        <v>5</v>
      </c>
      <c r="G5736">
        <v>4.5</v>
      </c>
      <c r="I5736">
        <v>26</v>
      </c>
      <c r="J5736">
        <v>29</v>
      </c>
      <c r="L5736">
        <v>26</v>
      </c>
      <c r="N5736">
        <v>24</v>
      </c>
      <c r="P5736">
        <v>0</v>
      </c>
      <c r="Q5736">
        <v>0</v>
      </c>
      <c r="S5736">
        <v>2</v>
      </c>
    </row>
    <row r="5737" spans="1:19" x14ac:dyDescent="0.25">
      <c r="A5737" s="177" t="s">
        <v>10499</v>
      </c>
      <c r="B5737" t="s">
        <v>10500</v>
      </c>
      <c r="C5737" t="s">
        <v>204</v>
      </c>
      <c r="D5737" s="20" t="s">
        <v>1026</v>
      </c>
      <c r="E5737" s="26">
        <v>43647</v>
      </c>
      <c r="F5737">
        <v>0</v>
      </c>
      <c r="G5737">
        <v>0</v>
      </c>
      <c r="I5737">
        <v>0</v>
      </c>
      <c r="J5737">
        <v>0</v>
      </c>
      <c r="L5737">
        <v>0</v>
      </c>
      <c r="N5737">
        <v>0</v>
      </c>
      <c r="P5737">
        <v>0</v>
      </c>
      <c r="Q5737">
        <v>0</v>
      </c>
      <c r="S5737">
        <v>0</v>
      </c>
    </row>
    <row r="5738" spans="1:19" x14ac:dyDescent="0.25">
      <c r="A5738" s="177" t="s">
        <v>10043</v>
      </c>
      <c r="B5738" t="s">
        <v>10044</v>
      </c>
      <c r="C5738" t="s">
        <v>385</v>
      </c>
      <c r="D5738" s="20" t="s">
        <v>1026</v>
      </c>
      <c r="E5738" s="26">
        <v>43647</v>
      </c>
      <c r="F5738">
        <v>0</v>
      </c>
      <c r="G5738">
        <v>0</v>
      </c>
      <c r="I5738">
        <v>0</v>
      </c>
      <c r="J5738">
        <v>0</v>
      </c>
      <c r="L5738">
        <v>0</v>
      </c>
      <c r="N5738">
        <v>0</v>
      </c>
      <c r="P5738">
        <v>0</v>
      </c>
      <c r="Q5738">
        <v>0</v>
      </c>
      <c r="S5738">
        <v>0</v>
      </c>
    </row>
    <row r="5739" spans="1:19" x14ac:dyDescent="0.25">
      <c r="A5739" s="177" t="s">
        <v>8847</v>
      </c>
      <c r="B5739" t="s">
        <v>8848</v>
      </c>
      <c r="C5739" t="s">
        <v>208</v>
      </c>
      <c r="D5739" s="20" t="s">
        <v>1026</v>
      </c>
      <c r="E5739" s="26">
        <v>43647</v>
      </c>
      <c r="F5739">
        <v>2</v>
      </c>
      <c r="G5739">
        <v>1.5</v>
      </c>
      <c r="I5739">
        <v>3</v>
      </c>
      <c r="J5739">
        <v>11</v>
      </c>
      <c r="L5739">
        <v>9</v>
      </c>
      <c r="N5739">
        <v>1</v>
      </c>
      <c r="P5739">
        <v>2</v>
      </c>
      <c r="Q5739">
        <v>2</v>
      </c>
      <c r="S5739">
        <v>2</v>
      </c>
    </row>
    <row r="5740" spans="1:19" x14ac:dyDescent="0.25">
      <c r="A5740" s="177" t="s">
        <v>8182</v>
      </c>
      <c r="B5740" t="s">
        <v>8183</v>
      </c>
      <c r="C5740" t="s">
        <v>900</v>
      </c>
      <c r="D5740" s="20" t="s">
        <v>1026</v>
      </c>
      <c r="E5740" s="26">
        <v>43647</v>
      </c>
      <c r="F5740">
        <v>2.5</v>
      </c>
      <c r="G5740">
        <v>1.5</v>
      </c>
      <c r="I5740">
        <v>5</v>
      </c>
      <c r="J5740">
        <v>14</v>
      </c>
      <c r="L5740">
        <v>8</v>
      </c>
      <c r="N5740">
        <v>2</v>
      </c>
      <c r="P5740">
        <v>1</v>
      </c>
      <c r="Q5740">
        <v>1</v>
      </c>
      <c r="S5740">
        <v>3</v>
      </c>
    </row>
    <row r="5741" spans="1:19" x14ac:dyDescent="0.25">
      <c r="A5741" s="177" t="s">
        <v>7947</v>
      </c>
      <c r="B5741" t="s">
        <v>7948</v>
      </c>
      <c r="C5741" t="s">
        <v>905</v>
      </c>
      <c r="D5741" s="20" t="s">
        <v>1026</v>
      </c>
      <c r="E5741" s="26">
        <v>43647</v>
      </c>
      <c r="F5741">
        <v>2</v>
      </c>
      <c r="G5741">
        <v>2</v>
      </c>
      <c r="I5741">
        <v>2</v>
      </c>
      <c r="J5741">
        <v>11</v>
      </c>
      <c r="L5741">
        <v>11</v>
      </c>
      <c r="N5741">
        <v>2</v>
      </c>
      <c r="P5741">
        <v>0</v>
      </c>
      <c r="Q5741">
        <v>0</v>
      </c>
      <c r="S5741">
        <v>0</v>
      </c>
    </row>
    <row r="5742" spans="1:19" x14ac:dyDescent="0.25">
      <c r="A5742" s="177" t="s">
        <v>6641</v>
      </c>
      <c r="B5742" t="s">
        <v>6642</v>
      </c>
      <c r="C5742" t="s">
        <v>316</v>
      </c>
      <c r="D5742" s="20" t="s">
        <v>1026</v>
      </c>
      <c r="E5742" s="26">
        <v>43647</v>
      </c>
      <c r="F5742">
        <v>6</v>
      </c>
      <c r="G5742">
        <v>6</v>
      </c>
      <c r="I5742">
        <v>16</v>
      </c>
      <c r="J5742">
        <v>35</v>
      </c>
      <c r="L5742">
        <v>35</v>
      </c>
      <c r="N5742">
        <v>14</v>
      </c>
      <c r="P5742">
        <v>1</v>
      </c>
      <c r="Q5742">
        <v>1</v>
      </c>
      <c r="S5742">
        <v>2</v>
      </c>
    </row>
    <row r="5743" spans="1:19" x14ac:dyDescent="0.25">
      <c r="A5743" s="177" t="s">
        <v>4234</v>
      </c>
      <c r="B5743" t="s">
        <v>4235</v>
      </c>
      <c r="C5743" t="s">
        <v>218</v>
      </c>
      <c r="D5743" s="20" t="s">
        <v>1026</v>
      </c>
      <c r="E5743" s="26">
        <v>43647</v>
      </c>
      <c r="F5743">
        <v>0</v>
      </c>
      <c r="G5743">
        <v>0</v>
      </c>
      <c r="I5743">
        <v>0</v>
      </c>
      <c r="J5743">
        <v>0</v>
      </c>
      <c r="L5743">
        <v>0</v>
      </c>
      <c r="N5743">
        <v>0</v>
      </c>
      <c r="P5743">
        <v>0</v>
      </c>
      <c r="Q5743">
        <v>0</v>
      </c>
      <c r="S5743">
        <v>0</v>
      </c>
    </row>
    <row r="5744" spans="1:19" x14ac:dyDescent="0.25">
      <c r="A5744" s="177" t="s">
        <v>12663</v>
      </c>
      <c r="B5744" t="s">
        <v>12664</v>
      </c>
      <c r="C5744" t="s">
        <v>202</v>
      </c>
      <c r="D5744" s="20" t="s">
        <v>1026</v>
      </c>
      <c r="E5744" s="26">
        <v>43647</v>
      </c>
      <c r="F5744">
        <v>8</v>
      </c>
      <c r="G5744">
        <v>5</v>
      </c>
      <c r="I5744">
        <v>113</v>
      </c>
      <c r="J5744">
        <v>88</v>
      </c>
      <c r="L5744">
        <v>64</v>
      </c>
      <c r="N5744">
        <v>106</v>
      </c>
      <c r="P5744">
        <v>0</v>
      </c>
      <c r="Q5744">
        <v>0</v>
      </c>
      <c r="S5744">
        <v>7</v>
      </c>
    </row>
    <row r="5745" spans="1:19" x14ac:dyDescent="0.25">
      <c r="A5745" s="177" t="s">
        <v>12488</v>
      </c>
      <c r="B5745" t="s">
        <v>12489</v>
      </c>
      <c r="C5745" t="s">
        <v>347</v>
      </c>
      <c r="D5745" s="20" t="s">
        <v>1026</v>
      </c>
      <c r="E5745" s="26">
        <v>43647</v>
      </c>
      <c r="F5745">
        <v>0</v>
      </c>
      <c r="G5745">
        <v>0</v>
      </c>
      <c r="I5745">
        <v>0</v>
      </c>
      <c r="J5745">
        <v>0</v>
      </c>
      <c r="L5745">
        <v>0</v>
      </c>
      <c r="N5745">
        <v>0</v>
      </c>
      <c r="P5745">
        <v>0</v>
      </c>
      <c r="Q5745">
        <v>0</v>
      </c>
      <c r="S5745">
        <v>0</v>
      </c>
    </row>
    <row r="5746" spans="1:19" x14ac:dyDescent="0.25">
      <c r="A5746" s="177" t="s">
        <v>9828</v>
      </c>
      <c r="B5746" t="s">
        <v>9829</v>
      </c>
      <c r="C5746" t="s">
        <v>224</v>
      </c>
      <c r="D5746" s="20" t="s">
        <v>1026</v>
      </c>
      <c r="E5746" s="26">
        <v>43647</v>
      </c>
      <c r="F5746">
        <v>6</v>
      </c>
      <c r="G5746">
        <v>6</v>
      </c>
      <c r="I5746">
        <v>49</v>
      </c>
      <c r="J5746">
        <v>66</v>
      </c>
      <c r="L5746">
        <v>66</v>
      </c>
      <c r="N5746">
        <v>49</v>
      </c>
      <c r="P5746">
        <v>0</v>
      </c>
      <c r="Q5746">
        <v>0</v>
      </c>
      <c r="S5746">
        <v>0</v>
      </c>
    </row>
    <row r="5747" spans="1:19" x14ac:dyDescent="0.25">
      <c r="A5747" s="177" t="s">
        <v>9529</v>
      </c>
      <c r="B5747" t="s">
        <v>9530</v>
      </c>
      <c r="C5747" t="s">
        <v>345</v>
      </c>
      <c r="D5747" s="20" t="s">
        <v>1026</v>
      </c>
      <c r="E5747" s="26">
        <v>43647</v>
      </c>
      <c r="F5747">
        <v>0</v>
      </c>
      <c r="G5747">
        <v>0</v>
      </c>
      <c r="I5747">
        <v>0</v>
      </c>
      <c r="J5747">
        <v>0</v>
      </c>
      <c r="L5747">
        <v>0</v>
      </c>
      <c r="N5747">
        <v>0</v>
      </c>
      <c r="P5747">
        <v>0</v>
      </c>
      <c r="Q5747">
        <v>0</v>
      </c>
      <c r="S5747">
        <v>0</v>
      </c>
    </row>
    <row r="5748" spans="1:19" x14ac:dyDescent="0.25">
      <c r="A5748" s="177" t="s">
        <v>7921</v>
      </c>
      <c r="B5748" t="s">
        <v>7922</v>
      </c>
      <c r="C5748" t="s">
        <v>226</v>
      </c>
      <c r="D5748" s="20" t="s">
        <v>1026</v>
      </c>
      <c r="E5748" s="26">
        <v>43647</v>
      </c>
      <c r="F5748">
        <v>4</v>
      </c>
      <c r="G5748">
        <v>5.5</v>
      </c>
      <c r="I5748">
        <v>32</v>
      </c>
      <c r="J5748">
        <v>44</v>
      </c>
      <c r="L5748">
        <v>62</v>
      </c>
      <c r="N5748">
        <v>32</v>
      </c>
      <c r="P5748">
        <v>0</v>
      </c>
      <c r="Q5748">
        <v>4</v>
      </c>
      <c r="S5748">
        <v>0</v>
      </c>
    </row>
    <row r="5749" spans="1:19" x14ac:dyDescent="0.25">
      <c r="A5749" s="177" t="s">
        <v>6991</v>
      </c>
      <c r="B5749" t="s">
        <v>6992</v>
      </c>
      <c r="C5749" t="s">
        <v>231</v>
      </c>
      <c r="D5749" s="20" t="s">
        <v>1026</v>
      </c>
      <c r="E5749" s="26">
        <v>43647</v>
      </c>
      <c r="F5749">
        <v>11.5</v>
      </c>
      <c r="G5749">
        <v>8</v>
      </c>
      <c r="I5749">
        <v>116</v>
      </c>
      <c r="J5749">
        <v>131</v>
      </c>
      <c r="L5749">
        <v>91</v>
      </c>
      <c r="N5749">
        <v>107</v>
      </c>
      <c r="P5749">
        <v>1</v>
      </c>
      <c r="Q5749">
        <v>6</v>
      </c>
      <c r="S5749">
        <v>9</v>
      </c>
    </row>
    <row r="5750" spans="1:19" x14ac:dyDescent="0.25">
      <c r="A5750" s="177" t="s">
        <v>6042</v>
      </c>
      <c r="B5750" t="s">
        <v>6043</v>
      </c>
      <c r="C5750" t="s">
        <v>216</v>
      </c>
      <c r="D5750" s="20" t="s">
        <v>1026</v>
      </c>
      <c r="E5750" s="26">
        <v>43647</v>
      </c>
      <c r="F5750">
        <v>8.5</v>
      </c>
      <c r="G5750">
        <v>9.5</v>
      </c>
      <c r="I5750">
        <v>64</v>
      </c>
      <c r="J5750">
        <v>84</v>
      </c>
      <c r="L5750">
        <v>98</v>
      </c>
      <c r="N5750">
        <v>56</v>
      </c>
      <c r="P5750">
        <v>7</v>
      </c>
      <c r="Q5750">
        <v>8</v>
      </c>
      <c r="S5750">
        <v>8</v>
      </c>
    </row>
    <row r="5751" spans="1:19" x14ac:dyDescent="0.25">
      <c r="A5751" s="177" t="s">
        <v>4649</v>
      </c>
      <c r="B5751" t="s">
        <v>4650</v>
      </c>
      <c r="C5751" t="s">
        <v>233</v>
      </c>
      <c r="D5751" s="20" t="s">
        <v>1026</v>
      </c>
      <c r="E5751" s="26">
        <v>43647</v>
      </c>
      <c r="F5751">
        <v>0</v>
      </c>
      <c r="G5751">
        <v>0</v>
      </c>
      <c r="I5751">
        <v>0</v>
      </c>
      <c r="J5751">
        <v>0</v>
      </c>
      <c r="L5751">
        <v>0</v>
      </c>
      <c r="N5751">
        <v>0</v>
      </c>
      <c r="P5751">
        <v>0</v>
      </c>
      <c r="Q5751">
        <v>0</v>
      </c>
      <c r="S5751">
        <v>0</v>
      </c>
    </row>
    <row r="5752" spans="1:19" x14ac:dyDescent="0.25">
      <c r="A5752" s="177" t="s">
        <v>4059</v>
      </c>
      <c r="B5752" t="s">
        <v>4060</v>
      </c>
      <c r="C5752" t="s">
        <v>219</v>
      </c>
      <c r="D5752" s="20" t="s">
        <v>1026</v>
      </c>
      <c r="E5752" s="26">
        <v>43647</v>
      </c>
      <c r="F5752">
        <v>0</v>
      </c>
      <c r="G5752">
        <v>0</v>
      </c>
      <c r="I5752">
        <v>0</v>
      </c>
      <c r="J5752">
        <v>0</v>
      </c>
      <c r="L5752">
        <v>0</v>
      </c>
      <c r="N5752">
        <v>0</v>
      </c>
      <c r="P5752">
        <v>0</v>
      </c>
      <c r="Q5752">
        <v>0</v>
      </c>
      <c r="S5752">
        <v>0</v>
      </c>
    </row>
    <row r="5753" spans="1:19" x14ac:dyDescent="0.25">
      <c r="A5753" s="177" t="s">
        <v>3788</v>
      </c>
      <c r="B5753" t="s">
        <v>3789</v>
      </c>
      <c r="C5753" t="s">
        <v>340</v>
      </c>
      <c r="D5753" s="20" t="s">
        <v>1026</v>
      </c>
      <c r="E5753" s="26">
        <v>43647</v>
      </c>
      <c r="F5753">
        <v>2</v>
      </c>
      <c r="G5753">
        <v>3</v>
      </c>
      <c r="I5753">
        <v>22</v>
      </c>
      <c r="J5753">
        <v>22</v>
      </c>
      <c r="L5753">
        <v>36</v>
      </c>
      <c r="N5753">
        <v>18</v>
      </c>
      <c r="P5753">
        <v>0</v>
      </c>
      <c r="Q5753">
        <v>0</v>
      </c>
      <c r="S5753">
        <v>4</v>
      </c>
    </row>
    <row r="5754" spans="1:19" x14ac:dyDescent="0.25">
      <c r="A5754" s="177" t="s">
        <v>11404</v>
      </c>
      <c r="B5754" t="s">
        <v>11405</v>
      </c>
      <c r="C5754" t="s">
        <v>350</v>
      </c>
      <c r="D5754" s="20" t="s">
        <v>1026</v>
      </c>
      <c r="E5754" s="26">
        <v>43647</v>
      </c>
      <c r="F5754">
        <v>0</v>
      </c>
      <c r="G5754">
        <v>0</v>
      </c>
      <c r="I5754">
        <v>0</v>
      </c>
      <c r="J5754">
        <v>0</v>
      </c>
      <c r="L5754">
        <v>0</v>
      </c>
      <c r="N5754">
        <v>0</v>
      </c>
      <c r="P5754">
        <v>0</v>
      </c>
      <c r="Q5754">
        <v>0</v>
      </c>
      <c r="S5754">
        <v>0</v>
      </c>
    </row>
    <row r="5755" spans="1:19" x14ac:dyDescent="0.25">
      <c r="A5755" s="177" t="s">
        <v>11406</v>
      </c>
      <c r="B5755" t="s">
        <v>11407</v>
      </c>
      <c r="C5755" t="s">
        <v>351</v>
      </c>
      <c r="D5755" s="20" t="s">
        <v>1026</v>
      </c>
      <c r="E5755" s="26">
        <v>43647</v>
      </c>
      <c r="F5755">
        <v>0</v>
      </c>
      <c r="G5755">
        <v>0</v>
      </c>
      <c r="I5755">
        <v>0</v>
      </c>
      <c r="J5755">
        <v>0</v>
      </c>
      <c r="L5755">
        <v>0</v>
      </c>
      <c r="N5755">
        <v>0</v>
      </c>
      <c r="P5755">
        <v>0</v>
      </c>
      <c r="Q5755">
        <v>0</v>
      </c>
      <c r="S5755">
        <v>0</v>
      </c>
    </row>
    <row r="5756" spans="1:19" x14ac:dyDescent="0.25">
      <c r="A5756" s="177" t="s">
        <v>11258</v>
      </c>
      <c r="B5756" t="s">
        <v>11259</v>
      </c>
      <c r="C5756" t="s">
        <v>352</v>
      </c>
      <c r="D5756" s="20" t="s">
        <v>1026</v>
      </c>
      <c r="E5756" s="26">
        <v>43647</v>
      </c>
      <c r="F5756">
        <v>0</v>
      </c>
      <c r="G5756">
        <v>0</v>
      </c>
      <c r="I5756">
        <v>0</v>
      </c>
      <c r="J5756">
        <v>0</v>
      </c>
      <c r="L5756">
        <v>0</v>
      </c>
      <c r="N5756">
        <v>0</v>
      </c>
      <c r="P5756">
        <v>0</v>
      </c>
      <c r="Q5756">
        <v>0</v>
      </c>
      <c r="S5756">
        <v>0</v>
      </c>
    </row>
    <row r="5757" spans="1:19" x14ac:dyDescent="0.25">
      <c r="A5757" s="177" t="s">
        <v>10259</v>
      </c>
      <c r="B5757" t="s">
        <v>10260</v>
      </c>
      <c r="C5757" t="s">
        <v>353</v>
      </c>
      <c r="D5757" s="20" t="s">
        <v>1026</v>
      </c>
      <c r="E5757" s="26">
        <v>43647</v>
      </c>
      <c r="F5757">
        <v>0</v>
      </c>
      <c r="G5757">
        <v>0</v>
      </c>
      <c r="I5757">
        <v>0</v>
      </c>
      <c r="J5757">
        <v>0</v>
      </c>
      <c r="L5757">
        <v>0</v>
      </c>
      <c r="N5757">
        <v>0</v>
      </c>
      <c r="P5757">
        <v>0</v>
      </c>
      <c r="Q5757">
        <v>0</v>
      </c>
      <c r="S5757">
        <v>0</v>
      </c>
    </row>
    <row r="5758" spans="1:19" x14ac:dyDescent="0.25">
      <c r="A5758" s="177" t="s">
        <v>10119</v>
      </c>
      <c r="B5758" t="s">
        <v>10120</v>
      </c>
      <c r="C5758" t="s">
        <v>386</v>
      </c>
      <c r="D5758" s="20" t="s">
        <v>1026</v>
      </c>
      <c r="E5758" s="26">
        <v>43647</v>
      </c>
      <c r="F5758">
        <v>0</v>
      </c>
      <c r="G5758">
        <v>0</v>
      </c>
      <c r="I5758">
        <v>0</v>
      </c>
      <c r="J5758">
        <v>0</v>
      </c>
      <c r="L5758">
        <v>0</v>
      </c>
      <c r="N5758">
        <v>0</v>
      </c>
      <c r="P5758">
        <v>0</v>
      </c>
      <c r="Q5758">
        <v>0</v>
      </c>
      <c r="S5758">
        <v>0</v>
      </c>
    </row>
    <row r="5759" spans="1:19" x14ac:dyDescent="0.25">
      <c r="A5759" s="177" t="s">
        <v>8672</v>
      </c>
      <c r="B5759" t="s">
        <v>8673</v>
      </c>
      <c r="C5759" t="s">
        <v>354</v>
      </c>
      <c r="D5759" s="20" t="s">
        <v>1026</v>
      </c>
      <c r="E5759" s="26">
        <v>43647</v>
      </c>
      <c r="F5759">
        <v>1.5</v>
      </c>
      <c r="G5759">
        <v>1.5</v>
      </c>
      <c r="I5759">
        <v>8</v>
      </c>
      <c r="J5759">
        <v>9</v>
      </c>
      <c r="L5759">
        <v>9</v>
      </c>
      <c r="N5759">
        <v>8</v>
      </c>
      <c r="P5759">
        <v>0</v>
      </c>
      <c r="Q5759">
        <v>0</v>
      </c>
      <c r="S5759">
        <v>0</v>
      </c>
    </row>
    <row r="5760" spans="1:19" x14ac:dyDescent="0.25">
      <c r="A5760" s="177" t="s">
        <v>6466</v>
      </c>
      <c r="B5760" t="s">
        <v>6467</v>
      </c>
      <c r="C5760" t="s">
        <v>355</v>
      </c>
      <c r="D5760" s="20" t="s">
        <v>1026</v>
      </c>
      <c r="E5760" s="26">
        <v>43647</v>
      </c>
      <c r="F5760">
        <v>3</v>
      </c>
      <c r="G5760">
        <v>5.5</v>
      </c>
      <c r="I5760">
        <v>6</v>
      </c>
      <c r="J5760">
        <v>17</v>
      </c>
      <c r="L5760">
        <v>32</v>
      </c>
      <c r="N5760">
        <v>6</v>
      </c>
      <c r="P5760">
        <v>0</v>
      </c>
      <c r="Q5760">
        <v>0</v>
      </c>
      <c r="S5760">
        <v>0</v>
      </c>
    </row>
    <row r="5761" spans="1:19" x14ac:dyDescent="0.25">
      <c r="A5761" s="177" t="s">
        <v>7539</v>
      </c>
      <c r="B5761" t="s">
        <v>7540</v>
      </c>
      <c r="C5761" t="s">
        <v>1074</v>
      </c>
      <c r="D5761" s="20" t="s">
        <v>1028</v>
      </c>
      <c r="E5761" s="26">
        <v>43647</v>
      </c>
      <c r="F5761">
        <v>2</v>
      </c>
      <c r="G5761">
        <v>2.5</v>
      </c>
      <c r="I5761">
        <v>8</v>
      </c>
      <c r="J5761">
        <v>11</v>
      </c>
      <c r="L5761">
        <v>14</v>
      </c>
      <c r="N5761">
        <v>8</v>
      </c>
      <c r="P5761">
        <v>0</v>
      </c>
      <c r="Q5761">
        <v>0</v>
      </c>
      <c r="S5761">
        <v>0</v>
      </c>
    </row>
    <row r="5762" spans="1:19" x14ac:dyDescent="0.25">
      <c r="A5762" s="177" t="s">
        <v>5828</v>
      </c>
      <c r="B5762" t="s">
        <v>5829</v>
      </c>
      <c r="C5762" t="s">
        <v>1073</v>
      </c>
      <c r="D5762" s="20" t="s">
        <v>1028</v>
      </c>
      <c r="E5762" s="26">
        <v>43647</v>
      </c>
      <c r="F5762">
        <v>3.5</v>
      </c>
      <c r="G5762">
        <v>3.5</v>
      </c>
      <c r="I5762">
        <v>16</v>
      </c>
      <c r="J5762">
        <v>20</v>
      </c>
      <c r="L5762">
        <v>20</v>
      </c>
      <c r="N5762">
        <v>14</v>
      </c>
      <c r="P5762">
        <v>1</v>
      </c>
      <c r="Q5762">
        <v>1</v>
      </c>
      <c r="S5762">
        <v>2</v>
      </c>
    </row>
    <row r="5763" spans="1:19" x14ac:dyDescent="0.25">
      <c r="A5763" s="177" t="s">
        <v>12204</v>
      </c>
      <c r="B5763" t="s">
        <v>12205</v>
      </c>
      <c r="C5763" t="s">
        <v>1076</v>
      </c>
      <c r="D5763" s="20" t="s">
        <v>1028</v>
      </c>
      <c r="E5763" s="26">
        <v>43647</v>
      </c>
      <c r="F5763">
        <v>1</v>
      </c>
      <c r="G5763">
        <v>2.5</v>
      </c>
      <c r="I5763">
        <v>4</v>
      </c>
      <c r="J5763">
        <v>5</v>
      </c>
      <c r="L5763">
        <v>14</v>
      </c>
      <c r="N5763">
        <v>4</v>
      </c>
      <c r="P5763">
        <v>0</v>
      </c>
      <c r="Q5763">
        <v>0</v>
      </c>
      <c r="S5763">
        <v>0</v>
      </c>
    </row>
    <row r="5764" spans="1:19" x14ac:dyDescent="0.25">
      <c r="A5764" s="177" t="s">
        <v>1023</v>
      </c>
      <c r="B5764" t="s">
        <v>1022</v>
      </c>
      <c r="C5764" t="s">
        <v>1080</v>
      </c>
      <c r="D5764" s="177" t="s">
        <v>1028</v>
      </c>
      <c r="E5764" s="26">
        <v>43647</v>
      </c>
      <c r="F5764">
        <v>1</v>
      </c>
      <c r="G5764">
        <v>1.5</v>
      </c>
      <c r="I5764">
        <v>9</v>
      </c>
      <c r="J5764">
        <v>5</v>
      </c>
      <c r="L5764">
        <v>9</v>
      </c>
      <c r="N5764">
        <v>8</v>
      </c>
      <c r="P5764">
        <v>0</v>
      </c>
      <c r="Q5764">
        <v>0</v>
      </c>
      <c r="S5764">
        <v>1</v>
      </c>
    </row>
    <row r="5765" spans="1:19" x14ac:dyDescent="0.25">
      <c r="A5765" s="177" t="s">
        <v>7417</v>
      </c>
      <c r="B5765" t="s">
        <v>7418</v>
      </c>
      <c r="C5765" t="s">
        <v>1078</v>
      </c>
      <c r="D5765" s="20" t="s">
        <v>1028</v>
      </c>
      <c r="E5765" s="26">
        <v>43647</v>
      </c>
      <c r="F5765">
        <v>5</v>
      </c>
      <c r="G5765">
        <v>4.5</v>
      </c>
      <c r="I5765">
        <v>21</v>
      </c>
      <c r="J5765">
        <v>28</v>
      </c>
      <c r="L5765">
        <v>26</v>
      </c>
      <c r="N5765">
        <v>18</v>
      </c>
      <c r="P5765">
        <v>3</v>
      </c>
      <c r="Q5765">
        <v>5</v>
      </c>
      <c r="S5765">
        <v>3</v>
      </c>
    </row>
    <row r="5766" spans="1:19" x14ac:dyDescent="0.25">
      <c r="A5766" s="177" t="s">
        <v>5409</v>
      </c>
      <c r="B5766" t="s">
        <v>5410</v>
      </c>
      <c r="C5766" t="s">
        <v>1079</v>
      </c>
      <c r="D5766" s="20" t="s">
        <v>1028</v>
      </c>
      <c r="E5766" s="26">
        <v>43647</v>
      </c>
      <c r="F5766">
        <v>3</v>
      </c>
      <c r="G5766">
        <v>3</v>
      </c>
      <c r="I5766">
        <v>9</v>
      </c>
      <c r="J5766">
        <v>17</v>
      </c>
      <c r="L5766">
        <v>17</v>
      </c>
      <c r="N5766">
        <v>6</v>
      </c>
      <c r="P5766">
        <v>1</v>
      </c>
      <c r="Q5766">
        <v>1</v>
      </c>
      <c r="S5766">
        <v>3</v>
      </c>
    </row>
    <row r="5767" spans="1:19" x14ac:dyDescent="0.25">
      <c r="A5767" s="177" t="s">
        <v>7548</v>
      </c>
      <c r="B5767" t="s">
        <v>7541</v>
      </c>
      <c r="C5767" s="20" t="s">
        <v>901</v>
      </c>
      <c r="D5767" s="20" t="s">
        <v>1026</v>
      </c>
      <c r="E5767" s="26">
        <v>43647</v>
      </c>
      <c r="F5767">
        <v>3.5</v>
      </c>
      <c r="G5767">
        <v>3</v>
      </c>
      <c r="I5767">
        <v>9</v>
      </c>
      <c r="J5767">
        <v>17</v>
      </c>
      <c r="L5767">
        <v>17</v>
      </c>
      <c r="N5767">
        <v>6</v>
      </c>
      <c r="P5767">
        <v>1</v>
      </c>
      <c r="Q5767">
        <v>1</v>
      </c>
      <c r="S5767">
        <v>3</v>
      </c>
    </row>
    <row r="5768" spans="1:19" x14ac:dyDescent="0.25">
      <c r="A5768" s="177" t="s">
        <v>7440</v>
      </c>
      <c r="B5768" t="s">
        <v>7439</v>
      </c>
      <c r="C5768" t="s">
        <v>901</v>
      </c>
      <c r="D5768" s="20" t="s">
        <v>1027</v>
      </c>
      <c r="E5768" s="26">
        <v>43647</v>
      </c>
      <c r="F5768">
        <v>3.5</v>
      </c>
      <c r="G5768">
        <v>3</v>
      </c>
      <c r="I5768">
        <v>9</v>
      </c>
      <c r="J5768">
        <v>17</v>
      </c>
      <c r="L5768">
        <v>17</v>
      </c>
      <c r="N5768">
        <v>6</v>
      </c>
      <c r="P5768">
        <v>1</v>
      </c>
      <c r="Q5768">
        <v>1</v>
      </c>
      <c r="S5768">
        <v>3</v>
      </c>
    </row>
    <row r="5769" spans="1:19" x14ac:dyDescent="0.25">
      <c r="A5769" s="177" t="s">
        <v>5593</v>
      </c>
      <c r="B5769" t="s">
        <v>5594</v>
      </c>
      <c r="C5769" t="s">
        <v>903</v>
      </c>
      <c r="D5769" s="20" t="s">
        <v>1026</v>
      </c>
      <c r="E5769" s="26">
        <v>43647</v>
      </c>
      <c r="F5769">
        <v>6.5</v>
      </c>
      <c r="G5769">
        <v>3</v>
      </c>
      <c r="I5769">
        <v>9</v>
      </c>
      <c r="J5769">
        <v>17</v>
      </c>
      <c r="L5769">
        <v>17</v>
      </c>
      <c r="N5769">
        <v>6</v>
      </c>
      <c r="P5769">
        <v>1</v>
      </c>
      <c r="Q5769">
        <v>1</v>
      </c>
      <c r="S5769">
        <v>3</v>
      </c>
    </row>
    <row r="5770" spans="1:19" x14ac:dyDescent="0.25">
      <c r="A5770" s="177" t="s">
        <v>5439</v>
      </c>
      <c r="B5770" t="s">
        <v>5440</v>
      </c>
      <c r="C5770" s="20" t="s">
        <v>903</v>
      </c>
      <c r="D5770" s="20" t="s">
        <v>1027</v>
      </c>
      <c r="E5770" s="26">
        <v>43647</v>
      </c>
      <c r="F5770">
        <v>0</v>
      </c>
      <c r="G5770">
        <v>3</v>
      </c>
      <c r="I5770">
        <v>9</v>
      </c>
      <c r="J5770">
        <v>17</v>
      </c>
      <c r="L5770">
        <v>17</v>
      </c>
      <c r="N5770">
        <v>6</v>
      </c>
      <c r="P5770">
        <v>1</v>
      </c>
      <c r="Q5770">
        <v>1</v>
      </c>
      <c r="S5770">
        <v>3</v>
      </c>
    </row>
    <row r="5771" spans="1:19" x14ac:dyDescent="0.25">
      <c r="A5771" s="177" t="s">
        <v>11993</v>
      </c>
      <c r="B5771" t="s">
        <v>11994</v>
      </c>
      <c r="C5771" t="s">
        <v>198</v>
      </c>
      <c r="D5771" s="20" t="s">
        <v>1028</v>
      </c>
      <c r="E5771" s="26">
        <v>43647</v>
      </c>
      <c r="F5771">
        <v>0</v>
      </c>
      <c r="G5771">
        <v>0</v>
      </c>
      <c r="I5771">
        <v>0</v>
      </c>
      <c r="J5771">
        <v>0</v>
      </c>
      <c r="L5771">
        <v>0</v>
      </c>
      <c r="N5771">
        <v>0</v>
      </c>
      <c r="P5771">
        <v>0</v>
      </c>
      <c r="Q5771">
        <v>0</v>
      </c>
      <c r="S5771">
        <v>0</v>
      </c>
    </row>
    <row r="5772" spans="1:19" x14ac:dyDescent="0.25">
      <c r="A5772" s="177" t="s">
        <v>11995</v>
      </c>
      <c r="B5772" t="s">
        <v>11996</v>
      </c>
      <c r="C5772" t="s">
        <v>962</v>
      </c>
      <c r="D5772" s="20" t="s">
        <v>1028</v>
      </c>
      <c r="E5772" s="26">
        <v>43647</v>
      </c>
      <c r="F5772">
        <v>2</v>
      </c>
      <c r="G5772">
        <v>3</v>
      </c>
      <c r="I5772">
        <v>3</v>
      </c>
      <c r="J5772">
        <v>16</v>
      </c>
      <c r="L5772">
        <v>18</v>
      </c>
      <c r="N5772">
        <v>3</v>
      </c>
      <c r="P5772">
        <v>2</v>
      </c>
      <c r="Q5772">
        <v>5</v>
      </c>
      <c r="S5772">
        <v>0</v>
      </c>
    </row>
    <row r="5773" spans="1:19" x14ac:dyDescent="0.25">
      <c r="A5773" s="177" t="s">
        <v>11997</v>
      </c>
      <c r="B5773" t="s">
        <v>11998</v>
      </c>
      <c r="C5773" t="s">
        <v>199</v>
      </c>
      <c r="D5773" s="20" t="s">
        <v>1028</v>
      </c>
      <c r="E5773" s="26">
        <v>43647</v>
      </c>
      <c r="F5773">
        <v>15</v>
      </c>
      <c r="G5773">
        <v>13.5</v>
      </c>
      <c r="I5773">
        <v>152</v>
      </c>
      <c r="J5773">
        <v>127</v>
      </c>
      <c r="L5773">
        <v>113</v>
      </c>
      <c r="N5773">
        <v>142</v>
      </c>
      <c r="P5773">
        <v>0</v>
      </c>
      <c r="Q5773">
        <v>0</v>
      </c>
      <c r="S5773">
        <v>10</v>
      </c>
    </row>
    <row r="5774" spans="1:19" x14ac:dyDescent="0.25">
      <c r="A5774" s="177" t="s">
        <v>11999</v>
      </c>
      <c r="B5774" t="s">
        <v>12000</v>
      </c>
      <c r="C5774" t="s">
        <v>348</v>
      </c>
      <c r="D5774" s="20" t="s">
        <v>1028</v>
      </c>
      <c r="E5774" s="26">
        <v>43647</v>
      </c>
      <c r="F5774">
        <v>0</v>
      </c>
      <c r="G5774">
        <v>0</v>
      </c>
      <c r="I5774">
        <v>0</v>
      </c>
      <c r="J5774">
        <v>0</v>
      </c>
      <c r="L5774">
        <v>0</v>
      </c>
      <c r="N5774">
        <v>0</v>
      </c>
      <c r="P5774">
        <v>0</v>
      </c>
      <c r="Q5774">
        <v>0</v>
      </c>
      <c r="S5774">
        <v>0</v>
      </c>
    </row>
    <row r="5775" spans="1:19" x14ac:dyDescent="0.25">
      <c r="A5775" s="177" t="s">
        <v>12001</v>
      </c>
      <c r="B5775" t="s">
        <v>12002</v>
      </c>
      <c r="C5775" t="s">
        <v>357</v>
      </c>
      <c r="D5775" s="20" t="s">
        <v>1028</v>
      </c>
      <c r="E5775" s="26">
        <v>43647</v>
      </c>
      <c r="F5775">
        <v>0</v>
      </c>
      <c r="G5775">
        <v>0</v>
      </c>
      <c r="I5775">
        <v>0</v>
      </c>
      <c r="J5775">
        <v>0</v>
      </c>
      <c r="L5775">
        <v>0</v>
      </c>
      <c r="N5775">
        <v>0</v>
      </c>
      <c r="P5775">
        <v>0</v>
      </c>
      <c r="Q5775">
        <v>0</v>
      </c>
      <c r="S5775">
        <v>0</v>
      </c>
    </row>
    <row r="5776" spans="1:19" x14ac:dyDescent="0.25">
      <c r="A5776" s="177" t="s">
        <v>11025</v>
      </c>
      <c r="B5776" t="s">
        <v>11026</v>
      </c>
      <c r="C5776" t="s">
        <v>227</v>
      </c>
      <c r="D5776" s="20" t="s">
        <v>1028</v>
      </c>
      <c r="E5776" s="26">
        <v>43647</v>
      </c>
      <c r="F5776">
        <v>0</v>
      </c>
      <c r="G5776">
        <v>0</v>
      </c>
      <c r="I5776">
        <v>0</v>
      </c>
      <c r="J5776">
        <v>0</v>
      </c>
      <c r="L5776">
        <v>0</v>
      </c>
      <c r="N5776">
        <v>0</v>
      </c>
      <c r="P5776">
        <v>0</v>
      </c>
      <c r="Q5776">
        <v>0</v>
      </c>
      <c r="S5776">
        <v>0</v>
      </c>
    </row>
    <row r="5777" spans="1:19" x14ac:dyDescent="0.25">
      <c r="A5777" s="177" t="s">
        <v>10850</v>
      </c>
      <c r="B5777" t="s">
        <v>10851</v>
      </c>
      <c r="C5777" t="s">
        <v>203</v>
      </c>
      <c r="D5777" s="20" t="s">
        <v>1028</v>
      </c>
      <c r="E5777" s="26">
        <v>43647</v>
      </c>
      <c r="F5777">
        <v>0</v>
      </c>
      <c r="G5777">
        <v>0</v>
      </c>
      <c r="I5777">
        <v>0</v>
      </c>
      <c r="J5777">
        <v>0</v>
      </c>
      <c r="L5777">
        <v>0</v>
      </c>
      <c r="N5777">
        <v>0</v>
      </c>
      <c r="O5777" t="e">
        <v>#DIV/0!</v>
      </c>
      <c r="P5777">
        <v>0</v>
      </c>
      <c r="Q5777">
        <v>0</v>
      </c>
      <c r="S5777">
        <v>0</v>
      </c>
    </row>
    <row r="5778" spans="1:19" x14ac:dyDescent="0.25">
      <c r="A5778" s="177" t="s">
        <v>10185</v>
      </c>
      <c r="B5778" t="s">
        <v>10186</v>
      </c>
      <c r="C5778" t="s">
        <v>387</v>
      </c>
      <c r="D5778" s="20" t="s">
        <v>1028</v>
      </c>
      <c r="E5778" s="26">
        <v>43647</v>
      </c>
      <c r="F5778">
        <v>0</v>
      </c>
      <c r="G5778">
        <v>0</v>
      </c>
      <c r="I5778">
        <v>0</v>
      </c>
      <c r="J5778">
        <v>0</v>
      </c>
      <c r="L5778">
        <v>0</v>
      </c>
      <c r="N5778">
        <v>0</v>
      </c>
      <c r="P5778">
        <v>0</v>
      </c>
      <c r="Q5778">
        <v>0</v>
      </c>
      <c r="S5778">
        <v>0</v>
      </c>
    </row>
    <row r="5779" spans="1:19" x14ac:dyDescent="0.25">
      <c r="A5779" s="177" t="s">
        <v>10003</v>
      </c>
      <c r="B5779" t="s">
        <v>10004</v>
      </c>
      <c r="C5779" t="s">
        <v>223</v>
      </c>
      <c r="D5779" s="20" t="s">
        <v>1028</v>
      </c>
      <c r="E5779" s="26">
        <v>43647</v>
      </c>
      <c r="F5779">
        <v>6</v>
      </c>
      <c r="G5779">
        <v>6</v>
      </c>
      <c r="I5779">
        <v>49</v>
      </c>
      <c r="J5779">
        <v>66</v>
      </c>
      <c r="L5779">
        <v>66</v>
      </c>
      <c r="N5779">
        <v>49</v>
      </c>
      <c r="P5779">
        <v>0</v>
      </c>
      <c r="Q5779">
        <v>0</v>
      </c>
      <c r="S5779">
        <v>0</v>
      </c>
    </row>
    <row r="5780" spans="1:19" x14ac:dyDescent="0.25">
      <c r="A5780" s="177" t="s">
        <v>9621</v>
      </c>
      <c r="B5780" t="s">
        <v>9622</v>
      </c>
      <c r="C5780" t="s">
        <v>346</v>
      </c>
      <c r="D5780" s="20" t="s">
        <v>1028</v>
      </c>
      <c r="E5780" s="26">
        <v>43647</v>
      </c>
      <c r="F5780">
        <v>0</v>
      </c>
      <c r="G5780">
        <v>0</v>
      </c>
      <c r="I5780">
        <v>0</v>
      </c>
      <c r="J5780">
        <v>0</v>
      </c>
      <c r="L5780">
        <v>0</v>
      </c>
      <c r="N5780">
        <v>0</v>
      </c>
      <c r="P5780">
        <v>0</v>
      </c>
      <c r="Q5780">
        <v>0</v>
      </c>
      <c r="S5780">
        <v>0</v>
      </c>
    </row>
    <row r="5781" spans="1:19" x14ac:dyDescent="0.25">
      <c r="A5781" s="177" t="s">
        <v>9262</v>
      </c>
      <c r="B5781" t="s">
        <v>9263</v>
      </c>
      <c r="C5781" t="s">
        <v>207</v>
      </c>
      <c r="D5781" s="20" t="s">
        <v>1028</v>
      </c>
      <c r="E5781" s="26">
        <v>43647</v>
      </c>
      <c r="F5781">
        <v>7</v>
      </c>
      <c r="G5781">
        <v>7</v>
      </c>
      <c r="I5781">
        <v>19</v>
      </c>
      <c r="J5781">
        <v>43</v>
      </c>
      <c r="L5781">
        <v>42</v>
      </c>
      <c r="N5781">
        <v>14</v>
      </c>
      <c r="O5781">
        <v>1</v>
      </c>
      <c r="P5781">
        <v>6</v>
      </c>
      <c r="Q5781">
        <v>7</v>
      </c>
      <c r="S5781">
        <v>5</v>
      </c>
    </row>
    <row r="5782" spans="1:19" x14ac:dyDescent="0.25">
      <c r="A5782" s="177" t="s">
        <v>8423</v>
      </c>
      <c r="B5782" t="s">
        <v>8424</v>
      </c>
      <c r="C5782" t="s">
        <v>212</v>
      </c>
      <c r="D5782" s="20" t="s">
        <v>1028</v>
      </c>
      <c r="E5782" s="26">
        <v>43647</v>
      </c>
      <c r="F5782">
        <v>2.5</v>
      </c>
      <c r="G5782">
        <v>1.5</v>
      </c>
      <c r="I5782">
        <v>5</v>
      </c>
      <c r="J5782">
        <v>14</v>
      </c>
      <c r="L5782">
        <v>8</v>
      </c>
      <c r="N5782">
        <v>2</v>
      </c>
      <c r="P5782">
        <v>1</v>
      </c>
      <c r="Q5782">
        <v>1</v>
      </c>
      <c r="S5782">
        <v>3</v>
      </c>
    </row>
    <row r="5783" spans="1:19" x14ac:dyDescent="0.25">
      <c r="A5783" s="177" t="s">
        <v>8154</v>
      </c>
      <c r="B5783" t="s">
        <v>8155</v>
      </c>
      <c r="C5783" t="s">
        <v>963</v>
      </c>
      <c r="D5783" s="20" t="s">
        <v>1028</v>
      </c>
      <c r="E5783" s="26">
        <v>43647</v>
      </c>
      <c r="F5783">
        <v>4</v>
      </c>
      <c r="G5783">
        <v>3</v>
      </c>
      <c r="I5783">
        <v>2</v>
      </c>
      <c r="J5783">
        <v>17</v>
      </c>
      <c r="L5783">
        <v>12</v>
      </c>
      <c r="N5783">
        <v>2</v>
      </c>
      <c r="P5783">
        <v>0</v>
      </c>
      <c r="Q5783">
        <v>0</v>
      </c>
      <c r="S5783">
        <v>0</v>
      </c>
    </row>
    <row r="5784" spans="1:19" x14ac:dyDescent="0.25">
      <c r="A5784" s="177" t="s">
        <v>8122</v>
      </c>
      <c r="B5784" t="s">
        <v>8123</v>
      </c>
      <c r="C5784" t="s">
        <v>225</v>
      </c>
      <c r="D5784" s="20" t="s">
        <v>1028</v>
      </c>
      <c r="E5784" s="26">
        <v>43647</v>
      </c>
      <c r="F5784">
        <v>6</v>
      </c>
      <c r="G5784">
        <v>7.5</v>
      </c>
      <c r="I5784">
        <v>34</v>
      </c>
      <c r="J5784">
        <v>55</v>
      </c>
      <c r="L5784">
        <v>73</v>
      </c>
      <c r="N5784">
        <v>34</v>
      </c>
      <c r="P5784">
        <v>0</v>
      </c>
      <c r="Q5784">
        <v>4</v>
      </c>
      <c r="S5784">
        <v>0</v>
      </c>
    </row>
    <row r="5785" spans="1:19" x14ac:dyDescent="0.25">
      <c r="A5785" s="177" t="s">
        <v>7734</v>
      </c>
      <c r="B5785" t="s">
        <v>7735</v>
      </c>
      <c r="C5785" t="s">
        <v>901</v>
      </c>
      <c r="D5785" s="20" t="s">
        <v>1028</v>
      </c>
      <c r="E5785" s="26">
        <v>43647</v>
      </c>
      <c r="F5785">
        <v>7</v>
      </c>
      <c r="G5785">
        <v>7</v>
      </c>
      <c r="I5785">
        <v>29</v>
      </c>
      <c r="J5785">
        <v>39</v>
      </c>
      <c r="L5785">
        <v>40</v>
      </c>
      <c r="N5785">
        <v>26</v>
      </c>
      <c r="P5785">
        <v>3</v>
      </c>
      <c r="Q5785">
        <v>5</v>
      </c>
      <c r="S5785">
        <v>3</v>
      </c>
    </row>
    <row r="5786" spans="1:19" x14ac:dyDescent="0.25">
      <c r="A5786" s="177" t="s">
        <v>7182</v>
      </c>
      <c r="B5786" t="s">
        <v>7183</v>
      </c>
      <c r="C5786" t="s">
        <v>232</v>
      </c>
      <c r="D5786" s="20" t="s">
        <v>1028</v>
      </c>
      <c r="E5786" s="26">
        <v>43647</v>
      </c>
      <c r="F5786">
        <v>15.5</v>
      </c>
      <c r="G5786">
        <v>11</v>
      </c>
      <c r="I5786">
        <v>129</v>
      </c>
      <c r="J5786">
        <v>148</v>
      </c>
      <c r="L5786">
        <v>106</v>
      </c>
      <c r="N5786">
        <v>120</v>
      </c>
      <c r="P5786">
        <v>3</v>
      </c>
      <c r="Q5786">
        <v>8</v>
      </c>
      <c r="S5786">
        <v>9</v>
      </c>
    </row>
    <row r="5787" spans="1:19" x14ac:dyDescent="0.25">
      <c r="A5787" s="177" t="s">
        <v>6816</v>
      </c>
      <c r="B5787" t="s">
        <v>6817</v>
      </c>
      <c r="C5787" t="s">
        <v>317</v>
      </c>
      <c r="D5787" s="20" t="s">
        <v>1028</v>
      </c>
      <c r="E5787" s="26">
        <v>43647</v>
      </c>
      <c r="F5787">
        <v>9</v>
      </c>
      <c r="G5787">
        <v>11.5</v>
      </c>
      <c r="I5787">
        <v>22</v>
      </c>
      <c r="J5787">
        <v>52</v>
      </c>
      <c r="L5787">
        <v>67</v>
      </c>
      <c r="N5787">
        <v>20</v>
      </c>
      <c r="P5787">
        <v>1</v>
      </c>
      <c r="Q5787">
        <v>1</v>
      </c>
      <c r="S5787">
        <v>2</v>
      </c>
    </row>
    <row r="5788" spans="1:19" x14ac:dyDescent="0.25">
      <c r="A5788" s="177" t="s">
        <v>6392</v>
      </c>
      <c r="B5788" t="s">
        <v>6393</v>
      </c>
      <c r="C5788" t="s">
        <v>214</v>
      </c>
      <c r="D5788" s="20" t="s">
        <v>1028</v>
      </c>
      <c r="E5788" s="26">
        <v>43647</v>
      </c>
      <c r="F5788">
        <v>13.5</v>
      </c>
      <c r="G5788">
        <v>15.5</v>
      </c>
      <c r="I5788">
        <v>89</v>
      </c>
      <c r="J5788">
        <v>122</v>
      </c>
      <c r="L5788">
        <v>138</v>
      </c>
      <c r="N5788">
        <v>68</v>
      </c>
      <c r="O5788">
        <v>1.05</v>
      </c>
      <c r="P5788">
        <v>14</v>
      </c>
      <c r="Q5788">
        <v>16</v>
      </c>
      <c r="S5788">
        <v>21</v>
      </c>
    </row>
    <row r="5789" spans="1:19" x14ac:dyDescent="0.25">
      <c r="A5789" s="177" t="s">
        <v>5846</v>
      </c>
      <c r="B5789" t="s">
        <v>5847</v>
      </c>
      <c r="C5789" t="s">
        <v>903</v>
      </c>
      <c r="D5789" s="20" t="s">
        <v>1028</v>
      </c>
      <c r="E5789" s="26">
        <v>43647</v>
      </c>
      <c r="F5789">
        <v>6.5</v>
      </c>
      <c r="G5789">
        <v>6.5</v>
      </c>
      <c r="I5789">
        <v>25</v>
      </c>
      <c r="J5789">
        <v>37</v>
      </c>
      <c r="L5789">
        <v>37</v>
      </c>
      <c r="N5789">
        <v>20</v>
      </c>
      <c r="P5789">
        <v>2</v>
      </c>
      <c r="Q5789">
        <v>2</v>
      </c>
      <c r="S5789">
        <v>5</v>
      </c>
    </row>
    <row r="5790" spans="1:19" x14ac:dyDescent="0.25">
      <c r="A5790" s="177" t="s">
        <v>4999</v>
      </c>
      <c r="B5790" t="s">
        <v>5000</v>
      </c>
      <c r="C5790" t="s">
        <v>230</v>
      </c>
      <c r="D5790" s="20" t="s">
        <v>1028</v>
      </c>
      <c r="E5790" s="26">
        <v>43647</v>
      </c>
      <c r="F5790">
        <v>0</v>
      </c>
      <c r="G5790">
        <v>0</v>
      </c>
      <c r="I5790">
        <v>0</v>
      </c>
      <c r="J5790">
        <v>0</v>
      </c>
      <c r="L5790">
        <v>0</v>
      </c>
      <c r="N5790">
        <v>0</v>
      </c>
      <c r="P5790">
        <v>0</v>
      </c>
      <c r="Q5790">
        <v>0</v>
      </c>
      <c r="S5790">
        <v>0</v>
      </c>
    </row>
    <row r="5791" spans="1:19" x14ac:dyDescent="0.25">
      <c r="A5791" s="177" t="s">
        <v>4824</v>
      </c>
      <c r="B5791" t="s">
        <v>4825</v>
      </c>
      <c r="C5791" t="s">
        <v>234</v>
      </c>
      <c r="D5791" s="20" t="s">
        <v>1028</v>
      </c>
      <c r="E5791" s="26">
        <v>43647</v>
      </c>
      <c r="F5791">
        <v>0</v>
      </c>
      <c r="G5791">
        <v>0</v>
      </c>
      <c r="I5791">
        <v>0</v>
      </c>
      <c r="J5791">
        <v>0</v>
      </c>
      <c r="L5791">
        <v>0</v>
      </c>
      <c r="N5791">
        <v>0</v>
      </c>
      <c r="P5791">
        <v>0</v>
      </c>
      <c r="Q5791">
        <v>0</v>
      </c>
      <c r="S5791">
        <v>0</v>
      </c>
    </row>
    <row r="5792" spans="1:19" x14ac:dyDescent="0.25">
      <c r="A5792" s="177" t="s">
        <v>4474</v>
      </c>
      <c r="B5792" t="s">
        <v>4475</v>
      </c>
      <c r="C5792" t="s">
        <v>217</v>
      </c>
      <c r="D5792" s="20" t="s">
        <v>1028</v>
      </c>
      <c r="E5792" s="26">
        <v>43647</v>
      </c>
      <c r="F5792">
        <v>0</v>
      </c>
      <c r="G5792">
        <v>0</v>
      </c>
      <c r="I5792">
        <v>0</v>
      </c>
      <c r="J5792">
        <v>0</v>
      </c>
      <c r="L5792">
        <v>0</v>
      </c>
      <c r="N5792">
        <v>0</v>
      </c>
      <c r="P5792">
        <v>0</v>
      </c>
      <c r="Q5792">
        <v>0</v>
      </c>
      <c r="S5792">
        <v>0</v>
      </c>
    </row>
    <row r="5793" spans="1:19" x14ac:dyDescent="0.25">
      <c r="A5793" s="177" t="s">
        <v>3884</v>
      </c>
      <c r="B5793" t="s">
        <v>3885</v>
      </c>
      <c r="C5793" t="s">
        <v>342</v>
      </c>
      <c r="D5793" s="20" t="s">
        <v>1028</v>
      </c>
      <c r="E5793" s="26">
        <v>43647</v>
      </c>
      <c r="F5793">
        <v>2</v>
      </c>
      <c r="G5793">
        <v>3</v>
      </c>
      <c r="I5793">
        <v>22</v>
      </c>
      <c r="J5793">
        <v>22</v>
      </c>
      <c r="L5793">
        <v>36</v>
      </c>
      <c r="N5793">
        <v>18</v>
      </c>
      <c r="P5793">
        <v>0</v>
      </c>
      <c r="Q5793">
        <v>0</v>
      </c>
      <c r="S5793">
        <v>4</v>
      </c>
    </row>
    <row r="5794" spans="1:19" x14ac:dyDescent="0.25">
      <c r="A5794" s="177" t="s">
        <v>3692</v>
      </c>
      <c r="B5794" t="s">
        <v>3693</v>
      </c>
      <c r="C5794" t="s">
        <v>220</v>
      </c>
      <c r="D5794" s="20" t="s">
        <v>1028</v>
      </c>
      <c r="E5794" s="26">
        <v>43647</v>
      </c>
      <c r="F5794">
        <v>0</v>
      </c>
      <c r="G5794">
        <v>0</v>
      </c>
      <c r="I5794">
        <v>0</v>
      </c>
      <c r="J5794">
        <v>0</v>
      </c>
      <c r="L5794">
        <v>0</v>
      </c>
      <c r="N5794">
        <v>0</v>
      </c>
      <c r="P5794">
        <v>0</v>
      </c>
      <c r="Q5794">
        <v>0</v>
      </c>
      <c r="S5794">
        <v>0</v>
      </c>
    </row>
    <row r="5795" spans="1:19" x14ac:dyDescent="0.25">
      <c r="A5795" s="177" t="s">
        <v>3167</v>
      </c>
      <c r="B5795" t="s">
        <v>3168</v>
      </c>
      <c r="C5795" t="s">
        <v>242</v>
      </c>
      <c r="D5795" s="20" t="s">
        <v>1026</v>
      </c>
      <c r="E5795" s="26">
        <v>43647</v>
      </c>
      <c r="F5795">
        <v>0</v>
      </c>
      <c r="G5795">
        <v>0</v>
      </c>
      <c r="I5795">
        <v>0</v>
      </c>
      <c r="J5795">
        <v>0</v>
      </c>
      <c r="L5795">
        <v>0</v>
      </c>
      <c r="N5795">
        <v>0</v>
      </c>
      <c r="P5795">
        <v>0</v>
      </c>
      <c r="Q5795">
        <v>0</v>
      </c>
      <c r="S5795">
        <v>0</v>
      </c>
    </row>
    <row r="5796" spans="1:19" x14ac:dyDescent="0.25">
      <c r="A5796" s="177" t="s">
        <v>2992</v>
      </c>
      <c r="B5796" t="s">
        <v>2993</v>
      </c>
      <c r="C5796" t="s">
        <v>2754</v>
      </c>
      <c r="D5796" s="20" t="s">
        <v>1026</v>
      </c>
      <c r="E5796" s="26">
        <v>43647</v>
      </c>
      <c r="F5796">
        <v>3.5</v>
      </c>
      <c r="G5796">
        <v>3.5</v>
      </c>
      <c r="I5796">
        <v>16</v>
      </c>
      <c r="J5796">
        <v>20</v>
      </c>
      <c r="L5796">
        <v>20</v>
      </c>
      <c r="N5796">
        <v>14</v>
      </c>
      <c r="P5796">
        <v>1</v>
      </c>
      <c r="Q5796">
        <v>1</v>
      </c>
      <c r="S5796">
        <v>2</v>
      </c>
    </row>
    <row r="5797" spans="1:19" x14ac:dyDescent="0.25">
      <c r="A5797" s="177" t="s">
        <v>2788</v>
      </c>
      <c r="B5797" t="s">
        <v>2787</v>
      </c>
      <c r="C5797" t="s">
        <v>2754</v>
      </c>
      <c r="D5797" s="20" t="s">
        <v>1027</v>
      </c>
      <c r="E5797" s="26">
        <v>43647</v>
      </c>
      <c r="F5797">
        <v>3</v>
      </c>
      <c r="G5797">
        <v>5</v>
      </c>
      <c r="I5797">
        <v>12</v>
      </c>
      <c r="J5797">
        <v>16</v>
      </c>
      <c r="L5797">
        <v>28</v>
      </c>
      <c r="N5797">
        <v>12</v>
      </c>
      <c r="P5797">
        <v>0</v>
      </c>
      <c r="Q5797">
        <v>0</v>
      </c>
      <c r="S5797">
        <v>0</v>
      </c>
    </row>
    <row r="5798" spans="1:19" x14ac:dyDescent="0.25">
      <c r="A5798" s="177" t="s">
        <v>2785</v>
      </c>
      <c r="B5798" t="s">
        <v>2786</v>
      </c>
      <c r="C5798" t="s">
        <v>2754</v>
      </c>
      <c r="D5798" s="20" t="s">
        <v>1028</v>
      </c>
      <c r="E5798" s="26">
        <v>43647</v>
      </c>
      <c r="F5798">
        <v>6.5</v>
      </c>
      <c r="G5798">
        <v>8.5</v>
      </c>
      <c r="I5798">
        <v>28</v>
      </c>
      <c r="J5798">
        <v>36</v>
      </c>
      <c r="L5798">
        <v>48</v>
      </c>
      <c r="N5798">
        <v>26</v>
      </c>
      <c r="P5798">
        <v>1</v>
      </c>
      <c r="Q5798">
        <v>1</v>
      </c>
      <c r="S5798">
        <v>2</v>
      </c>
    </row>
    <row r="5799" spans="1:19" x14ac:dyDescent="0.25">
      <c r="A5799" s="177" t="s">
        <v>2747</v>
      </c>
      <c r="B5799" t="s">
        <v>2748</v>
      </c>
      <c r="C5799" t="s">
        <v>237</v>
      </c>
      <c r="D5799" s="20" t="s">
        <v>1026</v>
      </c>
      <c r="E5799" s="26">
        <v>43647</v>
      </c>
      <c r="F5799">
        <v>10.5</v>
      </c>
      <c r="G5799">
        <v>13</v>
      </c>
      <c r="I5799">
        <v>36</v>
      </c>
      <c r="J5799">
        <v>77</v>
      </c>
      <c r="L5799">
        <v>82</v>
      </c>
      <c r="N5799">
        <v>20</v>
      </c>
      <c r="O5799">
        <v>0.87666666666666659</v>
      </c>
      <c r="P5799">
        <v>13</v>
      </c>
      <c r="Q5799">
        <v>18</v>
      </c>
      <c r="S5799">
        <v>16</v>
      </c>
    </row>
    <row r="5800" spans="1:19" x14ac:dyDescent="0.25">
      <c r="A5800" s="177" t="s">
        <v>2572</v>
      </c>
      <c r="B5800" t="s">
        <v>2573</v>
      </c>
      <c r="C5800" t="s">
        <v>238</v>
      </c>
      <c r="D5800" s="20" t="s">
        <v>1026</v>
      </c>
      <c r="E5800" s="26">
        <v>43647</v>
      </c>
      <c r="F5800">
        <v>8</v>
      </c>
      <c r="G5800">
        <v>6</v>
      </c>
      <c r="I5800">
        <v>15</v>
      </c>
      <c r="J5800">
        <v>34</v>
      </c>
      <c r="L5800">
        <v>27</v>
      </c>
      <c r="N5800">
        <v>15</v>
      </c>
      <c r="P5800">
        <v>2</v>
      </c>
      <c r="Q5800">
        <v>2</v>
      </c>
      <c r="S5800">
        <v>0</v>
      </c>
    </row>
    <row r="5801" spans="1:19" x14ac:dyDescent="0.25">
      <c r="A5801" s="177" t="s">
        <v>2399</v>
      </c>
      <c r="B5801" t="s">
        <v>2400</v>
      </c>
      <c r="C5801" t="s">
        <v>239</v>
      </c>
      <c r="D5801" s="20" t="s">
        <v>1026</v>
      </c>
      <c r="E5801" s="26">
        <v>43647</v>
      </c>
      <c r="F5801">
        <v>0</v>
      </c>
      <c r="G5801">
        <v>0</v>
      </c>
      <c r="I5801">
        <v>0</v>
      </c>
      <c r="J5801">
        <v>0</v>
      </c>
      <c r="L5801">
        <v>0</v>
      </c>
      <c r="N5801">
        <v>0</v>
      </c>
      <c r="P5801">
        <v>0</v>
      </c>
      <c r="Q5801">
        <v>0</v>
      </c>
      <c r="S5801">
        <v>0</v>
      </c>
    </row>
    <row r="5802" spans="1:19" x14ac:dyDescent="0.25">
      <c r="A5802" s="177" t="s">
        <v>2224</v>
      </c>
      <c r="B5802" t="s">
        <v>2225</v>
      </c>
      <c r="C5802" t="s">
        <v>2018</v>
      </c>
      <c r="D5802" s="20" t="s">
        <v>1026</v>
      </c>
      <c r="E5802" s="26">
        <v>43647</v>
      </c>
      <c r="F5802">
        <v>6.5</v>
      </c>
      <c r="G5802">
        <v>5.5</v>
      </c>
      <c r="I5802">
        <v>25</v>
      </c>
      <c r="J5802">
        <v>38</v>
      </c>
      <c r="L5802">
        <v>32</v>
      </c>
      <c r="N5802">
        <v>21</v>
      </c>
      <c r="P5802">
        <v>4</v>
      </c>
      <c r="Q5802">
        <v>6</v>
      </c>
      <c r="S5802">
        <v>4</v>
      </c>
    </row>
    <row r="5803" spans="1:19" x14ac:dyDescent="0.25">
      <c r="A5803" s="177" t="s">
        <v>2049</v>
      </c>
      <c r="B5803" t="s">
        <v>2050</v>
      </c>
      <c r="C5803" t="s">
        <v>2018</v>
      </c>
      <c r="D5803" s="20" t="s">
        <v>1027</v>
      </c>
      <c r="E5803" s="26">
        <v>43647</v>
      </c>
      <c r="F5803">
        <v>2.5</v>
      </c>
      <c r="G5803">
        <v>3.5</v>
      </c>
      <c r="I5803">
        <v>14</v>
      </c>
      <c r="J5803">
        <v>12</v>
      </c>
      <c r="L5803">
        <v>20</v>
      </c>
      <c r="N5803">
        <v>11</v>
      </c>
      <c r="P5803">
        <v>0</v>
      </c>
      <c r="Q5803">
        <v>0</v>
      </c>
      <c r="S5803">
        <v>3</v>
      </c>
    </row>
    <row r="5804" spans="1:19" x14ac:dyDescent="0.25">
      <c r="A5804" s="177" t="s">
        <v>2016</v>
      </c>
      <c r="B5804" t="s">
        <v>2017</v>
      </c>
      <c r="C5804" s="20" t="s">
        <v>2018</v>
      </c>
      <c r="D5804" s="20" t="s">
        <v>1028</v>
      </c>
      <c r="E5804" s="26">
        <v>43647</v>
      </c>
      <c r="F5804">
        <v>9</v>
      </c>
      <c r="G5804">
        <v>9</v>
      </c>
      <c r="I5804">
        <v>39</v>
      </c>
      <c r="J5804">
        <v>50</v>
      </c>
      <c r="L5804">
        <v>52</v>
      </c>
      <c r="N5804">
        <v>32</v>
      </c>
      <c r="P5804">
        <v>4</v>
      </c>
      <c r="Q5804">
        <v>6</v>
      </c>
      <c r="S5804">
        <v>7</v>
      </c>
    </row>
    <row r="5805" spans="1:19" x14ac:dyDescent="0.25">
      <c r="A5805" s="177" t="s">
        <v>1984</v>
      </c>
      <c r="B5805" t="s">
        <v>1985</v>
      </c>
      <c r="C5805" t="s">
        <v>966</v>
      </c>
      <c r="D5805" s="20" t="s">
        <v>1026</v>
      </c>
      <c r="E5805" s="26">
        <v>43647</v>
      </c>
      <c r="F5805">
        <v>0</v>
      </c>
      <c r="G5805">
        <v>0</v>
      </c>
      <c r="I5805">
        <v>0</v>
      </c>
      <c r="J5805">
        <v>0</v>
      </c>
      <c r="L5805">
        <v>0</v>
      </c>
      <c r="N5805">
        <v>0</v>
      </c>
      <c r="P5805">
        <v>0</v>
      </c>
      <c r="Q5805">
        <v>0</v>
      </c>
      <c r="S5805">
        <v>0</v>
      </c>
    </row>
    <row r="5806" spans="1:19" x14ac:dyDescent="0.25">
      <c r="A5806" s="177" t="s">
        <v>1976</v>
      </c>
      <c r="B5806" t="s">
        <v>1977</v>
      </c>
      <c r="C5806" t="s">
        <v>240</v>
      </c>
      <c r="D5806" s="20" t="s">
        <v>1026</v>
      </c>
      <c r="E5806" s="26">
        <v>43647</v>
      </c>
      <c r="F5806">
        <v>17.5</v>
      </c>
      <c r="G5806">
        <v>15.5</v>
      </c>
      <c r="I5806">
        <v>52</v>
      </c>
      <c r="J5806">
        <v>100</v>
      </c>
      <c r="L5806">
        <v>89</v>
      </c>
      <c r="N5806">
        <v>43</v>
      </c>
      <c r="P5806">
        <v>4</v>
      </c>
      <c r="Q5806">
        <v>4</v>
      </c>
      <c r="S5806">
        <v>9</v>
      </c>
    </row>
    <row r="5807" spans="1:19" x14ac:dyDescent="0.25">
      <c r="A5807" s="177" t="s">
        <v>1801</v>
      </c>
      <c r="B5807" t="s">
        <v>1802</v>
      </c>
      <c r="C5807" t="s">
        <v>241</v>
      </c>
      <c r="D5807" s="20" t="s">
        <v>1026</v>
      </c>
      <c r="E5807" s="26">
        <v>43647</v>
      </c>
      <c r="F5807">
        <v>40</v>
      </c>
      <c r="G5807">
        <v>37</v>
      </c>
      <c r="I5807">
        <v>396</v>
      </c>
      <c r="J5807">
        <v>435</v>
      </c>
      <c r="L5807">
        <v>417</v>
      </c>
      <c r="N5807">
        <v>368</v>
      </c>
      <c r="P5807">
        <v>8</v>
      </c>
      <c r="Q5807">
        <v>18</v>
      </c>
      <c r="S5807">
        <v>28</v>
      </c>
    </row>
    <row r="5808" spans="1:19" x14ac:dyDescent="0.25">
      <c r="A5808" s="177" t="s">
        <v>1626</v>
      </c>
      <c r="B5808" t="s">
        <v>1627</v>
      </c>
      <c r="C5808" t="s">
        <v>318</v>
      </c>
      <c r="D5808" s="20" t="s">
        <v>1026</v>
      </c>
      <c r="E5808" s="26">
        <v>43647</v>
      </c>
      <c r="F5808">
        <v>4.5</v>
      </c>
      <c r="G5808">
        <v>7</v>
      </c>
      <c r="I5808">
        <v>14</v>
      </c>
      <c r="J5808">
        <v>26</v>
      </c>
      <c r="L5808">
        <v>41</v>
      </c>
      <c r="N5808">
        <v>14</v>
      </c>
      <c r="P5808">
        <v>0</v>
      </c>
      <c r="Q5808">
        <v>0</v>
      </c>
      <c r="S5808">
        <v>0</v>
      </c>
    </row>
    <row r="5809" spans="1:19" x14ac:dyDescent="0.25">
      <c r="A5809" s="177" t="s">
        <v>1516</v>
      </c>
      <c r="B5809" t="s">
        <v>1517</v>
      </c>
      <c r="C5809" t="s">
        <v>896</v>
      </c>
      <c r="D5809" s="20" t="s">
        <v>1026</v>
      </c>
      <c r="E5809" s="26">
        <v>43647</v>
      </c>
      <c r="F5809">
        <v>90.5</v>
      </c>
      <c r="G5809">
        <v>87.5</v>
      </c>
      <c r="I5809">
        <v>554</v>
      </c>
      <c r="J5809">
        <v>730</v>
      </c>
      <c r="L5809">
        <v>708</v>
      </c>
      <c r="N5809">
        <v>495</v>
      </c>
      <c r="O5809">
        <v>0.87666666666666659</v>
      </c>
      <c r="P5809">
        <v>32</v>
      </c>
      <c r="Q5809">
        <v>49</v>
      </c>
      <c r="S5809">
        <v>59</v>
      </c>
    </row>
    <row r="5810" spans="1:19" x14ac:dyDescent="0.25">
      <c r="A5810" s="177" t="s">
        <v>1475</v>
      </c>
      <c r="B5810" t="s">
        <v>1476</v>
      </c>
      <c r="C5810" t="s">
        <v>899</v>
      </c>
      <c r="D5810" s="20" t="s">
        <v>1027</v>
      </c>
      <c r="E5810" s="26">
        <v>43647</v>
      </c>
      <c r="F5810">
        <v>5.5</v>
      </c>
      <c r="G5810">
        <v>8.5</v>
      </c>
      <c r="I5810">
        <v>26</v>
      </c>
      <c r="J5810">
        <v>28</v>
      </c>
      <c r="L5810">
        <v>48</v>
      </c>
      <c r="N5810">
        <v>23</v>
      </c>
      <c r="O5810" t="s">
        <v>904</v>
      </c>
      <c r="P5810">
        <v>0</v>
      </c>
      <c r="Q5810">
        <v>0</v>
      </c>
      <c r="S5810">
        <v>3</v>
      </c>
    </row>
    <row r="5811" spans="1:19" x14ac:dyDescent="0.25">
      <c r="A5811" s="177" t="s">
        <v>1414</v>
      </c>
      <c r="B5811" t="s">
        <v>1415</v>
      </c>
      <c r="C5811" t="s">
        <v>1264</v>
      </c>
      <c r="D5811" s="20" t="s">
        <v>1026</v>
      </c>
      <c r="E5811" s="26">
        <v>43647</v>
      </c>
      <c r="F5811">
        <v>27.5</v>
      </c>
      <c r="G5811">
        <v>24.5</v>
      </c>
      <c r="I5811">
        <v>93</v>
      </c>
      <c r="J5811">
        <v>158</v>
      </c>
      <c r="L5811">
        <v>141</v>
      </c>
      <c r="N5811">
        <v>78</v>
      </c>
      <c r="P5811">
        <v>9</v>
      </c>
      <c r="Q5811">
        <v>11</v>
      </c>
      <c r="S5811">
        <v>15</v>
      </c>
    </row>
    <row r="5812" spans="1:19" x14ac:dyDescent="0.25">
      <c r="A5812" s="177" t="s">
        <v>1381</v>
      </c>
      <c r="B5812" t="s">
        <v>1380</v>
      </c>
      <c r="C5812" t="s">
        <v>1264</v>
      </c>
      <c r="D5812" s="20" t="s">
        <v>1027</v>
      </c>
      <c r="E5812" s="26">
        <v>43647</v>
      </c>
      <c r="F5812">
        <v>5.5</v>
      </c>
      <c r="G5812">
        <v>8.5</v>
      </c>
      <c r="I5812">
        <v>26</v>
      </c>
      <c r="J5812">
        <v>28</v>
      </c>
      <c r="L5812">
        <v>48</v>
      </c>
      <c r="N5812">
        <v>23</v>
      </c>
      <c r="P5812">
        <v>0</v>
      </c>
      <c r="Q5812">
        <v>0</v>
      </c>
      <c r="S5812">
        <v>3</v>
      </c>
    </row>
    <row r="5813" spans="1:19" x14ac:dyDescent="0.25">
      <c r="A5813" s="177" t="s">
        <v>1378</v>
      </c>
      <c r="B5813" t="s">
        <v>1379</v>
      </c>
      <c r="C5813" t="s">
        <v>1264</v>
      </c>
      <c r="D5813" s="20" t="s">
        <v>1028</v>
      </c>
      <c r="E5813" s="26">
        <v>43647</v>
      </c>
      <c r="F5813">
        <v>33</v>
      </c>
      <c r="G5813">
        <v>33</v>
      </c>
      <c r="I5813">
        <v>119</v>
      </c>
      <c r="J5813">
        <v>186</v>
      </c>
      <c r="L5813">
        <v>189</v>
      </c>
      <c r="N5813">
        <v>101</v>
      </c>
      <c r="P5813">
        <v>9</v>
      </c>
      <c r="Q5813">
        <v>11</v>
      </c>
      <c r="S5813">
        <v>18</v>
      </c>
    </row>
    <row r="5814" spans="1:19" x14ac:dyDescent="0.25">
      <c r="A5814" s="177" t="s">
        <v>1174</v>
      </c>
      <c r="B5814" t="s">
        <v>1262</v>
      </c>
      <c r="C5814" t="s">
        <v>235</v>
      </c>
      <c r="D5814" s="20" t="s">
        <v>1028</v>
      </c>
      <c r="E5814" s="26">
        <v>43647</v>
      </c>
      <c r="F5814">
        <v>96</v>
      </c>
      <c r="G5814">
        <v>96</v>
      </c>
      <c r="H5814">
        <v>0</v>
      </c>
      <c r="I5814">
        <v>580</v>
      </c>
      <c r="J5814">
        <v>758</v>
      </c>
      <c r="L5814">
        <v>756</v>
      </c>
      <c r="M5814">
        <v>0</v>
      </c>
      <c r="N5814">
        <v>518</v>
      </c>
      <c r="O5814">
        <v>0.87666666666666659</v>
      </c>
      <c r="P5814">
        <v>32</v>
      </c>
      <c r="Q5814">
        <v>49</v>
      </c>
      <c r="R5814">
        <v>0</v>
      </c>
      <c r="S5814">
        <v>62</v>
      </c>
    </row>
    <row r="5815" spans="1:19" x14ac:dyDescent="0.25">
      <c r="A5815" s="177" t="str">
        <f t="shared" ref="A5815:A5878" si="0">C5815&amp;" "&amp;D5815&amp;"Aug-19"</f>
        <v>Federal CityA-CRA FFAug-19</v>
      </c>
      <c r="B5815" s="20" t="str">
        <f>C5815&amp;" "&amp;D5815&amp;43678</f>
        <v>Federal CityA-CRA FF43678</v>
      </c>
      <c r="C5815" t="s">
        <v>228</v>
      </c>
      <c r="D5815" s="20" t="s">
        <v>1026</v>
      </c>
      <c r="E5815" s="26">
        <v>43678</v>
      </c>
      <c r="F5815">
        <v>0</v>
      </c>
      <c r="G5815">
        <v>0</v>
      </c>
      <c r="I5815">
        <v>0</v>
      </c>
      <c r="J5815">
        <v>0</v>
      </c>
      <c r="L5815">
        <v>0</v>
      </c>
      <c r="N5815">
        <v>0</v>
      </c>
      <c r="P5815">
        <v>0</v>
      </c>
      <c r="Q5815">
        <v>0</v>
      </c>
      <c r="S5815">
        <v>0</v>
      </c>
    </row>
    <row r="5816" spans="1:19" x14ac:dyDescent="0.25">
      <c r="A5816" s="177" t="str">
        <f t="shared" si="0"/>
        <v>HillcrestA-CRA FFAug-19</v>
      </c>
      <c r="B5816" s="20" t="str">
        <f t="shared" ref="B5816:B5879" si="1">C5816&amp;" "&amp;D5816&amp;43678</f>
        <v>HillcrestA-CRA FF43678</v>
      </c>
      <c r="C5816" t="s">
        <v>211</v>
      </c>
      <c r="D5816" s="20" t="s">
        <v>1026</v>
      </c>
      <c r="E5816" s="26">
        <v>43678</v>
      </c>
      <c r="F5816">
        <v>0</v>
      </c>
      <c r="G5816">
        <v>0</v>
      </c>
      <c r="I5816">
        <v>0</v>
      </c>
      <c r="J5816">
        <v>0</v>
      </c>
      <c r="L5816">
        <v>0</v>
      </c>
      <c r="N5816">
        <v>0</v>
      </c>
      <c r="P5816">
        <v>0</v>
      </c>
      <c r="Q5816">
        <v>0</v>
      </c>
      <c r="S5816">
        <v>0</v>
      </c>
    </row>
    <row r="5817" spans="1:19" x14ac:dyDescent="0.25">
      <c r="A5817" s="177" t="str">
        <f t="shared" si="0"/>
        <v>LAYCA-CRA FFAug-19</v>
      </c>
      <c r="B5817" s="20" t="str">
        <f t="shared" si="1"/>
        <v>LAYCA-CRA FF43678</v>
      </c>
      <c r="C5817" t="s">
        <v>213</v>
      </c>
      <c r="D5817" s="20" t="s">
        <v>1026</v>
      </c>
      <c r="E5817" s="26">
        <v>43678</v>
      </c>
      <c r="F5817">
        <v>0</v>
      </c>
      <c r="G5817">
        <v>0</v>
      </c>
      <c r="I5817">
        <v>0</v>
      </c>
      <c r="J5817">
        <v>0</v>
      </c>
      <c r="L5817">
        <v>0</v>
      </c>
      <c r="N5817">
        <v>0</v>
      </c>
      <c r="P5817">
        <v>0</v>
      </c>
      <c r="Q5817">
        <v>0</v>
      </c>
      <c r="S5817">
        <v>0</v>
      </c>
    </row>
    <row r="5818" spans="1:19" x14ac:dyDescent="0.25">
      <c r="A5818" s="177" t="str">
        <f t="shared" si="0"/>
        <v>RiversideA-CRA FFAug-19</v>
      </c>
      <c r="B5818" s="20" t="str">
        <f t="shared" si="1"/>
        <v>RiversideA-CRA FF43678</v>
      </c>
      <c r="C5818" t="s">
        <v>229</v>
      </c>
      <c r="D5818" s="20" t="s">
        <v>1026</v>
      </c>
      <c r="E5818" s="26">
        <v>43678</v>
      </c>
      <c r="F5818">
        <v>0</v>
      </c>
      <c r="G5818">
        <v>0</v>
      </c>
      <c r="I5818">
        <v>0</v>
      </c>
      <c r="J5818">
        <v>0</v>
      </c>
      <c r="L5818">
        <v>0</v>
      </c>
      <c r="N5818">
        <v>0</v>
      </c>
      <c r="P5818">
        <v>0</v>
      </c>
      <c r="Q5818">
        <v>0</v>
      </c>
      <c r="S5818">
        <v>0</v>
      </c>
    </row>
    <row r="5819" spans="1:19" x14ac:dyDescent="0.25">
      <c r="A5819" s="177" t="str">
        <f t="shared" si="0"/>
        <v>Adoptions TogetherCPP-FV FFAug-19</v>
      </c>
      <c r="B5819" s="20" t="str">
        <f t="shared" si="1"/>
        <v>Adoptions TogetherCPP-FV FF43678</v>
      </c>
      <c r="C5819" t="s">
        <v>1077</v>
      </c>
      <c r="D5819" s="20" t="s">
        <v>1026</v>
      </c>
      <c r="E5819" s="26">
        <v>43678</v>
      </c>
      <c r="F5819">
        <v>0</v>
      </c>
      <c r="G5819">
        <v>0</v>
      </c>
      <c r="I5819">
        <v>0</v>
      </c>
      <c r="J5819">
        <v>0</v>
      </c>
      <c r="L5819">
        <v>0</v>
      </c>
      <c r="N5819">
        <v>0</v>
      </c>
      <c r="P5819">
        <v>0</v>
      </c>
      <c r="Q5819">
        <v>0</v>
      </c>
      <c r="S5819">
        <v>0</v>
      </c>
    </row>
    <row r="5820" spans="1:19" x14ac:dyDescent="0.25">
      <c r="A5820" s="177" t="str">
        <f t="shared" si="0"/>
        <v>Marys CenterCPP-FV FFAug-19</v>
      </c>
      <c r="B5820" s="20" t="str">
        <f t="shared" si="1"/>
        <v>Marys CenterCPP-FV FF43678</v>
      </c>
      <c r="C5820" t="s">
        <v>1074</v>
      </c>
      <c r="D5820" s="20" t="s">
        <v>1026</v>
      </c>
      <c r="E5820" s="26">
        <v>43678</v>
      </c>
      <c r="F5820">
        <v>0</v>
      </c>
      <c r="G5820">
        <v>0</v>
      </c>
      <c r="I5820">
        <v>0</v>
      </c>
      <c r="J5820">
        <v>0</v>
      </c>
      <c r="L5820">
        <v>0</v>
      </c>
      <c r="N5820">
        <v>0</v>
      </c>
      <c r="P5820">
        <v>0</v>
      </c>
      <c r="Q5820">
        <v>0</v>
      </c>
      <c r="S5820">
        <v>0</v>
      </c>
    </row>
    <row r="5821" spans="1:19" x14ac:dyDescent="0.25">
      <c r="A5821" s="177" t="str">
        <f t="shared" si="0"/>
        <v>PIECECPP-FV FFAug-19</v>
      </c>
      <c r="B5821" s="20" t="str">
        <f t="shared" si="1"/>
        <v>PIECECPP-FV FF43678</v>
      </c>
      <c r="C5821" t="s">
        <v>1073</v>
      </c>
      <c r="D5821" s="20" t="s">
        <v>1026</v>
      </c>
      <c r="E5821" s="26">
        <v>43678</v>
      </c>
      <c r="F5821">
        <v>3.5</v>
      </c>
      <c r="G5821">
        <v>3.5</v>
      </c>
      <c r="I5821">
        <v>17</v>
      </c>
      <c r="J5821">
        <v>20</v>
      </c>
      <c r="L5821">
        <v>20</v>
      </c>
      <c r="N5821">
        <v>16</v>
      </c>
      <c r="P5821">
        <v>0</v>
      </c>
      <c r="Q5821">
        <v>0</v>
      </c>
      <c r="S5821">
        <v>1</v>
      </c>
    </row>
    <row r="5822" spans="1:19" x14ac:dyDescent="0.25">
      <c r="A5822" s="177" t="str">
        <f t="shared" si="0"/>
        <v>Community ConnectionsCPP-FV DCSAug-19</v>
      </c>
      <c r="B5822" s="20" t="str">
        <f t="shared" si="1"/>
        <v>Community ConnectionsCPP-FV DCS43678</v>
      </c>
      <c r="C5822" t="s">
        <v>1076</v>
      </c>
      <c r="D5822" s="20" t="s">
        <v>1027</v>
      </c>
      <c r="E5822" s="26">
        <v>43678</v>
      </c>
      <c r="F5822">
        <v>1</v>
      </c>
      <c r="G5822">
        <v>2.5</v>
      </c>
      <c r="I5822">
        <v>5</v>
      </c>
      <c r="J5822">
        <v>5</v>
      </c>
      <c r="L5822">
        <v>14</v>
      </c>
      <c r="N5822">
        <v>4</v>
      </c>
      <c r="P5822">
        <v>0</v>
      </c>
      <c r="Q5822">
        <v>0</v>
      </c>
      <c r="S5822">
        <v>1</v>
      </c>
    </row>
    <row r="5823" spans="1:19" x14ac:dyDescent="0.25">
      <c r="A5823" s="177" t="str">
        <f t="shared" si="0"/>
        <v>Foundations for Home &amp; CommunityCPP-FV DCSAug-19</v>
      </c>
      <c r="B5823" s="20" t="str">
        <f t="shared" si="1"/>
        <v>Foundations for Home &amp; CommunityCPP-FV DCS43678</v>
      </c>
      <c r="C5823" t="s">
        <v>1075</v>
      </c>
      <c r="D5823" s="20" t="s">
        <v>1027</v>
      </c>
      <c r="E5823" s="26">
        <v>43678</v>
      </c>
      <c r="F5823">
        <v>0</v>
      </c>
      <c r="G5823">
        <v>0</v>
      </c>
      <c r="I5823">
        <v>0</v>
      </c>
      <c r="J5823">
        <v>0</v>
      </c>
      <c r="L5823">
        <v>0</v>
      </c>
      <c r="N5823">
        <v>0</v>
      </c>
      <c r="P5823">
        <v>0</v>
      </c>
      <c r="Q5823">
        <v>0</v>
      </c>
      <c r="S5823">
        <v>0</v>
      </c>
    </row>
    <row r="5824" spans="1:19" x14ac:dyDescent="0.25">
      <c r="A5824" s="177" t="str">
        <f t="shared" si="0"/>
        <v>Marys CenterCPP-FV DCSAug-19</v>
      </c>
      <c r="B5824" s="20" t="str">
        <f t="shared" si="1"/>
        <v>Marys CenterCPP-FV DCS43678</v>
      </c>
      <c r="C5824" t="s">
        <v>1074</v>
      </c>
      <c r="D5824" s="20" t="s">
        <v>1027</v>
      </c>
      <c r="E5824" s="26">
        <v>43678</v>
      </c>
      <c r="F5824">
        <v>2</v>
      </c>
      <c r="G5824">
        <v>2.5</v>
      </c>
      <c r="I5824">
        <v>10</v>
      </c>
      <c r="J5824">
        <v>11</v>
      </c>
      <c r="L5824">
        <v>14</v>
      </c>
      <c r="N5824">
        <v>7</v>
      </c>
      <c r="P5824">
        <v>1</v>
      </c>
      <c r="Q5824">
        <v>1</v>
      </c>
      <c r="S5824">
        <v>3</v>
      </c>
    </row>
    <row r="5825" spans="1:19" x14ac:dyDescent="0.25">
      <c r="A5825" s="177" t="str">
        <f t="shared" si="0"/>
        <v>PIECECPP-FV DCSAug-19</v>
      </c>
      <c r="B5825" s="20" t="str">
        <f t="shared" si="1"/>
        <v>PIECECPP-FV DCS43678</v>
      </c>
      <c r="C5825" t="s">
        <v>1073</v>
      </c>
      <c r="D5825" s="20" t="s">
        <v>1027</v>
      </c>
      <c r="E5825" s="26">
        <v>43678</v>
      </c>
      <c r="F5825">
        <v>0</v>
      </c>
      <c r="G5825">
        <v>0</v>
      </c>
      <c r="I5825">
        <v>0</v>
      </c>
      <c r="J5825">
        <v>0</v>
      </c>
      <c r="L5825">
        <v>0</v>
      </c>
      <c r="N5825">
        <v>0</v>
      </c>
      <c r="P5825">
        <v>0</v>
      </c>
      <c r="Q5825">
        <v>0</v>
      </c>
      <c r="S5825">
        <v>0</v>
      </c>
    </row>
    <row r="5826" spans="1:19" x14ac:dyDescent="0.25">
      <c r="A5826" s="177" t="str">
        <f t="shared" si="0"/>
        <v>CatholicFFT FFAug-19</v>
      </c>
      <c r="B5826" s="20" t="str">
        <f t="shared" si="1"/>
        <v>CatholicFFT FF43678</v>
      </c>
      <c r="C5826" t="s">
        <v>959</v>
      </c>
      <c r="D5826" s="20" t="s">
        <v>1026</v>
      </c>
      <c r="E5826" s="26">
        <v>43678</v>
      </c>
      <c r="F5826">
        <v>1.5</v>
      </c>
      <c r="G5826">
        <v>3</v>
      </c>
      <c r="I5826">
        <v>0</v>
      </c>
      <c r="J5826">
        <v>11</v>
      </c>
      <c r="L5826">
        <v>18</v>
      </c>
      <c r="N5826">
        <v>0</v>
      </c>
      <c r="O5826">
        <v>0.63</v>
      </c>
      <c r="P5826">
        <v>0</v>
      </c>
      <c r="Q5826">
        <v>2</v>
      </c>
      <c r="S5826">
        <v>0</v>
      </c>
    </row>
    <row r="5827" spans="1:19" x14ac:dyDescent="0.25">
      <c r="A5827" s="177" t="str">
        <f t="shared" si="0"/>
        <v>First Home CareFFT FFAug-19</v>
      </c>
      <c r="B5827" s="20" t="str">
        <f t="shared" si="1"/>
        <v>First Home CareFFT FF43678</v>
      </c>
      <c r="C5827" t="s">
        <v>205</v>
      </c>
      <c r="D5827" s="20" t="s">
        <v>1026</v>
      </c>
      <c r="E5827" s="26">
        <v>43678</v>
      </c>
      <c r="F5827">
        <v>0</v>
      </c>
      <c r="G5827">
        <v>0</v>
      </c>
      <c r="I5827">
        <v>0</v>
      </c>
      <c r="J5827">
        <v>0</v>
      </c>
      <c r="L5827">
        <v>0</v>
      </c>
      <c r="N5827">
        <v>0</v>
      </c>
      <c r="P5827">
        <v>0</v>
      </c>
      <c r="Q5827">
        <v>0</v>
      </c>
      <c r="S5827">
        <v>0</v>
      </c>
    </row>
    <row r="5828" spans="1:19" x14ac:dyDescent="0.25">
      <c r="A5828" s="177" t="str">
        <f t="shared" si="0"/>
        <v>Foundations for Home &amp; CommunityFFT FFAug-19</v>
      </c>
      <c r="B5828" s="20" t="str">
        <f t="shared" si="1"/>
        <v>Foundations for Home &amp; CommunityFFT FF43678</v>
      </c>
      <c r="C5828" t="s">
        <v>384</v>
      </c>
      <c r="D5828" s="20" t="s">
        <v>1026</v>
      </c>
      <c r="E5828" s="26">
        <v>43678</v>
      </c>
      <c r="F5828">
        <v>0</v>
      </c>
      <c r="G5828">
        <v>0</v>
      </c>
      <c r="I5828">
        <v>0</v>
      </c>
      <c r="J5828">
        <v>0</v>
      </c>
      <c r="L5828">
        <v>0</v>
      </c>
      <c r="N5828">
        <v>0</v>
      </c>
      <c r="P5828">
        <v>0</v>
      </c>
      <c r="Q5828">
        <v>0</v>
      </c>
      <c r="S5828">
        <v>0</v>
      </c>
    </row>
    <row r="5829" spans="1:19" x14ac:dyDescent="0.25">
      <c r="A5829" s="177" t="str">
        <f t="shared" si="0"/>
        <v>HillcrestFFT FFAug-19</v>
      </c>
      <c r="B5829" s="20" t="str">
        <f t="shared" si="1"/>
        <v>HillcrestFFT FF43678</v>
      </c>
      <c r="C5829" t="s">
        <v>210</v>
      </c>
      <c r="D5829" s="20" t="s">
        <v>1026</v>
      </c>
      <c r="E5829" s="26">
        <v>43678</v>
      </c>
      <c r="F5829">
        <v>2</v>
      </c>
      <c r="G5829">
        <v>4</v>
      </c>
      <c r="I5829">
        <v>6</v>
      </c>
      <c r="J5829">
        <v>12</v>
      </c>
      <c r="L5829">
        <v>24</v>
      </c>
      <c r="N5829">
        <v>5</v>
      </c>
      <c r="O5829">
        <v>1.25</v>
      </c>
      <c r="P5829">
        <v>1</v>
      </c>
      <c r="Q5829">
        <v>2</v>
      </c>
      <c r="S5829">
        <v>1</v>
      </c>
    </row>
    <row r="5830" spans="1:19" x14ac:dyDescent="0.25">
      <c r="A5830" s="177" t="str">
        <f t="shared" si="0"/>
        <v>PASSFFT FFAug-19</v>
      </c>
      <c r="B5830" s="20" t="str">
        <f t="shared" si="1"/>
        <v>PASSFFT FF43678</v>
      </c>
      <c r="C5830" t="s">
        <v>215</v>
      </c>
      <c r="D5830" s="20" t="s">
        <v>1026</v>
      </c>
      <c r="E5830" s="26">
        <v>43678</v>
      </c>
      <c r="F5830">
        <v>6</v>
      </c>
      <c r="G5830">
        <v>6</v>
      </c>
      <c r="I5830">
        <v>29</v>
      </c>
      <c r="J5830">
        <v>40</v>
      </c>
      <c r="L5830">
        <v>40</v>
      </c>
      <c r="N5830">
        <v>20</v>
      </c>
      <c r="O5830">
        <v>1.08</v>
      </c>
      <c r="P5830">
        <v>5</v>
      </c>
      <c r="Q5830">
        <v>5</v>
      </c>
      <c r="S5830">
        <v>9</v>
      </c>
    </row>
    <row r="5831" spans="1:19" x14ac:dyDescent="0.25">
      <c r="A5831" s="177" t="str">
        <f t="shared" si="0"/>
        <v>LCSMST FFAug-19</v>
      </c>
      <c r="B5831" s="20" t="str">
        <f t="shared" si="1"/>
        <v>LCSMST FF43678</v>
      </c>
      <c r="C5831" t="s">
        <v>960</v>
      </c>
      <c r="D5831" s="20" t="s">
        <v>1026</v>
      </c>
      <c r="E5831" s="26">
        <v>43678</v>
      </c>
      <c r="F5831">
        <v>4</v>
      </c>
      <c r="G5831">
        <v>3</v>
      </c>
      <c r="I5831">
        <v>5</v>
      </c>
      <c r="J5831">
        <v>17</v>
      </c>
      <c r="L5831">
        <v>12</v>
      </c>
      <c r="N5831">
        <v>3</v>
      </c>
      <c r="P5831">
        <v>0</v>
      </c>
      <c r="Q5831">
        <v>0</v>
      </c>
      <c r="S5831">
        <v>2</v>
      </c>
    </row>
    <row r="5832" spans="1:19" x14ac:dyDescent="0.25">
      <c r="A5832" s="177" t="str">
        <f t="shared" si="0"/>
        <v>MBI HSMST FFAug-19</v>
      </c>
      <c r="B5832" s="20" t="str">
        <f t="shared" si="1"/>
        <v>MBI HSMST FF43678</v>
      </c>
      <c r="C5832" t="s">
        <v>961</v>
      </c>
      <c r="D5832" s="20" t="s">
        <v>1026</v>
      </c>
      <c r="E5832" s="26">
        <v>43678</v>
      </c>
      <c r="F5832">
        <v>5</v>
      </c>
      <c r="G5832">
        <v>3</v>
      </c>
      <c r="I5832">
        <v>12</v>
      </c>
      <c r="J5832">
        <v>22</v>
      </c>
      <c r="L5832">
        <v>15</v>
      </c>
      <c r="N5832">
        <v>9</v>
      </c>
      <c r="P5832">
        <v>3</v>
      </c>
      <c r="Q5832">
        <v>3</v>
      </c>
      <c r="S5832">
        <v>3</v>
      </c>
    </row>
    <row r="5833" spans="1:19" x14ac:dyDescent="0.25">
      <c r="A5833" s="177" t="str">
        <f t="shared" si="0"/>
        <v>Youth VillagesMST FFAug-19</v>
      </c>
      <c r="B5833" s="20" t="str">
        <f t="shared" si="1"/>
        <v>Youth VillagesMST FF43678</v>
      </c>
      <c r="C5833" t="s">
        <v>221</v>
      </c>
      <c r="D5833" s="20" t="s">
        <v>1026</v>
      </c>
      <c r="E5833" s="26">
        <v>43678</v>
      </c>
      <c r="F5833">
        <v>0</v>
      </c>
      <c r="G5833">
        <v>0</v>
      </c>
      <c r="I5833">
        <v>0</v>
      </c>
      <c r="J5833">
        <v>0</v>
      </c>
      <c r="L5833">
        <v>0</v>
      </c>
      <c r="N5833">
        <v>0</v>
      </c>
      <c r="P5833">
        <v>0</v>
      </c>
      <c r="Q5833">
        <v>0</v>
      </c>
      <c r="S5833">
        <v>0</v>
      </c>
    </row>
    <row r="5834" spans="1:19" x14ac:dyDescent="0.25">
      <c r="A5834" s="177" t="str">
        <f t="shared" si="0"/>
        <v>Youth VillagesMST-PSB FFAug-19</v>
      </c>
      <c r="B5834" s="20" t="str">
        <f t="shared" si="1"/>
        <v>Youth VillagesMST-PSB FF43678</v>
      </c>
      <c r="C5834" t="s">
        <v>222</v>
      </c>
      <c r="D5834" s="20" t="s">
        <v>1026</v>
      </c>
      <c r="E5834" s="26">
        <v>43678</v>
      </c>
      <c r="F5834">
        <v>0</v>
      </c>
      <c r="G5834">
        <v>0</v>
      </c>
      <c r="I5834">
        <v>0</v>
      </c>
      <c r="J5834">
        <v>0</v>
      </c>
      <c r="L5834">
        <v>0</v>
      </c>
      <c r="N5834">
        <v>0</v>
      </c>
      <c r="P5834">
        <v>0</v>
      </c>
      <c r="Q5834">
        <v>0</v>
      </c>
      <c r="S5834">
        <v>0</v>
      </c>
    </row>
    <row r="5835" spans="1:19" x14ac:dyDescent="0.25">
      <c r="A5835" s="177" t="str">
        <f t="shared" si="0"/>
        <v>Marys CenterPCIT FFAug-19</v>
      </c>
      <c r="B5835" s="20" t="str">
        <f t="shared" si="1"/>
        <v>Marys CenterPCIT FF43678</v>
      </c>
      <c r="C5835" t="s">
        <v>1078</v>
      </c>
      <c r="D5835" s="20" t="s">
        <v>1026</v>
      </c>
      <c r="E5835" s="26">
        <v>43678</v>
      </c>
      <c r="F5835">
        <v>3.5</v>
      </c>
      <c r="G5835">
        <v>3</v>
      </c>
      <c r="I5835">
        <v>16</v>
      </c>
      <c r="J5835">
        <v>21</v>
      </c>
      <c r="L5835">
        <v>18</v>
      </c>
      <c r="N5835">
        <v>16</v>
      </c>
      <c r="P5835">
        <v>0</v>
      </c>
      <c r="Q5835">
        <v>0</v>
      </c>
      <c r="S5835">
        <v>0</v>
      </c>
    </row>
    <row r="5836" spans="1:19" x14ac:dyDescent="0.25">
      <c r="A5836" s="177" t="str">
        <f t="shared" si="0"/>
        <v>PIECEPCIT FFAug-19</v>
      </c>
      <c r="B5836" s="20" t="str">
        <f t="shared" si="1"/>
        <v>PIECEPCIT FF43678</v>
      </c>
      <c r="C5836" t="s">
        <v>1079</v>
      </c>
      <c r="D5836" s="20" t="s">
        <v>1026</v>
      </c>
      <c r="E5836" s="26">
        <v>43678</v>
      </c>
      <c r="F5836">
        <v>3</v>
      </c>
      <c r="G5836">
        <v>2.5</v>
      </c>
      <c r="I5836">
        <v>9</v>
      </c>
      <c r="J5836">
        <v>17</v>
      </c>
      <c r="L5836">
        <v>14</v>
      </c>
      <c r="N5836">
        <v>8</v>
      </c>
      <c r="P5836">
        <v>0</v>
      </c>
      <c r="Q5836">
        <v>0</v>
      </c>
      <c r="S5836">
        <v>1</v>
      </c>
    </row>
    <row r="5837" spans="1:19" x14ac:dyDescent="0.25">
      <c r="A5837" s="177" t="str">
        <f t="shared" si="0"/>
        <v>Marys CenterPCIT DCSAug-19</v>
      </c>
      <c r="B5837" s="20" t="str">
        <f t="shared" si="1"/>
        <v>Marys CenterPCIT DCS43678</v>
      </c>
      <c r="C5837" t="s">
        <v>1078</v>
      </c>
      <c r="D5837" s="20" t="s">
        <v>1027</v>
      </c>
      <c r="E5837" s="26">
        <v>43678</v>
      </c>
      <c r="F5837">
        <v>1.5</v>
      </c>
      <c r="G5837">
        <v>1.5</v>
      </c>
      <c r="I5837">
        <v>5</v>
      </c>
      <c r="J5837">
        <v>7</v>
      </c>
      <c r="L5837">
        <v>8</v>
      </c>
      <c r="N5837">
        <v>5</v>
      </c>
      <c r="P5837">
        <v>0</v>
      </c>
      <c r="Q5837">
        <v>0</v>
      </c>
      <c r="S5837">
        <v>0</v>
      </c>
    </row>
    <row r="5838" spans="1:19" x14ac:dyDescent="0.25">
      <c r="A5838" s="177" t="str">
        <f t="shared" si="0"/>
        <v>PIECEPCIT DCSAug-19</v>
      </c>
      <c r="B5838" s="20" t="str">
        <f t="shared" si="1"/>
        <v>PIECEPCIT DCS43678</v>
      </c>
      <c r="C5838" t="s">
        <v>1079</v>
      </c>
      <c r="D5838" s="20" t="s">
        <v>1027</v>
      </c>
      <c r="E5838" s="26">
        <v>43678</v>
      </c>
      <c r="F5838">
        <v>0</v>
      </c>
      <c r="G5838">
        <v>0.5</v>
      </c>
      <c r="I5838">
        <v>0</v>
      </c>
      <c r="J5838">
        <v>0</v>
      </c>
      <c r="L5838">
        <v>3</v>
      </c>
      <c r="N5838">
        <v>0</v>
      </c>
      <c r="P5838">
        <v>0</v>
      </c>
      <c r="Q5838">
        <v>0</v>
      </c>
      <c r="S5838">
        <v>0</v>
      </c>
    </row>
    <row r="5839" spans="1:19" x14ac:dyDescent="0.25">
      <c r="A5839" s="177" t="str">
        <f t="shared" si="0"/>
        <v>Community ConnectionsPCIT DCSAug-19</v>
      </c>
      <c r="B5839" s="20" t="str">
        <f t="shared" si="1"/>
        <v>Community ConnectionsPCIT DCS43678</v>
      </c>
      <c r="C5839" t="s">
        <v>1080</v>
      </c>
      <c r="D5839" s="20" t="s">
        <v>1027</v>
      </c>
      <c r="E5839" s="26">
        <v>43678</v>
      </c>
      <c r="F5839">
        <v>1</v>
      </c>
      <c r="G5839">
        <v>1.5</v>
      </c>
      <c r="I5839">
        <v>8</v>
      </c>
      <c r="J5839">
        <v>5</v>
      </c>
      <c r="L5839">
        <v>9</v>
      </c>
      <c r="N5839">
        <v>7</v>
      </c>
      <c r="P5839">
        <v>0</v>
      </c>
      <c r="Q5839">
        <v>2</v>
      </c>
      <c r="S5839">
        <v>1</v>
      </c>
    </row>
    <row r="5840" spans="1:19" x14ac:dyDescent="0.25">
      <c r="A5840" s="177" t="str">
        <f t="shared" si="0"/>
        <v>Community ConnectionsTF-CBT FFAug-19</v>
      </c>
      <c r="B5840" s="20" t="str">
        <f t="shared" si="1"/>
        <v>Community ConnectionsTF-CBT FF43678</v>
      </c>
      <c r="C5840" t="s">
        <v>200</v>
      </c>
      <c r="D5840" s="20" t="s">
        <v>1026</v>
      </c>
      <c r="E5840" s="26">
        <v>43678</v>
      </c>
      <c r="F5840">
        <v>5.5</v>
      </c>
      <c r="G5840">
        <v>4.5</v>
      </c>
      <c r="I5840">
        <v>27</v>
      </c>
      <c r="J5840">
        <v>32</v>
      </c>
      <c r="L5840">
        <v>26</v>
      </c>
      <c r="N5840">
        <v>26</v>
      </c>
      <c r="P5840">
        <v>0</v>
      </c>
      <c r="Q5840">
        <v>0</v>
      </c>
      <c r="S5840">
        <v>1</v>
      </c>
    </row>
    <row r="5841" spans="1:19" x14ac:dyDescent="0.25">
      <c r="A5841" s="177" t="str">
        <f t="shared" si="0"/>
        <v>First Home CareTF-CBT FFAug-19</v>
      </c>
      <c r="B5841" s="20" t="str">
        <f t="shared" si="1"/>
        <v>First Home CareTF-CBT FF43678</v>
      </c>
      <c r="C5841" t="s">
        <v>204</v>
      </c>
      <c r="D5841" s="20" t="s">
        <v>1026</v>
      </c>
      <c r="E5841" s="26">
        <v>43678</v>
      </c>
      <c r="F5841">
        <v>0</v>
      </c>
      <c r="G5841">
        <v>0</v>
      </c>
      <c r="I5841">
        <v>0</v>
      </c>
      <c r="J5841">
        <v>0</v>
      </c>
      <c r="L5841">
        <v>0</v>
      </c>
      <c r="N5841">
        <v>0</v>
      </c>
      <c r="P5841">
        <v>0</v>
      </c>
      <c r="Q5841">
        <v>0</v>
      </c>
      <c r="S5841">
        <v>0</v>
      </c>
    </row>
    <row r="5842" spans="1:19" x14ac:dyDescent="0.25">
      <c r="A5842" s="177" t="str">
        <f t="shared" si="0"/>
        <v>Foundations for Home &amp; CommunityTF-CBT FFAug-19</v>
      </c>
      <c r="B5842" s="20" t="str">
        <f t="shared" si="1"/>
        <v>Foundations for Home &amp; CommunityTF-CBT FF43678</v>
      </c>
      <c r="C5842" t="s">
        <v>385</v>
      </c>
      <c r="D5842" s="20" t="s">
        <v>1026</v>
      </c>
      <c r="E5842" s="26">
        <v>43678</v>
      </c>
      <c r="F5842">
        <v>0</v>
      </c>
      <c r="G5842">
        <v>0</v>
      </c>
      <c r="I5842">
        <v>0</v>
      </c>
      <c r="J5842">
        <v>0</v>
      </c>
      <c r="L5842">
        <v>0</v>
      </c>
      <c r="N5842">
        <v>0</v>
      </c>
      <c r="P5842">
        <v>0</v>
      </c>
      <c r="Q5842">
        <v>0</v>
      </c>
      <c r="S5842">
        <v>0</v>
      </c>
    </row>
    <row r="5843" spans="1:19" x14ac:dyDescent="0.25">
      <c r="A5843" s="177" t="str">
        <f t="shared" si="0"/>
        <v>HillcrestTF-CBT FFAug-19</v>
      </c>
      <c r="B5843" s="20" t="str">
        <f t="shared" si="1"/>
        <v>HillcrestTF-CBT FF43678</v>
      </c>
      <c r="C5843" t="s">
        <v>208</v>
      </c>
      <c r="D5843" s="20" t="s">
        <v>1026</v>
      </c>
      <c r="E5843" s="26">
        <v>43678</v>
      </c>
      <c r="F5843">
        <v>2</v>
      </c>
      <c r="G5843">
        <v>1.5</v>
      </c>
      <c r="I5843">
        <v>0</v>
      </c>
      <c r="J5843">
        <v>11</v>
      </c>
      <c r="L5843">
        <v>9</v>
      </c>
      <c r="N5843">
        <v>0</v>
      </c>
      <c r="P5843">
        <v>1</v>
      </c>
      <c r="Q5843">
        <v>1</v>
      </c>
      <c r="S5843">
        <v>0</v>
      </c>
    </row>
    <row r="5844" spans="1:19" x14ac:dyDescent="0.25">
      <c r="A5844" s="177" t="str">
        <f t="shared" si="0"/>
        <v>LAYCTF-CBT FFAug-19</v>
      </c>
      <c r="B5844" s="20" t="str">
        <f t="shared" si="1"/>
        <v>LAYCTF-CBT FF43678</v>
      </c>
      <c r="C5844" t="s">
        <v>900</v>
      </c>
      <c r="D5844" s="20" t="s">
        <v>1026</v>
      </c>
      <c r="E5844" s="26">
        <v>43678</v>
      </c>
      <c r="F5844">
        <v>2.5</v>
      </c>
      <c r="G5844">
        <v>1.5</v>
      </c>
      <c r="I5844">
        <v>5</v>
      </c>
      <c r="J5844">
        <v>14</v>
      </c>
      <c r="L5844">
        <v>8</v>
      </c>
      <c r="N5844">
        <v>4</v>
      </c>
      <c r="P5844">
        <v>1</v>
      </c>
      <c r="Q5844">
        <v>1</v>
      </c>
      <c r="S5844">
        <v>1</v>
      </c>
    </row>
    <row r="5845" spans="1:19" x14ac:dyDescent="0.25">
      <c r="A5845" s="177" t="str">
        <f t="shared" si="0"/>
        <v>LESTF-CBT FFAug-19</v>
      </c>
      <c r="B5845" s="20" t="str">
        <f t="shared" si="1"/>
        <v>LESTF-CBT FF43678</v>
      </c>
      <c r="C5845" t="s">
        <v>905</v>
      </c>
      <c r="D5845" s="20" t="s">
        <v>1026</v>
      </c>
      <c r="E5845" s="26">
        <v>43678</v>
      </c>
      <c r="F5845">
        <v>2</v>
      </c>
      <c r="G5845">
        <v>2</v>
      </c>
      <c r="I5845">
        <v>2</v>
      </c>
      <c r="J5845">
        <v>11</v>
      </c>
      <c r="L5845">
        <v>11</v>
      </c>
      <c r="N5845">
        <v>2</v>
      </c>
      <c r="P5845">
        <v>0</v>
      </c>
      <c r="Q5845">
        <v>0</v>
      </c>
      <c r="S5845">
        <v>0</v>
      </c>
    </row>
    <row r="5846" spans="1:19" x14ac:dyDescent="0.25">
      <c r="A5846" s="177" t="str">
        <f t="shared" si="0"/>
        <v>MD Family ResourcesTF-CBT FFAug-19</v>
      </c>
      <c r="B5846" s="20" t="str">
        <f t="shared" si="1"/>
        <v>MD Family ResourcesTF-CBT FF43678</v>
      </c>
      <c r="C5846" t="s">
        <v>316</v>
      </c>
      <c r="D5846" s="20" t="s">
        <v>1026</v>
      </c>
      <c r="E5846" s="26">
        <v>43678</v>
      </c>
      <c r="F5846">
        <v>6</v>
      </c>
      <c r="G5846">
        <v>6</v>
      </c>
      <c r="I5846">
        <v>16</v>
      </c>
      <c r="J5846">
        <v>35</v>
      </c>
      <c r="L5846">
        <v>35</v>
      </c>
      <c r="N5846">
        <v>16</v>
      </c>
      <c r="P5846">
        <v>0</v>
      </c>
      <c r="Q5846">
        <v>0</v>
      </c>
      <c r="S5846">
        <v>0</v>
      </c>
    </row>
    <row r="5847" spans="1:19" x14ac:dyDescent="0.25">
      <c r="A5847" s="177" t="str">
        <f t="shared" si="0"/>
        <v>UniversalTF-CBT FFAug-19</v>
      </c>
      <c r="B5847" s="20" t="str">
        <f t="shared" si="1"/>
        <v>UniversalTF-CBT FF43678</v>
      </c>
      <c r="C5847" t="s">
        <v>218</v>
      </c>
      <c r="D5847" s="20" t="s">
        <v>1026</v>
      </c>
      <c r="E5847" s="26">
        <v>43678</v>
      </c>
      <c r="F5847">
        <v>0</v>
      </c>
      <c r="G5847">
        <v>0</v>
      </c>
      <c r="I5847">
        <v>0</v>
      </c>
      <c r="J5847">
        <v>0</v>
      </c>
      <c r="L5847">
        <v>0</v>
      </c>
      <c r="N5847">
        <v>0</v>
      </c>
      <c r="P5847">
        <v>0</v>
      </c>
      <c r="Q5847">
        <v>0</v>
      </c>
      <c r="S5847">
        <v>0</v>
      </c>
    </row>
    <row r="5848" spans="1:19" x14ac:dyDescent="0.25">
      <c r="A5848" s="177" t="str">
        <f t="shared" si="0"/>
        <v>Community ConnectionsTIP FFAug-19</v>
      </c>
      <c r="B5848" s="20" t="str">
        <f t="shared" si="1"/>
        <v>Community ConnectionsTIP FF43678</v>
      </c>
      <c r="C5848" t="s">
        <v>202</v>
      </c>
      <c r="D5848" s="20" t="s">
        <v>1026</v>
      </c>
      <c r="E5848" s="26">
        <v>43678</v>
      </c>
      <c r="F5848">
        <v>8</v>
      </c>
      <c r="G5848">
        <v>5</v>
      </c>
      <c r="I5848">
        <v>114</v>
      </c>
      <c r="J5848">
        <v>88</v>
      </c>
      <c r="L5848">
        <v>64</v>
      </c>
      <c r="N5848">
        <v>113</v>
      </c>
      <c r="P5848">
        <v>0</v>
      </c>
      <c r="Q5848">
        <v>0</v>
      </c>
      <c r="S5848">
        <v>1</v>
      </c>
    </row>
    <row r="5849" spans="1:19" x14ac:dyDescent="0.25">
      <c r="A5849" s="177" t="str">
        <f t="shared" si="0"/>
        <v>ContemporaryTIP FFAug-19</v>
      </c>
      <c r="B5849" s="20" t="str">
        <f t="shared" si="1"/>
        <v>ContemporaryTIP FF43678</v>
      </c>
      <c r="C5849" t="s">
        <v>347</v>
      </c>
      <c r="D5849" s="20" t="s">
        <v>1026</v>
      </c>
      <c r="E5849" s="26">
        <v>43678</v>
      </c>
      <c r="F5849">
        <v>0</v>
      </c>
      <c r="G5849">
        <v>0</v>
      </c>
      <c r="I5849">
        <v>0</v>
      </c>
      <c r="J5849">
        <v>0</v>
      </c>
      <c r="L5849">
        <v>0</v>
      </c>
      <c r="N5849">
        <v>0</v>
      </c>
      <c r="P5849">
        <v>0</v>
      </c>
      <c r="Q5849">
        <v>0</v>
      </c>
      <c r="S5849">
        <v>0</v>
      </c>
    </row>
    <row r="5850" spans="1:19" x14ac:dyDescent="0.25">
      <c r="A5850" s="177" t="str">
        <f t="shared" si="0"/>
        <v>FPSTIP FFAug-19</v>
      </c>
      <c r="B5850" s="20" t="str">
        <f t="shared" si="1"/>
        <v>FPSTIP FF43678</v>
      </c>
      <c r="C5850" t="s">
        <v>224</v>
      </c>
      <c r="D5850" s="20" t="s">
        <v>1026</v>
      </c>
      <c r="E5850" s="26">
        <v>43678</v>
      </c>
      <c r="F5850">
        <v>6</v>
      </c>
      <c r="G5850">
        <v>6</v>
      </c>
      <c r="I5850">
        <v>48</v>
      </c>
      <c r="J5850">
        <v>66</v>
      </c>
      <c r="L5850">
        <v>66</v>
      </c>
      <c r="N5850">
        <v>48</v>
      </c>
      <c r="P5850">
        <v>0</v>
      </c>
      <c r="Q5850">
        <v>0</v>
      </c>
      <c r="S5850">
        <v>0</v>
      </c>
    </row>
    <row r="5851" spans="1:19" x14ac:dyDescent="0.25">
      <c r="A5851" s="177" t="str">
        <f t="shared" si="0"/>
        <v>Green DoorTIP FFAug-19</v>
      </c>
      <c r="B5851" s="20" t="str">
        <f t="shared" si="1"/>
        <v>Green DoorTIP FF43678</v>
      </c>
      <c r="C5851" t="s">
        <v>345</v>
      </c>
      <c r="D5851" s="20" t="s">
        <v>1026</v>
      </c>
      <c r="E5851" s="26">
        <v>43678</v>
      </c>
      <c r="F5851">
        <v>0</v>
      </c>
      <c r="G5851">
        <v>0</v>
      </c>
      <c r="I5851">
        <v>0</v>
      </c>
      <c r="J5851">
        <v>0</v>
      </c>
      <c r="L5851">
        <v>0</v>
      </c>
      <c r="N5851">
        <v>0</v>
      </c>
      <c r="P5851">
        <v>0</v>
      </c>
      <c r="Q5851">
        <v>0</v>
      </c>
      <c r="S5851">
        <v>0</v>
      </c>
    </row>
    <row r="5852" spans="1:19" x14ac:dyDescent="0.25">
      <c r="A5852" s="177" t="str">
        <f t="shared" si="0"/>
        <v>LESTIP FFAug-19</v>
      </c>
      <c r="B5852" s="20" t="str">
        <f t="shared" si="1"/>
        <v>LESTIP FF43678</v>
      </c>
      <c r="C5852" t="s">
        <v>226</v>
      </c>
      <c r="D5852" s="20" t="s">
        <v>1026</v>
      </c>
      <c r="E5852" s="26">
        <v>43678</v>
      </c>
      <c r="F5852">
        <v>4</v>
      </c>
      <c r="G5852">
        <v>5.5</v>
      </c>
      <c r="I5852">
        <v>19</v>
      </c>
      <c r="J5852">
        <v>44</v>
      </c>
      <c r="L5852">
        <v>62</v>
      </c>
      <c r="N5852">
        <v>19</v>
      </c>
      <c r="P5852">
        <v>0</v>
      </c>
      <c r="Q5852">
        <v>0</v>
      </c>
      <c r="S5852">
        <v>0</v>
      </c>
    </row>
    <row r="5853" spans="1:19" x14ac:dyDescent="0.25">
      <c r="A5853" s="177" t="str">
        <f t="shared" si="0"/>
        <v>MBI HSTIP FFAug-19</v>
      </c>
      <c r="B5853" s="20" t="str">
        <f t="shared" si="1"/>
        <v>MBI HSTIP FF43678</v>
      </c>
      <c r="C5853" t="s">
        <v>231</v>
      </c>
      <c r="D5853" s="20" t="s">
        <v>1026</v>
      </c>
      <c r="E5853" s="26">
        <v>43678</v>
      </c>
      <c r="F5853">
        <v>12</v>
      </c>
      <c r="G5853">
        <v>8</v>
      </c>
      <c r="I5853">
        <v>134</v>
      </c>
      <c r="J5853">
        <v>135</v>
      </c>
      <c r="L5853">
        <v>91</v>
      </c>
      <c r="N5853">
        <v>114</v>
      </c>
      <c r="P5853">
        <v>0</v>
      </c>
      <c r="Q5853">
        <v>2</v>
      </c>
      <c r="S5853">
        <v>20</v>
      </c>
    </row>
    <row r="5854" spans="1:19" x14ac:dyDescent="0.25">
      <c r="A5854" s="177" t="str">
        <f t="shared" si="0"/>
        <v>PASSTIP FFAug-19</v>
      </c>
      <c r="B5854" s="20" t="str">
        <f t="shared" si="1"/>
        <v>PASSTIP FF43678</v>
      </c>
      <c r="C5854" t="s">
        <v>216</v>
      </c>
      <c r="D5854" s="20" t="s">
        <v>1026</v>
      </c>
      <c r="E5854" s="26">
        <v>43678</v>
      </c>
      <c r="F5854">
        <v>8.5</v>
      </c>
      <c r="G5854">
        <v>9.5</v>
      </c>
      <c r="I5854">
        <v>61</v>
      </c>
      <c r="J5854">
        <v>84</v>
      </c>
      <c r="L5854">
        <v>98</v>
      </c>
      <c r="N5854">
        <v>58</v>
      </c>
      <c r="P5854">
        <v>3</v>
      </c>
      <c r="Q5854">
        <v>4</v>
      </c>
      <c r="S5854">
        <v>3</v>
      </c>
    </row>
    <row r="5855" spans="1:19" x14ac:dyDescent="0.25">
      <c r="A5855" s="177" t="str">
        <f t="shared" si="0"/>
        <v>TFCCTIP FFAug-19</v>
      </c>
      <c r="B5855" s="20" t="str">
        <f t="shared" si="1"/>
        <v>TFCCTIP FF43678</v>
      </c>
      <c r="C5855" t="s">
        <v>233</v>
      </c>
      <c r="D5855" s="20" t="s">
        <v>1026</v>
      </c>
      <c r="E5855" s="26">
        <v>43678</v>
      </c>
      <c r="F5855">
        <v>0</v>
      </c>
      <c r="G5855">
        <v>0</v>
      </c>
      <c r="I5855">
        <v>0</v>
      </c>
      <c r="J5855">
        <v>0</v>
      </c>
      <c r="L5855">
        <v>0</v>
      </c>
      <c r="N5855">
        <v>0</v>
      </c>
      <c r="P5855">
        <v>0</v>
      </c>
      <c r="Q5855">
        <v>0</v>
      </c>
      <c r="S5855">
        <v>0</v>
      </c>
    </row>
    <row r="5856" spans="1:19" x14ac:dyDescent="0.25">
      <c r="A5856" s="177" t="str">
        <f t="shared" si="0"/>
        <v>UniversalTIP FFAug-19</v>
      </c>
      <c r="B5856" s="20" t="str">
        <f t="shared" si="1"/>
        <v>UniversalTIP FF43678</v>
      </c>
      <c r="C5856" t="s">
        <v>219</v>
      </c>
      <c r="D5856" s="20" t="s">
        <v>1026</v>
      </c>
      <c r="E5856" s="26">
        <v>43678</v>
      </c>
      <c r="F5856">
        <v>0</v>
      </c>
      <c r="G5856">
        <v>0</v>
      </c>
      <c r="I5856">
        <v>0</v>
      </c>
      <c r="J5856">
        <v>0</v>
      </c>
      <c r="L5856">
        <v>0</v>
      </c>
      <c r="N5856">
        <v>0</v>
      </c>
      <c r="P5856">
        <v>0</v>
      </c>
      <c r="Q5856">
        <v>0</v>
      </c>
      <c r="S5856">
        <v>0</v>
      </c>
    </row>
    <row r="5857" spans="1:19" x14ac:dyDescent="0.25">
      <c r="A5857" s="177" t="str">
        <f t="shared" si="0"/>
        <v>Wayne CenterTIP FFAug-19</v>
      </c>
      <c r="B5857" s="20" t="str">
        <f t="shared" si="1"/>
        <v>Wayne CenterTIP FF43678</v>
      </c>
      <c r="C5857" t="s">
        <v>340</v>
      </c>
      <c r="D5857" s="20" t="s">
        <v>1026</v>
      </c>
      <c r="E5857" s="26">
        <v>43678</v>
      </c>
      <c r="F5857">
        <v>2.5</v>
      </c>
      <c r="G5857">
        <v>3</v>
      </c>
      <c r="I5857">
        <v>23</v>
      </c>
      <c r="J5857">
        <v>29</v>
      </c>
      <c r="L5857">
        <v>36</v>
      </c>
      <c r="N5857">
        <v>23</v>
      </c>
      <c r="P5857">
        <v>0</v>
      </c>
      <c r="Q5857">
        <v>3</v>
      </c>
      <c r="S5857">
        <v>0</v>
      </c>
    </row>
    <row r="5858" spans="1:19" x14ac:dyDescent="0.25">
      <c r="A5858" s="177" t="str">
        <f t="shared" si="0"/>
        <v>Adoptions TogetherTST FFAug-19</v>
      </c>
      <c r="B5858" s="20" t="str">
        <f t="shared" si="1"/>
        <v>Adoptions TogetherTST FF43678</v>
      </c>
      <c r="C5858" t="s">
        <v>350</v>
      </c>
      <c r="D5858" s="20" t="s">
        <v>1026</v>
      </c>
      <c r="E5858" s="26">
        <v>43678</v>
      </c>
      <c r="F5858">
        <v>0</v>
      </c>
      <c r="G5858">
        <v>0</v>
      </c>
      <c r="I5858">
        <v>0</v>
      </c>
      <c r="J5858">
        <v>0</v>
      </c>
      <c r="L5858">
        <v>0</v>
      </c>
      <c r="N5858">
        <v>0</v>
      </c>
      <c r="P5858">
        <v>0</v>
      </c>
      <c r="Q5858">
        <v>0</v>
      </c>
      <c r="S5858">
        <v>0</v>
      </c>
    </row>
    <row r="5859" spans="1:19" x14ac:dyDescent="0.25">
      <c r="A5859" s="177" t="str">
        <f t="shared" si="0"/>
        <v>ContemporaryTST FFAug-19</v>
      </c>
      <c r="B5859" s="20" t="str">
        <f t="shared" si="1"/>
        <v>ContemporaryTST FF43678</v>
      </c>
      <c r="C5859" t="s">
        <v>351</v>
      </c>
      <c r="D5859" s="20" t="s">
        <v>1026</v>
      </c>
      <c r="E5859" s="26">
        <v>43678</v>
      </c>
      <c r="F5859">
        <v>0</v>
      </c>
      <c r="G5859">
        <v>0</v>
      </c>
      <c r="I5859">
        <v>0</v>
      </c>
      <c r="J5859">
        <v>0</v>
      </c>
      <c r="L5859">
        <v>0</v>
      </c>
      <c r="N5859">
        <v>0</v>
      </c>
      <c r="P5859">
        <v>0</v>
      </c>
      <c r="Q5859">
        <v>0</v>
      </c>
      <c r="S5859">
        <v>0</v>
      </c>
    </row>
    <row r="5860" spans="1:19" x14ac:dyDescent="0.25">
      <c r="A5860" s="177" t="str">
        <f t="shared" si="0"/>
        <v>Family MattersTST FFAug-19</v>
      </c>
      <c r="B5860" s="20" t="str">
        <f t="shared" si="1"/>
        <v>Family MattersTST FF43678</v>
      </c>
      <c r="C5860" t="s">
        <v>352</v>
      </c>
      <c r="D5860" s="20" t="s">
        <v>1026</v>
      </c>
      <c r="E5860" s="26">
        <v>43678</v>
      </c>
      <c r="F5860">
        <v>0</v>
      </c>
      <c r="G5860">
        <v>0</v>
      </c>
      <c r="I5860">
        <v>0</v>
      </c>
      <c r="J5860">
        <v>0</v>
      </c>
      <c r="L5860">
        <v>0</v>
      </c>
      <c r="N5860">
        <v>0</v>
      </c>
      <c r="P5860">
        <v>0</v>
      </c>
      <c r="Q5860">
        <v>0</v>
      </c>
      <c r="S5860">
        <v>0</v>
      </c>
    </row>
    <row r="5861" spans="1:19" x14ac:dyDescent="0.25">
      <c r="A5861" s="177" t="str">
        <f t="shared" si="0"/>
        <v>First Home CareTST FFAug-19</v>
      </c>
      <c r="B5861" s="20" t="str">
        <f t="shared" si="1"/>
        <v>First Home CareTST FF43678</v>
      </c>
      <c r="C5861" t="s">
        <v>353</v>
      </c>
      <c r="D5861" s="20" t="s">
        <v>1026</v>
      </c>
      <c r="E5861" s="26">
        <v>43678</v>
      </c>
      <c r="F5861">
        <v>0</v>
      </c>
      <c r="G5861">
        <v>0</v>
      </c>
      <c r="I5861">
        <v>0</v>
      </c>
      <c r="J5861">
        <v>0</v>
      </c>
      <c r="L5861">
        <v>0</v>
      </c>
      <c r="N5861">
        <v>0</v>
      </c>
      <c r="P5861">
        <v>0</v>
      </c>
      <c r="Q5861">
        <v>0</v>
      </c>
      <c r="S5861">
        <v>0</v>
      </c>
    </row>
    <row r="5862" spans="1:19" x14ac:dyDescent="0.25">
      <c r="A5862" s="177" t="str">
        <f t="shared" si="0"/>
        <v>Foundations for Home &amp; CommunityTST FFAug-19</v>
      </c>
      <c r="B5862" s="20" t="str">
        <f t="shared" si="1"/>
        <v>Foundations for Home &amp; CommunityTST FF43678</v>
      </c>
      <c r="C5862" t="s">
        <v>386</v>
      </c>
      <c r="D5862" s="20" t="s">
        <v>1026</v>
      </c>
      <c r="E5862" s="26">
        <v>43678</v>
      </c>
      <c r="F5862">
        <v>0</v>
      </c>
      <c r="G5862">
        <v>0</v>
      </c>
      <c r="I5862">
        <v>0</v>
      </c>
      <c r="J5862">
        <v>0</v>
      </c>
      <c r="L5862">
        <v>0</v>
      </c>
      <c r="N5862">
        <v>0</v>
      </c>
      <c r="P5862">
        <v>0</v>
      </c>
      <c r="Q5862">
        <v>0</v>
      </c>
      <c r="S5862">
        <v>0</v>
      </c>
    </row>
    <row r="5863" spans="1:19" x14ac:dyDescent="0.25">
      <c r="A5863" s="177" t="str">
        <f t="shared" si="0"/>
        <v>HillcrestTST FFAug-19</v>
      </c>
      <c r="B5863" s="20" t="str">
        <f t="shared" si="1"/>
        <v>HillcrestTST FF43678</v>
      </c>
      <c r="C5863" t="s">
        <v>354</v>
      </c>
      <c r="D5863" s="20" t="s">
        <v>1026</v>
      </c>
      <c r="E5863" s="26">
        <v>43678</v>
      </c>
      <c r="F5863">
        <v>1.5</v>
      </c>
      <c r="G5863">
        <v>1.5</v>
      </c>
      <c r="I5863">
        <v>9</v>
      </c>
      <c r="J5863">
        <v>9</v>
      </c>
      <c r="L5863">
        <v>9</v>
      </c>
      <c r="N5863">
        <v>8</v>
      </c>
      <c r="P5863">
        <v>0</v>
      </c>
      <c r="Q5863">
        <v>0</v>
      </c>
      <c r="S5863">
        <v>1</v>
      </c>
    </row>
    <row r="5864" spans="1:19" x14ac:dyDescent="0.25">
      <c r="A5864" s="177" t="str">
        <f t="shared" si="0"/>
        <v>MD Family ResourcesTST FFAug-19</v>
      </c>
      <c r="B5864" s="20" t="str">
        <f t="shared" si="1"/>
        <v>MD Family ResourcesTST FF43678</v>
      </c>
      <c r="C5864" t="s">
        <v>355</v>
      </c>
      <c r="D5864" s="20" t="s">
        <v>1026</v>
      </c>
      <c r="E5864" s="26">
        <v>43678</v>
      </c>
      <c r="F5864">
        <v>2.5</v>
      </c>
      <c r="G5864">
        <v>5.5</v>
      </c>
      <c r="I5864">
        <v>6</v>
      </c>
      <c r="J5864">
        <v>14</v>
      </c>
      <c r="L5864">
        <v>32</v>
      </c>
      <c r="N5864">
        <v>6</v>
      </c>
      <c r="P5864">
        <v>0</v>
      </c>
      <c r="Q5864">
        <v>0</v>
      </c>
      <c r="S5864">
        <v>0</v>
      </c>
    </row>
    <row r="5865" spans="1:19" x14ac:dyDescent="0.25">
      <c r="A5865" s="177" t="str">
        <f t="shared" si="0"/>
        <v>Marys CenterCPP-FV CombinedAug-19</v>
      </c>
      <c r="B5865" s="20" t="str">
        <f t="shared" si="1"/>
        <v>Marys CenterCPP-FV Combined43678</v>
      </c>
      <c r="C5865" t="s">
        <v>1074</v>
      </c>
      <c r="D5865" s="20" t="s">
        <v>1028</v>
      </c>
      <c r="E5865" s="26">
        <v>43678</v>
      </c>
      <c r="F5865">
        <v>2</v>
      </c>
      <c r="G5865">
        <v>2.5</v>
      </c>
      <c r="I5865">
        <v>10</v>
      </c>
      <c r="J5865">
        <v>11</v>
      </c>
      <c r="L5865">
        <v>14</v>
      </c>
      <c r="N5865">
        <v>7</v>
      </c>
      <c r="P5865">
        <v>1</v>
      </c>
      <c r="Q5865">
        <v>1</v>
      </c>
      <c r="S5865">
        <v>3</v>
      </c>
    </row>
    <row r="5866" spans="1:19" x14ac:dyDescent="0.25">
      <c r="A5866" s="177" t="str">
        <f t="shared" si="0"/>
        <v>PIECECPP-FV CombinedAug-19</v>
      </c>
      <c r="B5866" s="20" t="str">
        <f t="shared" si="1"/>
        <v>PIECECPP-FV Combined43678</v>
      </c>
      <c r="C5866" t="s">
        <v>1073</v>
      </c>
      <c r="D5866" s="20" t="s">
        <v>1028</v>
      </c>
      <c r="E5866" s="26">
        <v>43678</v>
      </c>
      <c r="F5866">
        <v>3.5</v>
      </c>
      <c r="G5866">
        <v>3.5</v>
      </c>
      <c r="I5866">
        <v>17</v>
      </c>
      <c r="J5866">
        <v>20</v>
      </c>
      <c r="L5866">
        <v>20</v>
      </c>
      <c r="N5866">
        <v>16</v>
      </c>
      <c r="P5866">
        <v>0</v>
      </c>
      <c r="Q5866">
        <v>0</v>
      </c>
      <c r="S5866">
        <v>1</v>
      </c>
    </row>
    <row r="5867" spans="1:19" x14ac:dyDescent="0.25">
      <c r="A5867" s="177" t="str">
        <f t="shared" si="0"/>
        <v>Community ConnectionsCPP-FV CombinedAug-19</v>
      </c>
      <c r="B5867" s="20" t="str">
        <f t="shared" si="1"/>
        <v>Community ConnectionsCPP-FV Combined43678</v>
      </c>
      <c r="C5867" t="s">
        <v>1076</v>
      </c>
      <c r="D5867" s="20" t="s">
        <v>1028</v>
      </c>
      <c r="E5867" s="26">
        <v>43678</v>
      </c>
      <c r="F5867">
        <v>1</v>
      </c>
      <c r="G5867">
        <v>2.5</v>
      </c>
      <c r="I5867">
        <v>5</v>
      </c>
      <c r="J5867">
        <v>5</v>
      </c>
      <c r="L5867">
        <v>14</v>
      </c>
      <c r="N5867">
        <v>4</v>
      </c>
      <c r="P5867">
        <v>0</v>
      </c>
      <c r="Q5867">
        <v>0</v>
      </c>
      <c r="S5867">
        <v>1</v>
      </c>
    </row>
    <row r="5868" spans="1:19" x14ac:dyDescent="0.25">
      <c r="A5868" s="177" t="str">
        <f t="shared" si="0"/>
        <v>Community ConnectionsPCIT CombinedAug-19</v>
      </c>
      <c r="B5868" s="20" t="str">
        <f t="shared" si="1"/>
        <v>Community ConnectionsPCIT Combined43678</v>
      </c>
      <c r="C5868" t="s">
        <v>1080</v>
      </c>
      <c r="D5868" s="20" t="s">
        <v>1028</v>
      </c>
      <c r="E5868" s="26">
        <v>43678</v>
      </c>
      <c r="F5868">
        <v>1</v>
      </c>
      <c r="G5868">
        <v>1.5</v>
      </c>
      <c r="I5868">
        <v>8</v>
      </c>
      <c r="J5868">
        <v>5</v>
      </c>
      <c r="L5868">
        <v>9</v>
      </c>
      <c r="N5868">
        <v>7</v>
      </c>
      <c r="P5868">
        <v>0</v>
      </c>
      <c r="Q5868">
        <v>2</v>
      </c>
      <c r="S5868">
        <v>1</v>
      </c>
    </row>
    <row r="5869" spans="1:19" x14ac:dyDescent="0.25">
      <c r="A5869" s="177" t="str">
        <f t="shared" si="0"/>
        <v>Marys CenterPCIT CombinedAug-19</v>
      </c>
      <c r="B5869" s="20" t="str">
        <f t="shared" si="1"/>
        <v>Marys CenterPCIT Combined43678</v>
      </c>
      <c r="C5869" t="s">
        <v>1078</v>
      </c>
      <c r="D5869" s="20" t="s">
        <v>1028</v>
      </c>
      <c r="E5869" s="26">
        <v>43678</v>
      </c>
      <c r="F5869">
        <v>5</v>
      </c>
      <c r="G5869">
        <v>4.5</v>
      </c>
      <c r="I5869">
        <v>21</v>
      </c>
      <c r="J5869">
        <v>28</v>
      </c>
      <c r="L5869">
        <v>26</v>
      </c>
      <c r="N5869">
        <v>21</v>
      </c>
      <c r="P5869">
        <v>0</v>
      </c>
      <c r="Q5869">
        <v>0</v>
      </c>
      <c r="S5869">
        <v>0</v>
      </c>
    </row>
    <row r="5870" spans="1:19" x14ac:dyDescent="0.25">
      <c r="A5870" s="177" t="str">
        <f t="shared" si="0"/>
        <v>PIECEPCIT CombinedAug-19</v>
      </c>
      <c r="B5870" s="20" t="str">
        <f t="shared" si="1"/>
        <v>PIECEPCIT Combined43678</v>
      </c>
      <c r="C5870" t="s">
        <v>1079</v>
      </c>
      <c r="D5870" s="20" t="s">
        <v>1028</v>
      </c>
      <c r="E5870" s="26">
        <v>43678</v>
      </c>
      <c r="F5870">
        <v>3</v>
      </c>
      <c r="G5870">
        <v>3</v>
      </c>
      <c r="I5870">
        <v>9</v>
      </c>
      <c r="J5870">
        <v>17</v>
      </c>
      <c r="L5870">
        <v>17</v>
      </c>
      <c r="N5870">
        <v>8</v>
      </c>
      <c r="P5870">
        <v>0</v>
      </c>
      <c r="Q5870">
        <v>0</v>
      </c>
      <c r="S5870">
        <v>1</v>
      </c>
    </row>
    <row r="5871" spans="1:19" x14ac:dyDescent="0.25">
      <c r="A5871" s="177" t="str">
        <f t="shared" si="0"/>
        <v>Community ConnectionsAll FFAug-19</v>
      </c>
      <c r="B5871" s="20" t="str">
        <f t="shared" si="1"/>
        <v>Community ConnectionsAll FF43678</v>
      </c>
      <c r="C5871" t="s">
        <v>199</v>
      </c>
      <c r="D5871" s="20" t="s">
        <v>1026</v>
      </c>
      <c r="E5871" s="26">
        <v>43678</v>
      </c>
      <c r="F5871">
        <v>13.5</v>
      </c>
      <c r="G5871">
        <v>9.5</v>
      </c>
      <c r="I5871">
        <v>141</v>
      </c>
      <c r="J5871">
        <v>120</v>
      </c>
      <c r="L5871">
        <v>90</v>
      </c>
      <c r="N5871">
        <v>139</v>
      </c>
      <c r="P5871">
        <v>0</v>
      </c>
      <c r="Q5871">
        <v>0</v>
      </c>
      <c r="S5871">
        <v>2</v>
      </c>
    </row>
    <row r="5872" spans="1:19" x14ac:dyDescent="0.25">
      <c r="A5872" s="177" t="str">
        <f t="shared" si="0"/>
        <v>Community ConnectionsAll DCSAug-19</v>
      </c>
      <c r="B5872" s="20" t="str">
        <f t="shared" si="1"/>
        <v>Community ConnectionsAll DCS43678</v>
      </c>
      <c r="C5872" t="s">
        <v>199</v>
      </c>
      <c r="D5872" s="20" t="s">
        <v>1027</v>
      </c>
      <c r="E5872" s="26">
        <v>43678</v>
      </c>
      <c r="F5872">
        <v>2</v>
      </c>
      <c r="G5872">
        <v>4</v>
      </c>
      <c r="I5872">
        <v>13</v>
      </c>
      <c r="J5872">
        <v>10</v>
      </c>
      <c r="L5872">
        <v>23</v>
      </c>
      <c r="N5872">
        <v>11</v>
      </c>
      <c r="P5872">
        <v>0</v>
      </c>
      <c r="Q5872">
        <v>2</v>
      </c>
      <c r="S5872">
        <v>2</v>
      </c>
    </row>
    <row r="5873" spans="1:19" x14ac:dyDescent="0.25">
      <c r="A5873" s="177" t="str">
        <f t="shared" si="0"/>
        <v>Marys CenterAll FFAug-19</v>
      </c>
      <c r="B5873" s="20" t="str">
        <f t="shared" si="1"/>
        <v>Marys CenterAll FF43678</v>
      </c>
      <c r="C5873" t="s">
        <v>901</v>
      </c>
      <c r="D5873" s="20" t="s">
        <v>1026</v>
      </c>
      <c r="E5873" s="26">
        <v>43678</v>
      </c>
      <c r="F5873">
        <v>3.5</v>
      </c>
      <c r="G5873">
        <v>3</v>
      </c>
      <c r="I5873">
        <v>16</v>
      </c>
      <c r="J5873">
        <v>21</v>
      </c>
      <c r="L5873">
        <v>18</v>
      </c>
      <c r="N5873">
        <v>16</v>
      </c>
      <c r="P5873">
        <v>0</v>
      </c>
      <c r="Q5873">
        <v>0</v>
      </c>
      <c r="S5873">
        <v>0</v>
      </c>
    </row>
    <row r="5874" spans="1:19" x14ac:dyDescent="0.25">
      <c r="A5874" s="177" t="str">
        <f t="shared" si="0"/>
        <v>Marys CenterAll DCSAug-19</v>
      </c>
      <c r="B5874" s="20" t="str">
        <f t="shared" si="1"/>
        <v>Marys CenterAll DCS43678</v>
      </c>
      <c r="C5874" t="s">
        <v>901</v>
      </c>
      <c r="D5874" s="20" t="s">
        <v>1027</v>
      </c>
      <c r="E5874" s="26">
        <v>43678</v>
      </c>
      <c r="F5874">
        <v>3.5</v>
      </c>
      <c r="G5874">
        <v>4</v>
      </c>
      <c r="I5874">
        <v>15</v>
      </c>
      <c r="J5874">
        <v>18</v>
      </c>
      <c r="L5874">
        <v>22</v>
      </c>
      <c r="N5874">
        <v>12</v>
      </c>
      <c r="P5874">
        <v>1</v>
      </c>
      <c r="Q5874">
        <v>1</v>
      </c>
      <c r="S5874">
        <v>3</v>
      </c>
    </row>
    <row r="5875" spans="1:19" x14ac:dyDescent="0.25">
      <c r="A5875" s="177" t="str">
        <f t="shared" si="0"/>
        <v>PIECEAll FFAug-19</v>
      </c>
      <c r="B5875" s="20" t="str">
        <f t="shared" si="1"/>
        <v>PIECEAll FF43678</v>
      </c>
      <c r="C5875" t="s">
        <v>903</v>
      </c>
      <c r="D5875" s="20" t="s">
        <v>1026</v>
      </c>
      <c r="E5875" s="26">
        <v>43678</v>
      </c>
      <c r="F5875">
        <v>6.5</v>
      </c>
      <c r="G5875">
        <v>6</v>
      </c>
      <c r="I5875">
        <v>26</v>
      </c>
      <c r="J5875">
        <v>37</v>
      </c>
      <c r="L5875">
        <v>34</v>
      </c>
      <c r="N5875">
        <v>24</v>
      </c>
      <c r="P5875">
        <v>0</v>
      </c>
      <c r="Q5875">
        <v>0</v>
      </c>
      <c r="S5875">
        <v>2</v>
      </c>
    </row>
    <row r="5876" spans="1:19" x14ac:dyDescent="0.25">
      <c r="A5876" s="177" t="str">
        <f t="shared" si="0"/>
        <v>PIECEAll DCSAug-19</v>
      </c>
      <c r="B5876" s="20" t="str">
        <f t="shared" si="1"/>
        <v>PIECEAll DCS43678</v>
      </c>
      <c r="C5876" t="s">
        <v>903</v>
      </c>
      <c r="D5876" s="20" t="s">
        <v>1027</v>
      </c>
      <c r="E5876" s="26">
        <v>43678</v>
      </c>
      <c r="F5876">
        <v>0</v>
      </c>
      <c r="G5876">
        <v>0.5</v>
      </c>
      <c r="I5876">
        <v>0</v>
      </c>
      <c r="J5876">
        <v>0</v>
      </c>
      <c r="L5876">
        <v>3</v>
      </c>
      <c r="N5876">
        <v>0</v>
      </c>
      <c r="P5876">
        <v>0</v>
      </c>
      <c r="Q5876">
        <v>0</v>
      </c>
      <c r="S5876">
        <v>0</v>
      </c>
    </row>
    <row r="5877" spans="1:19" x14ac:dyDescent="0.25">
      <c r="A5877" s="177" t="str">
        <f t="shared" si="0"/>
        <v>Adoptions TogetherAll CombinedAug-19</v>
      </c>
      <c r="B5877" s="20" t="str">
        <f t="shared" si="1"/>
        <v>Adoptions TogetherAll Combined43678</v>
      </c>
      <c r="C5877" t="s">
        <v>198</v>
      </c>
      <c r="D5877" s="20" t="s">
        <v>1028</v>
      </c>
      <c r="E5877" s="26">
        <v>43678</v>
      </c>
      <c r="F5877">
        <v>0</v>
      </c>
      <c r="G5877">
        <v>0</v>
      </c>
      <c r="I5877">
        <v>0</v>
      </c>
      <c r="J5877">
        <v>0</v>
      </c>
      <c r="L5877">
        <v>0</v>
      </c>
      <c r="N5877">
        <v>0</v>
      </c>
      <c r="P5877">
        <v>0</v>
      </c>
      <c r="Q5877">
        <v>0</v>
      </c>
      <c r="S5877">
        <v>0</v>
      </c>
    </row>
    <row r="5878" spans="1:19" x14ac:dyDescent="0.25">
      <c r="A5878" s="177" t="str">
        <f t="shared" si="0"/>
        <v>CatholicAll CombinedAug-19</v>
      </c>
      <c r="B5878" s="20" t="str">
        <f t="shared" si="1"/>
        <v>CatholicAll Combined43678</v>
      </c>
      <c r="C5878" t="s">
        <v>962</v>
      </c>
      <c r="D5878" s="20" t="s">
        <v>1028</v>
      </c>
      <c r="E5878" s="26">
        <v>43678</v>
      </c>
      <c r="F5878">
        <v>1.5</v>
      </c>
      <c r="G5878">
        <v>3</v>
      </c>
      <c r="I5878">
        <v>0</v>
      </c>
      <c r="J5878">
        <v>11</v>
      </c>
      <c r="L5878">
        <v>18</v>
      </c>
      <c r="N5878">
        <v>0</v>
      </c>
      <c r="P5878">
        <v>0</v>
      </c>
      <c r="Q5878">
        <v>2</v>
      </c>
      <c r="S5878">
        <v>0</v>
      </c>
    </row>
    <row r="5879" spans="1:19" x14ac:dyDescent="0.25">
      <c r="A5879" s="177" t="str">
        <f t="shared" ref="A5879:A5881" si="2">C5879&amp;" "&amp;D5879&amp;"Aug-19"</f>
        <v>Community ConnectionsAll CombinedAug-19</v>
      </c>
      <c r="B5879" s="20" t="str">
        <f t="shared" si="1"/>
        <v>Community ConnectionsAll Combined43678</v>
      </c>
      <c r="C5879" t="s">
        <v>199</v>
      </c>
      <c r="D5879" s="20" t="s">
        <v>1028</v>
      </c>
      <c r="E5879" s="26">
        <v>43678</v>
      </c>
      <c r="F5879">
        <v>15.5</v>
      </c>
      <c r="G5879">
        <v>13.5</v>
      </c>
      <c r="I5879">
        <v>154</v>
      </c>
      <c r="J5879">
        <v>130</v>
      </c>
      <c r="L5879">
        <v>113</v>
      </c>
      <c r="N5879">
        <v>150</v>
      </c>
      <c r="P5879">
        <v>0</v>
      </c>
      <c r="Q5879">
        <v>2</v>
      </c>
      <c r="S5879">
        <v>4</v>
      </c>
    </row>
    <row r="5880" spans="1:19" x14ac:dyDescent="0.25">
      <c r="A5880" s="177" t="str">
        <f t="shared" si="2"/>
        <v>ContemporaryAll CombinedAug-19</v>
      </c>
      <c r="B5880" s="20" t="str">
        <f t="shared" ref="B5880:B5920" si="3">C5880&amp;" "&amp;D5880&amp;43678</f>
        <v>ContemporaryAll Combined43678</v>
      </c>
      <c r="C5880" t="s">
        <v>348</v>
      </c>
      <c r="D5880" s="20" t="s">
        <v>1028</v>
      </c>
      <c r="E5880" s="26">
        <v>43678</v>
      </c>
      <c r="F5880">
        <v>0</v>
      </c>
      <c r="G5880">
        <v>0</v>
      </c>
      <c r="I5880">
        <v>0</v>
      </c>
      <c r="J5880">
        <v>0</v>
      </c>
      <c r="L5880">
        <v>0</v>
      </c>
      <c r="N5880">
        <v>0</v>
      </c>
      <c r="P5880">
        <v>0</v>
      </c>
      <c r="Q5880">
        <v>0</v>
      </c>
      <c r="S5880">
        <v>0</v>
      </c>
    </row>
    <row r="5881" spans="1:19" x14ac:dyDescent="0.25">
      <c r="A5881" s="177" t="str">
        <f t="shared" si="2"/>
        <v>Family MattersAll CombinedAug-19</v>
      </c>
      <c r="B5881" s="20" t="str">
        <f t="shared" si="3"/>
        <v>Family MattersAll Combined43678</v>
      </c>
      <c r="C5881" t="s">
        <v>357</v>
      </c>
      <c r="D5881" s="20" t="s">
        <v>1028</v>
      </c>
      <c r="E5881" s="26">
        <v>43678</v>
      </c>
      <c r="F5881">
        <v>0</v>
      </c>
      <c r="G5881">
        <v>0</v>
      </c>
      <c r="I5881">
        <v>0</v>
      </c>
      <c r="J5881">
        <v>0</v>
      </c>
      <c r="L5881">
        <v>0</v>
      </c>
      <c r="N5881">
        <v>0</v>
      </c>
      <c r="P5881">
        <v>0</v>
      </c>
      <c r="Q5881">
        <v>0</v>
      </c>
      <c r="S5881">
        <v>0</v>
      </c>
    </row>
    <row r="5882" spans="1:19" x14ac:dyDescent="0.25">
      <c r="A5882" s="177" t="str">
        <f>C5882&amp;" "&amp;D5882&amp;"Aug-19"</f>
        <v>Federal CityAll CombinedAug-19</v>
      </c>
      <c r="B5882" s="20" t="str">
        <f t="shared" si="3"/>
        <v>Federal CityAll Combined43678</v>
      </c>
      <c r="C5882" t="s">
        <v>227</v>
      </c>
      <c r="D5882" s="20" t="s">
        <v>1028</v>
      </c>
      <c r="E5882" s="26">
        <v>43678</v>
      </c>
      <c r="F5882">
        <v>0</v>
      </c>
      <c r="G5882">
        <v>0</v>
      </c>
      <c r="I5882">
        <v>0</v>
      </c>
      <c r="J5882">
        <v>0</v>
      </c>
      <c r="L5882">
        <v>0</v>
      </c>
      <c r="N5882">
        <v>0</v>
      </c>
      <c r="P5882">
        <v>0</v>
      </c>
      <c r="Q5882">
        <v>0</v>
      </c>
      <c r="S5882">
        <v>0</v>
      </c>
    </row>
    <row r="5883" spans="1:19" x14ac:dyDescent="0.25">
      <c r="A5883" s="177" t="str">
        <f t="shared" ref="A5883:A5920" si="4">C5883&amp;" "&amp;D5883&amp;"Aug-19"</f>
        <v>First Home CareAll CombinedAug-19</v>
      </c>
      <c r="B5883" s="20" t="str">
        <f t="shared" si="3"/>
        <v>First Home CareAll Combined43678</v>
      </c>
      <c r="C5883" t="s">
        <v>203</v>
      </c>
      <c r="D5883" s="20" t="s">
        <v>1028</v>
      </c>
      <c r="E5883" s="26">
        <v>43678</v>
      </c>
      <c r="F5883">
        <v>0</v>
      </c>
      <c r="G5883">
        <v>0</v>
      </c>
      <c r="I5883">
        <v>0</v>
      </c>
      <c r="J5883">
        <v>0</v>
      </c>
      <c r="L5883">
        <v>0</v>
      </c>
      <c r="N5883">
        <v>0</v>
      </c>
      <c r="P5883">
        <v>0</v>
      </c>
      <c r="Q5883">
        <v>0</v>
      </c>
      <c r="S5883">
        <v>0</v>
      </c>
    </row>
    <row r="5884" spans="1:19" x14ac:dyDescent="0.25">
      <c r="A5884" s="177" t="str">
        <f t="shared" si="4"/>
        <v>Foundations for Home &amp; CommunityAll CombinedAug-19</v>
      </c>
      <c r="B5884" s="20" t="str">
        <f t="shared" si="3"/>
        <v>Foundations for Home &amp; CommunityAll Combined43678</v>
      </c>
      <c r="C5884" t="s">
        <v>387</v>
      </c>
      <c r="D5884" s="20" t="s">
        <v>1028</v>
      </c>
      <c r="E5884" s="26">
        <v>43678</v>
      </c>
      <c r="F5884">
        <v>0</v>
      </c>
      <c r="G5884">
        <v>0</v>
      </c>
      <c r="I5884">
        <v>0</v>
      </c>
      <c r="J5884">
        <v>0</v>
      </c>
      <c r="L5884">
        <v>0</v>
      </c>
      <c r="N5884">
        <v>0</v>
      </c>
      <c r="P5884">
        <v>0</v>
      </c>
      <c r="Q5884">
        <v>0</v>
      </c>
      <c r="S5884">
        <v>0</v>
      </c>
    </row>
    <row r="5885" spans="1:19" x14ac:dyDescent="0.25">
      <c r="A5885" s="177" t="str">
        <f t="shared" si="4"/>
        <v>FPSAll CombinedAug-19</v>
      </c>
      <c r="B5885" s="20" t="str">
        <f t="shared" si="3"/>
        <v>FPSAll Combined43678</v>
      </c>
      <c r="C5885" t="s">
        <v>223</v>
      </c>
      <c r="D5885" s="20" t="s">
        <v>1028</v>
      </c>
      <c r="E5885" s="26">
        <v>43678</v>
      </c>
      <c r="F5885">
        <v>6</v>
      </c>
      <c r="G5885">
        <v>6</v>
      </c>
      <c r="I5885">
        <v>48</v>
      </c>
      <c r="J5885">
        <v>66</v>
      </c>
      <c r="L5885">
        <v>66</v>
      </c>
      <c r="N5885">
        <v>48</v>
      </c>
      <c r="P5885">
        <v>0</v>
      </c>
      <c r="Q5885">
        <v>0</v>
      </c>
      <c r="S5885">
        <v>0</v>
      </c>
    </row>
    <row r="5886" spans="1:19" x14ac:dyDescent="0.25">
      <c r="A5886" s="177" t="str">
        <f t="shared" si="4"/>
        <v>Green DoorAll CombinedAug-19</v>
      </c>
      <c r="B5886" s="20" t="str">
        <f t="shared" si="3"/>
        <v>Green DoorAll Combined43678</v>
      </c>
      <c r="C5886" t="s">
        <v>346</v>
      </c>
      <c r="D5886" s="20" t="s">
        <v>1028</v>
      </c>
      <c r="E5886" s="26">
        <v>43678</v>
      </c>
      <c r="F5886">
        <v>0</v>
      </c>
      <c r="G5886">
        <v>0</v>
      </c>
      <c r="I5886">
        <v>0</v>
      </c>
      <c r="J5886">
        <v>0</v>
      </c>
      <c r="L5886">
        <v>0</v>
      </c>
      <c r="N5886">
        <v>0</v>
      </c>
      <c r="P5886">
        <v>0</v>
      </c>
      <c r="Q5886">
        <v>0</v>
      </c>
      <c r="S5886">
        <v>0</v>
      </c>
    </row>
    <row r="5887" spans="1:19" x14ac:dyDescent="0.25">
      <c r="A5887" s="177" t="str">
        <f t="shared" si="4"/>
        <v>HillcrestAll CombinedAug-19</v>
      </c>
      <c r="B5887" s="20" t="str">
        <f t="shared" si="3"/>
        <v>HillcrestAll Combined43678</v>
      </c>
      <c r="C5887" t="s">
        <v>207</v>
      </c>
      <c r="D5887" s="20" t="s">
        <v>1028</v>
      </c>
      <c r="E5887" s="26">
        <v>43678</v>
      </c>
      <c r="F5887">
        <v>5.5</v>
      </c>
      <c r="G5887">
        <v>7</v>
      </c>
      <c r="I5887">
        <v>15</v>
      </c>
      <c r="J5887">
        <v>32</v>
      </c>
      <c r="L5887">
        <v>42</v>
      </c>
      <c r="N5887">
        <v>13</v>
      </c>
      <c r="P5887">
        <v>2</v>
      </c>
      <c r="Q5887">
        <v>3</v>
      </c>
      <c r="S5887">
        <v>2</v>
      </c>
    </row>
    <row r="5888" spans="1:19" x14ac:dyDescent="0.25">
      <c r="A5888" s="177" t="str">
        <f t="shared" si="4"/>
        <v>LAYCAll CombinedAug-19</v>
      </c>
      <c r="B5888" s="20" t="str">
        <f t="shared" si="3"/>
        <v>LAYCAll Combined43678</v>
      </c>
      <c r="C5888" t="s">
        <v>212</v>
      </c>
      <c r="D5888" s="20" t="s">
        <v>1028</v>
      </c>
      <c r="E5888" s="26">
        <v>43678</v>
      </c>
      <c r="F5888">
        <v>2.5</v>
      </c>
      <c r="G5888">
        <v>1.5</v>
      </c>
      <c r="I5888">
        <v>5</v>
      </c>
      <c r="J5888">
        <v>14</v>
      </c>
      <c r="L5888">
        <v>8</v>
      </c>
      <c r="N5888">
        <v>4</v>
      </c>
      <c r="P5888">
        <v>1</v>
      </c>
      <c r="Q5888">
        <v>1</v>
      </c>
      <c r="S5888">
        <v>1</v>
      </c>
    </row>
    <row r="5889" spans="1:19" x14ac:dyDescent="0.25">
      <c r="A5889" s="177" t="str">
        <f t="shared" si="4"/>
        <v>LCSAll CombinedAug-19</v>
      </c>
      <c r="B5889" s="20" t="str">
        <f t="shared" si="3"/>
        <v>LCSAll Combined43678</v>
      </c>
      <c r="C5889" t="s">
        <v>963</v>
      </c>
      <c r="D5889" s="20" t="s">
        <v>1028</v>
      </c>
      <c r="E5889" s="26">
        <v>43678</v>
      </c>
      <c r="F5889">
        <v>4</v>
      </c>
      <c r="G5889">
        <v>3</v>
      </c>
      <c r="I5889">
        <v>5</v>
      </c>
      <c r="J5889">
        <v>17</v>
      </c>
      <c r="L5889">
        <v>12</v>
      </c>
      <c r="N5889">
        <v>3</v>
      </c>
      <c r="P5889">
        <v>0</v>
      </c>
      <c r="Q5889">
        <v>0</v>
      </c>
      <c r="S5889">
        <v>2</v>
      </c>
    </row>
    <row r="5890" spans="1:19" x14ac:dyDescent="0.25">
      <c r="A5890" s="177" t="str">
        <f t="shared" si="4"/>
        <v>LESAll CombinedAug-19</v>
      </c>
      <c r="B5890" s="20" t="str">
        <f t="shared" si="3"/>
        <v>LESAll Combined43678</v>
      </c>
      <c r="C5890" t="s">
        <v>225</v>
      </c>
      <c r="D5890" s="20" t="s">
        <v>1028</v>
      </c>
      <c r="E5890" s="26">
        <v>43678</v>
      </c>
      <c r="F5890">
        <v>6</v>
      </c>
      <c r="G5890">
        <v>7.5</v>
      </c>
      <c r="I5890">
        <v>21</v>
      </c>
      <c r="J5890">
        <v>55</v>
      </c>
      <c r="L5890">
        <v>73</v>
      </c>
      <c r="N5890">
        <v>21</v>
      </c>
      <c r="P5890">
        <v>0</v>
      </c>
      <c r="Q5890">
        <v>0</v>
      </c>
      <c r="S5890">
        <v>0</v>
      </c>
    </row>
    <row r="5891" spans="1:19" x14ac:dyDescent="0.25">
      <c r="A5891" s="177" t="str">
        <f t="shared" si="4"/>
        <v>Marys CenterAll CombinedAug-19</v>
      </c>
      <c r="B5891" s="20" t="str">
        <f t="shared" si="3"/>
        <v>Marys CenterAll Combined43678</v>
      </c>
      <c r="C5891" t="s">
        <v>901</v>
      </c>
      <c r="D5891" s="20" t="s">
        <v>1028</v>
      </c>
      <c r="E5891" s="26">
        <v>43678</v>
      </c>
      <c r="F5891">
        <v>7</v>
      </c>
      <c r="G5891">
        <v>7</v>
      </c>
      <c r="I5891">
        <v>31</v>
      </c>
      <c r="J5891">
        <v>39</v>
      </c>
      <c r="L5891">
        <v>40</v>
      </c>
      <c r="N5891">
        <v>28</v>
      </c>
      <c r="P5891">
        <v>1</v>
      </c>
      <c r="Q5891">
        <v>1</v>
      </c>
      <c r="S5891">
        <v>3</v>
      </c>
    </row>
    <row r="5892" spans="1:19" x14ac:dyDescent="0.25">
      <c r="A5892" s="177" t="str">
        <f t="shared" si="4"/>
        <v>MBI HSAll CombinedAug-19</v>
      </c>
      <c r="B5892" s="20" t="str">
        <f t="shared" si="3"/>
        <v>MBI HSAll Combined43678</v>
      </c>
      <c r="C5892" t="s">
        <v>232</v>
      </c>
      <c r="D5892" s="20" t="s">
        <v>1028</v>
      </c>
      <c r="E5892" s="26">
        <v>43678</v>
      </c>
      <c r="F5892">
        <v>17</v>
      </c>
      <c r="G5892">
        <v>11</v>
      </c>
      <c r="I5892">
        <v>146</v>
      </c>
      <c r="J5892">
        <v>157</v>
      </c>
      <c r="L5892">
        <v>106</v>
      </c>
      <c r="N5892">
        <v>123</v>
      </c>
      <c r="P5892">
        <v>3</v>
      </c>
      <c r="Q5892">
        <v>5</v>
      </c>
      <c r="S5892">
        <v>23</v>
      </c>
    </row>
    <row r="5893" spans="1:19" x14ac:dyDescent="0.25">
      <c r="A5893" s="177" t="str">
        <f t="shared" si="4"/>
        <v>MD Family ResourcesAll CombinedAug-19</v>
      </c>
      <c r="B5893" s="20" t="str">
        <f t="shared" si="3"/>
        <v>MD Family ResourcesAll Combined43678</v>
      </c>
      <c r="C5893" t="s">
        <v>317</v>
      </c>
      <c r="D5893" s="20" t="s">
        <v>1028</v>
      </c>
      <c r="E5893" s="26">
        <v>43678</v>
      </c>
      <c r="F5893">
        <v>8.5</v>
      </c>
      <c r="G5893">
        <v>11.5</v>
      </c>
      <c r="I5893">
        <v>22</v>
      </c>
      <c r="J5893">
        <v>49</v>
      </c>
      <c r="L5893">
        <v>67</v>
      </c>
      <c r="N5893">
        <v>22</v>
      </c>
      <c r="P5893">
        <v>0</v>
      </c>
      <c r="Q5893">
        <v>0</v>
      </c>
      <c r="S5893">
        <v>0</v>
      </c>
    </row>
    <row r="5894" spans="1:19" x14ac:dyDescent="0.25">
      <c r="A5894" s="177" t="str">
        <f t="shared" si="4"/>
        <v>PASSAll CombinedAug-19</v>
      </c>
      <c r="B5894" s="20" t="str">
        <f t="shared" si="3"/>
        <v>PASSAll Combined43678</v>
      </c>
      <c r="C5894" t="s">
        <v>214</v>
      </c>
      <c r="D5894" s="20" t="s">
        <v>1028</v>
      </c>
      <c r="E5894" s="26">
        <v>43678</v>
      </c>
      <c r="F5894">
        <v>14.5</v>
      </c>
      <c r="G5894">
        <v>15.5</v>
      </c>
      <c r="I5894">
        <v>90</v>
      </c>
      <c r="J5894">
        <v>124</v>
      </c>
      <c r="L5894">
        <v>138</v>
      </c>
      <c r="N5894">
        <v>78</v>
      </c>
      <c r="P5894">
        <v>8</v>
      </c>
      <c r="Q5894">
        <v>9</v>
      </c>
      <c r="S5894">
        <v>12</v>
      </c>
    </row>
    <row r="5895" spans="1:19" x14ac:dyDescent="0.25">
      <c r="A5895" s="177" t="str">
        <f t="shared" si="4"/>
        <v>PIECEAll CombinedAug-19</v>
      </c>
      <c r="B5895" s="20" t="str">
        <f t="shared" si="3"/>
        <v>PIECEAll Combined43678</v>
      </c>
      <c r="C5895" t="s">
        <v>903</v>
      </c>
      <c r="D5895" s="20" t="s">
        <v>1028</v>
      </c>
      <c r="E5895" s="26">
        <v>43678</v>
      </c>
      <c r="F5895">
        <v>6.5</v>
      </c>
      <c r="G5895">
        <v>6.5</v>
      </c>
      <c r="I5895">
        <v>26</v>
      </c>
      <c r="J5895">
        <v>37</v>
      </c>
      <c r="L5895">
        <v>37</v>
      </c>
      <c r="N5895">
        <v>24</v>
      </c>
      <c r="P5895">
        <v>0</v>
      </c>
      <c r="Q5895">
        <v>0</v>
      </c>
      <c r="S5895">
        <v>2</v>
      </c>
    </row>
    <row r="5896" spans="1:19" x14ac:dyDescent="0.25">
      <c r="A5896" s="177" t="str">
        <f t="shared" si="4"/>
        <v>RiversideAll CombinedAug-19</v>
      </c>
      <c r="B5896" s="20" t="str">
        <f t="shared" si="3"/>
        <v>RiversideAll Combined43678</v>
      </c>
      <c r="C5896" t="s">
        <v>230</v>
      </c>
      <c r="D5896" s="20" t="s">
        <v>1028</v>
      </c>
      <c r="E5896" s="26">
        <v>43678</v>
      </c>
      <c r="F5896">
        <v>0</v>
      </c>
      <c r="G5896">
        <v>0</v>
      </c>
      <c r="I5896">
        <v>0</v>
      </c>
      <c r="J5896">
        <v>0</v>
      </c>
      <c r="L5896">
        <v>0</v>
      </c>
      <c r="N5896">
        <v>0</v>
      </c>
      <c r="P5896">
        <v>0</v>
      </c>
      <c r="Q5896">
        <v>0</v>
      </c>
      <c r="S5896">
        <v>0</v>
      </c>
    </row>
    <row r="5897" spans="1:19" x14ac:dyDescent="0.25">
      <c r="A5897" s="177" t="str">
        <f t="shared" si="4"/>
        <v>TFCCAll CombinedAug-19</v>
      </c>
      <c r="B5897" s="20" t="str">
        <f t="shared" si="3"/>
        <v>TFCCAll Combined43678</v>
      </c>
      <c r="C5897" t="s">
        <v>234</v>
      </c>
      <c r="D5897" s="20" t="s">
        <v>1028</v>
      </c>
      <c r="E5897" s="26">
        <v>43678</v>
      </c>
      <c r="F5897">
        <v>0</v>
      </c>
      <c r="G5897">
        <v>0</v>
      </c>
      <c r="I5897">
        <v>0</v>
      </c>
      <c r="J5897">
        <v>0</v>
      </c>
      <c r="L5897">
        <v>0</v>
      </c>
      <c r="N5897">
        <v>0</v>
      </c>
      <c r="P5897">
        <v>0</v>
      </c>
      <c r="Q5897">
        <v>0</v>
      </c>
      <c r="S5897">
        <v>0</v>
      </c>
    </row>
    <row r="5898" spans="1:19" x14ac:dyDescent="0.25">
      <c r="A5898" s="177" t="str">
        <f t="shared" si="4"/>
        <v>UniversalAll CombinedAug-19</v>
      </c>
      <c r="B5898" s="20" t="str">
        <f t="shared" si="3"/>
        <v>UniversalAll Combined43678</v>
      </c>
      <c r="C5898" t="s">
        <v>217</v>
      </c>
      <c r="D5898" s="20" t="s">
        <v>1028</v>
      </c>
      <c r="E5898" s="26">
        <v>43678</v>
      </c>
      <c r="F5898">
        <v>0</v>
      </c>
      <c r="G5898">
        <v>0</v>
      </c>
      <c r="I5898">
        <v>0</v>
      </c>
      <c r="J5898">
        <v>0</v>
      </c>
      <c r="L5898">
        <v>0</v>
      </c>
      <c r="N5898">
        <v>0</v>
      </c>
      <c r="P5898">
        <v>0</v>
      </c>
      <c r="Q5898">
        <v>0</v>
      </c>
      <c r="S5898">
        <v>0</v>
      </c>
    </row>
    <row r="5899" spans="1:19" x14ac:dyDescent="0.25">
      <c r="A5899" s="177" t="str">
        <f t="shared" si="4"/>
        <v>Wayne CenterAll CombinedAug-19</v>
      </c>
      <c r="B5899" s="20" t="str">
        <f t="shared" si="3"/>
        <v>Wayne CenterAll Combined43678</v>
      </c>
      <c r="C5899" t="s">
        <v>342</v>
      </c>
      <c r="D5899" s="20" t="s">
        <v>1028</v>
      </c>
      <c r="E5899" s="26">
        <v>43678</v>
      </c>
      <c r="F5899">
        <v>2.5</v>
      </c>
      <c r="G5899">
        <v>3</v>
      </c>
      <c r="I5899">
        <v>23</v>
      </c>
      <c r="J5899">
        <v>29</v>
      </c>
      <c r="L5899">
        <v>36</v>
      </c>
      <c r="N5899">
        <v>23</v>
      </c>
      <c r="P5899">
        <v>0</v>
      </c>
      <c r="Q5899">
        <v>3</v>
      </c>
      <c r="S5899">
        <v>0</v>
      </c>
    </row>
    <row r="5900" spans="1:19" x14ac:dyDescent="0.25">
      <c r="A5900" s="177" t="str">
        <f t="shared" si="4"/>
        <v>Youth VillagesAll CombinedAug-19</v>
      </c>
      <c r="B5900" s="20" t="str">
        <f t="shared" si="3"/>
        <v>Youth VillagesAll Combined43678</v>
      </c>
      <c r="C5900" s="20" t="s">
        <v>220</v>
      </c>
      <c r="D5900" s="20" t="s">
        <v>1028</v>
      </c>
      <c r="E5900" s="26">
        <v>43678</v>
      </c>
      <c r="F5900">
        <v>0</v>
      </c>
      <c r="G5900">
        <v>0</v>
      </c>
      <c r="I5900">
        <v>0</v>
      </c>
      <c r="J5900">
        <v>0</v>
      </c>
      <c r="L5900">
        <v>0</v>
      </c>
      <c r="N5900">
        <v>0</v>
      </c>
      <c r="P5900">
        <v>0</v>
      </c>
      <c r="Q5900">
        <v>0</v>
      </c>
      <c r="S5900">
        <v>0</v>
      </c>
    </row>
    <row r="5901" spans="1:19" x14ac:dyDescent="0.25">
      <c r="A5901" s="177" t="str">
        <f t="shared" si="4"/>
        <v>All A-CRA ProvidersA-CRA FFAug-19</v>
      </c>
      <c r="B5901" s="20" t="str">
        <f t="shared" si="3"/>
        <v>All A-CRA ProvidersA-CRA FF43678</v>
      </c>
      <c r="C5901" s="20" t="s">
        <v>242</v>
      </c>
      <c r="D5901" s="20" t="s">
        <v>1026</v>
      </c>
      <c r="E5901" s="26">
        <v>43678</v>
      </c>
      <c r="F5901">
        <v>0</v>
      </c>
      <c r="G5901">
        <v>0</v>
      </c>
      <c r="I5901">
        <v>0</v>
      </c>
      <c r="J5901">
        <v>0</v>
      </c>
      <c r="L5901">
        <v>0</v>
      </c>
      <c r="N5901">
        <v>0</v>
      </c>
      <c r="P5901">
        <v>0</v>
      </c>
      <c r="Q5901">
        <v>0</v>
      </c>
      <c r="S5901">
        <v>0</v>
      </c>
    </row>
    <row r="5902" spans="1:19" x14ac:dyDescent="0.25">
      <c r="A5902" s="177" t="str">
        <f t="shared" si="4"/>
        <v>All CPP-FV ProvidersCPP-FV FFAug-19</v>
      </c>
      <c r="B5902" s="20" t="str">
        <f t="shared" si="3"/>
        <v>All CPP-FV ProvidersCPP-FV FF43678</v>
      </c>
      <c r="C5902" s="20" t="s">
        <v>2754</v>
      </c>
      <c r="D5902" s="20" t="s">
        <v>1026</v>
      </c>
      <c r="E5902" s="26">
        <v>43678</v>
      </c>
      <c r="F5902">
        <v>3.5</v>
      </c>
      <c r="G5902">
        <v>3.5</v>
      </c>
      <c r="I5902">
        <v>17</v>
      </c>
      <c r="J5902">
        <v>20</v>
      </c>
      <c r="L5902">
        <v>20</v>
      </c>
      <c r="N5902">
        <v>16</v>
      </c>
      <c r="P5902">
        <v>0</v>
      </c>
      <c r="Q5902">
        <v>0</v>
      </c>
      <c r="S5902">
        <v>1</v>
      </c>
    </row>
    <row r="5903" spans="1:19" x14ac:dyDescent="0.25">
      <c r="A5903" s="177" t="str">
        <f t="shared" si="4"/>
        <v>All CPP-FV ProvidersCPP-FV DCSAug-19</v>
      </c>
      <c r="B5903" s="20" t="str">
        <f t="shared" si="3"/>
        <v>All CPP-FV ProvidersCPP-FV DCS43678</v>
      </c>
      <c r="C5903" s="20" t="s">
        <v>2754</v>
      </c>
      <c r="D5903" s="20" t="s">
        <v>1027</v>
      </c>
      <c r="E5903" s="26">
        <v>43678</v>
      </c>
      <c r="F5903">
        <v>3</v>
      </c>
      <c r="G5903">
        <v>5</v>
      </c>
      <c r="I5903">
        <v>15</v>
      </c>
      <c r="J5903">
        <v>16</v>
      </c>
      <c r="L5903">
        <v>28</v>
      </c>
      <c r="N5903">
        <v>11</v>
      </c>
      <c r="P5903">
        <v>1</v>
      </c>
      <c r="Q5903">
        <v>1</v>
      </c>
      <c r="S5903">
        <v>4</v>
      </c>
    </row>
    <row r="5904" spans="1:19" x14ac:dyDescent="0.25">
      <c r="A5904" s="177" t="str">
        <f t="shared" si="4"/>
        <v>All CPP-FV ProvidersCPP-FV CombinedAug-19</v>
      </c>
      <c r="B5904" s="20" t="str">
        <f t="shared" si="3"/>
        <v>All CPP-FV ProvidersCPP-FV Combined43678</v>
      </c>
      <c r="C5904" s="20" t="s">
        <v>2754</v>
      </c>
      <c r="D5904" s="20" t="s">
        <v>1028</v>
      </c>
      <c r="E5904" s="26">
        <v>43678</v>
      </c>
      <c r="F5904">
        <v>6.5</v>
      </c>
      <c r="G5904">
        <v>8.5</v>
      </c>
      <c r="I5904">
        <v>32</v>
      </c>
      <c r="J5904">
        <v>36</v>
      </c>
      <c r="L5904">
        <v>48</v>
      </c>
      <c r="N5904">
        <v>27</v>
      </c>
      <c r="P5904">
        <v>1</v>
      </c>
      <c r="Q5904">
        <v>1</v>
      </c>
      <c r="S5904">
        <v>5</v>
      </c>
    </row>
    <row r="5905" spans="1:19" x14ac:dyDescent="0.25">
      <c r="A5905" s="177" t="str">
        <f t="shared" si="4"/>
        <v>All FFT ProvidersFFT FFAug-19</v>
      </c>
      <c r="B5905" s="20" t="str">
        <f t="shared" si="3"/>
        <v>All FFT ProvidersFFT FF43678</v>
      </c>
      <c r="C5905" s="20" t="s">
        <v>237</v>
      </c>
      <c r="D5905" s="20" t="s">
        <v>1026</v>
      </c>
      <c r="E5905" s="26">
        <v>43678</v>
      </c>
      <c r="F5905">
        <v>9.5</v>
      </c>
      <c r="G5905">
        <v>13</v>
      </c>
      <c r="I5905">
        <v>35</v>
      </c>
      <c r="J5905">
        <v>63</v>
      </c>
      <c r="L5905">
        <v>82</v>
      </c>
      <c r="N5905">
        <v>25</v>
      </c>
      <c r="P5905">
        <v>6</v>
      </c>
      <c r="Q5905">
        <v>9</v>
      </c>
      <c r="S5905">
        <v>10</v>
      </c>
    </row>
    <row r="5906" spans="1:19" x14ac:dyDescent="0.25">
      <c r="A5906" s="177" t="str">
        <f t="shared" si="4"/>
        <v>All MST ProvidersMST FFAug-19</v>
      </c>
      <c r="B5906" s="20" t="str">
        <f t="shared" si="3"/>
        <v>All MST ProvidersMST FF43678</v>
      </c>
      <c r="C5906" t="s">
        <v>238</v>
      </c>
      <c r="D5906" s="20" t="s">
        <v>1026</v>
      </c>
      <c r="E5906" s="26">
        <v>43678</v>
      </c>
      <c r="F5906">
        <v>9</v>
      </c>
      <c r="G5906">
        <v>6</v>
      </c>
      <c r="I5906">
        <v>17</v>
      </c>
      <c r="J5906">
        <v>39</v>
      </c>
      <c r="L5906">
        <v>27</v>
      </c>
      <c r="N5906">
        <v>12</v>
      </c>
      <c r="P5906">
        <v>3</v>
      </c>
      <c r="Q5906">
        <v>3</v>
      </c>
      <c r="S5906">
        <v>5</v>
      </c>
    </row>
    <row r="5907" spans="1:19" x14ac:dyDescent="0.25">
      <c r="A5907" s="177" t="str">
        <f t="shared" si="4"/>
        <v>All MST-PSB ProvidersMST-PSB FFAug-19</v>
      </c>
      <c r="B5907" s="20" t="str">
        <f t="shared" si="3"/>
        <v>All MST-PSB ProvidersMST-PSB FF43678</v>
      </c>
      <c r="C5907" t="s">
        <v>239</v>
      </c>
      <c r="D5907" s="20" t="s">
        <v>1026</v>
      </c>
      <c r="E5907" s="26">
        <v>43678</v>
      </c>
      <c r="F5907">
        <v>0</v>
      </c>
      <c r="G5907">
        <v>0</v>
      </c>
      <c r="I5907">
        <v>0</v>
      </c>
      <c r="J5907">
        <v>0</v>
      </c>
      <c r="L5907">
        <v>0</v>
      </c>
      <c r="N5907">
        <v>0</v>
      </c>
      <c r="P5907">
        <v>0</v>
      </c>
      <c r="Q5907">
        <v>0</v>
      </c>
      <c r="S5907">
        <v>0</v>
      </c>
    </row>
    <row r="5908" spans="1:19" x14ac:dyDescent="0.25">
      <c r="A5908" s="177" t="str">
        <f t="shared" si="4"/>
        <v>All PCIT ProvidersPCIT FFAug-19</v>
      </c>
      <c r="B5908" s="20" t="str">
        <f t="shared" si="3"/>
        <v>All PCIT ProvidersPCIT FF43678</v>
      </c>
      <c r="C5908" t="s">
        <v>2018</v>
      </c>
      <c r="D5908" s="20" t="s">
        <v>1026</v>
      </c>
      <c r="E5908" s="26">
        <v>43678</v>
      </c>
      <c r="F5908">
        <v>6.5</v>
      </c>
      <c r="G5908">
        <v>5.5</v>
      </c>
      <c r="I5908">
        <v>25</v>
      </c>
      <c r="J5908">
        <v>38</v>
      </c>
      <c r="L5908">
        <v>32</v>
      </c>
      <c r="N5908">
        <v>24</v>
      </c>
      <c r="P5908">
        <v>0</v>
      </c>
      <c r="Q5908">
        <v>0</v>
      </c>
      <c r="S5908">
        <v>1</v>
      </c>
    </row>
    <row r="5909" spans="1:19" x14ac:dyDescent="0.25">
      <c r="A5909" s="177" t="str">
        <f t="shared" si="4"/>
        <v>All PCIT ProvidersPCIT DCSAug-19</v>
      </c>
      <c r="B5909" s="20" t="str">
        <f t="shared" si="3"/>
        <v>All PCIT ProvidersPCIT DCS43678</v>
      </c>
      <c r="C5909" s="20" t="s">
        <v>2018</v>
      </c>
      <c r="D5909" s="20" t="s">
        <v>1027</v>
      </c>
      <c r="E5909" s="26">
        <v>43678</v>
      </c>
      <c r="F5909">
        <v>2.5</v>
      </c>
      <c r="G5909">
        <v>3.5</v>
      </c>
      <c r="I5909">
        <v>13</v>
      </c>
      <c r="J5909">
        <v>12</v>
      </c>
      <c r="L5909">
        <v>20</v>
      </c>
      <c r="N5909">
        <v>12</v>
      </c>
      <c r="P5909">
        <v>0</v>
      </c>
      <c r="Q5909">
        <v>2</v>
      </c>
      <c r="S5909">
        <v>1</v>
      </c>
    </row>
    <row r="5910" spans="1:19" x14ac:dyDescent="0.25">
      <c r="A5910" s="177" t="str">
        <f t="shared" si="4"/>
        <v>All PCIT ProvidersPCIT CombinedAug-19</v>
      </c>
      <c r="B5910" s="20" t="str">
        <f t="shared" si="3"/>
        <v>All PCIT ProvidersPCIT Combined43678</v>
      </c>
      <c r="C5910" t="s">
        <v>2018</v>
      </c>
      <c r="D5910" s="20" t="s">
        <v>1028</v>
      </c>
      <c r="E5910" s="26">
        <v>43678</v>
      </c>
      <c r="F5910">
        <v>9</v>
      </c>
      <c r="G5910">
        <v>9</v>
      </c>
      <c r="I5910">
        <v>38</v>
      </c>
      <c r="J5910">
        <v>50</v>
      </c>
      <c r="L5910">
        <v>52</v>
      </c>
      <c r="N5910">
        <v>36</v>
      </c>
      <c r="P5910">
        <v>0</v>
      </c>
      <c r="Q5910">
        <v>2</v>
      </c>
      <c r="S5910">
        <v>2</v>
      </c>
    </row>
    <row r="5911" spans="1:19" x14ac:dyDescent="0.25">
      <c r="A5911" s="177" t="str">
        <f t="shared" si="4"/>
        <v>All SFCR ProvidersSFCR FFAug-19</v>
      </c>
      <c r="B5911" s="20" t="str">
        <f t="shared" si="3"/>
        <v>All SFCR ProvidersSFCR FF43678</v>
      </c>
      <c r="C5911" t="s">
        <v>966</v>
      </c>
      <c r="D5911" s="20" t="s">
        <v>1026</v>
      </c>
      <c r="E5911" s="26">
        <v>43678</v>
      </c>
      <c r="F5911">
        <v>0</v>
      </c>
      <c r="G5911">
        <v>0</v>
      </c>
      <c r="I5911">
        <v>0</v>
      </c>
      <c r="J5911">
        <v>0</v>
      </c>
      <c r="L5911">
        <v>0</v>
      </c>
      <c r="N5911">
        <v>0</v>
      </c>
      <c r="P5911">
        <v>0</v>
      </c>
      <c r="Q5911">
        <v>0</v>
      </c>
      <c r="S5911">
        <v>0</v>
      </c>
    </row>
    <row r="5912" spans="1:19" x14ac:dyDescent="0.25">
      <c r="A5912" s="177" t="str">
        <f t="shared" si="4"/>
        <v>All TF-CBT ProvidersTF-CBT FFAug-19</v>
      </c>
      <c r="B5912" s="20" t="str">
        <f t="shared" si="3"/>
        <v>All TF-CBT ProvidersTF-CBT FF43678</v>
      </c>
      <c r="C5912" t="s">
        <v>240</v>
      </c>
      <c r="D5912" s="20" t="s">
        <v>1026</v>
      </c>
      <c r="E5912" s="26">
        <v>43678</v>
      </c>
      <c r="F5912">
        <v>18</v>
      </c>
      <c r="G5912">
        <v>15.5</v>
      </c>
      <c r="I5912">
        <v>50</v>
      </c>
      <c r="J5912">
        <v>103</v>
      </c>
      <c r="L5912">
        <v>89</v>
      </c>
      <c r="N5912">
        <v>48</v>
      </c>
      <c r="P5912">
        <v>2</v>
      </c>
      <c r="Q5912">
        <v>2</v>
      </c>
      <c r="S5912">
        <v>2</v>
      </c>
    </row>
    <row r="5913" spans="1:19" x14ac:dyDescent="0.25">
      <c r="A5913" s="177" t="str">
        <f t="shared" si="4"/>
        <v>All TIP ProvidersTIP FFAug-19</v>
      </c>
      <c r="B5913" s="20" t="str">
        <f t="shared" si="3"/>
        <v>All TIP ProvidersTIP FF43678</v>
      </c>
      <c r="C5913" t="s">
        <v>241</v>
      </c>
      <c r="D5913" s="20" t="s">
        <v>1026</v>
      </c>
      <c r="E5913" s="26">
        <v>43678</v>
      </c>
      <c r="F5913">
        <v>41</v>
      </c>
      <c r="G5913">
        <v>37</v>
      </c>
      <c r="I5913">
        <v>399</v>
      </c>
      <c r="J5913">
        <v>446</v>
      </c>
      <c r="L5913">
        <v>417</v>
      </c>
      <c r="N5913">
        <v>375</v>
      </c>
      <c r="P5913">
        <v>3</v>
      </c>
      <c r="Q5913">
        <v>9</v>
      </c>
      <c r="S5913">
        <v>24</v>
      </c>
    </row>
    <row r="5914" spans="1:19" x14ac:dyDescent="0.25">
      <c r="A5914" s="177" t="str">
        <f t="shared" si="4"/>
        <v>All TST ProvidersTST FFAug-19</v>
      </c>
      <c r="B5914" s="20" t="str">
        <f t="shared" si="3"/>
        <v>All TST ProvidersTST FF43678</v>
      </c>
      <c r="C5914" t="s">
        <v>318</v>
      </c>
      <c r="D5914" s="20" t="s">
        <v>1026</v>
      </c>
      <c r="E5914" s="26">
        <v>43678</v>
      </c>
      <c r="F5914">
        <v>4</v>
      </c>
      <c r="G5914">
        <v>7</v>
      </c>
      <c r="I5914">
        <v>15</v>
      </c>
      <c r="J5914">
        <v>23</v>
      </c>
      <c r="L5914">
        <v>41</v>
      </c>
      <c r="N5914">
        <v>14</v>
      </c>
      <c r="P5914">
        <v>0</v>
      </c>
      <c r="Q5914">
        <v>0</v>
      </c>
      <c r="S5914">
        <v>1</v>
      </c>
    </row>
    <row r="5915" spans="1:19" x14ac:dyDescent="0.25">
      <c r="A5915" s="177" t="str">
        <f t="shared" si="4"/>
        <v>Families First ProvidersAll FFAug-19</v>
      </c>
      <c r="B5915" s="20" t="str">
        <f t="shared" si="3"/>
        <v>Families First ProvidersAll FF43678</v>
      </c>
      <c r="C5915" t="s">
        <v>896</v>
      </c>
      <c r="D5915" s="20" t="s">
        <v>1026</v>
      </c>
      <c r="E5915" s="26">
        <v>43678</v>
      </c>
      <c r="F5915">
        <v>91.5</v>
      </c>
      <c r="G5915">
        <v>87.5</v>
      </c>
      <c r="I5915">
        <v>558</v>
      </c>
      <c r="J5915">
        <v>732</v>
      </c>
      <c r="L5915">
        <v>708</v>
      </c>
      <c r="N5915">
        <v>514</v>
      </c>
      <c r="O5915" t="s">
        <v>904</v>
      </c>
      <c r="P5915">
        <v>14</v>
      </c>
      <c r="Q5915">
        <v>23</v>
      </c>
      <c r="S5915">
        <v>44</v>
      </c>
    </row>
    <row r="5916" spans="1:19" x14ac:dyDescent="0.25">
      <c r="A5916" s="177" t="str">
        <f t="shared" si="4"/>
        <v>DC Seed ProvidersAll DCSAug-19</v>
      </c>
      <c r="B5916" s="20" t="str">
        <f t="shared" si="3"/>
        <v>DC Seed ProvidersAll DCS43678</v>
      </c>
      <c r="C5916" t="s">
        <v>899</v>
      </c>
      <c r="D5916" s="20" t="s">
        <v>1027</v>
      </c>
      <c r="E5916" s="26">
        <v>43678</v>
      </c>
      <c r="F5916">
        <v>5.5</v>
      </c>
      <c r="G5916">
        <v>8.5</v>
      </c>
      <c r="I5916">
        <v>28</v>
      </c>
      <c r="J5916">
        <v>28</v>
      </c>
      <c r="L5916">
        <v>48</v>
      </c>
      <c r="N5916">
        <v>23</v>
      </c>
      <c r="O5916" t="s">
        <v>904</v>
      </c>
      <c r="P5916">
        <v>1</v>
      </c>
      <c r="Q5916">
        <v>3</v>
      </c>
      <c r="S5916">
        <v>5</v>
      </c>
    </row>
    <row r="5917" spans="1:19" x14ac:dyDescent="0.25">
      <c r="A5917" s="177" t="str">
        <f t="shared" si="4"/>
        <v>Trauma ProvidersAll FFAug-19</v>
      </c>
      <c r="B5917" s="20" t="str">
        <f t="shared" si="3"/>
        <v>Trauma ProvidersAll FF43678</v>
      </c>
      <c r="C5917" t="s">
        <v>1264</v>
      </c>
      <c r="D5917" s="20" t="s">
        <v>1026</v>
      </c>
      <c r="E5917" s="26">
        <v>43678</v>
      </c>
      <c r="F5917">
        <v>28</v>
      </c>
      <c r="G5917">
        <v>24.5</v>
      </c>
      <c r="I5917">
        <v>92</v>
      </c>
      <c r="J5917">
        <v>161</v>
      </c>
      <c r="L5917">
        <v>141</v>
      </c>
      <c r="N5917">
        <v>88</v>
      </c>
      <c r="P5917">
        <v>2</v>
      </c>
      <c r="Q5917">
        <v>2</v>
      </c>
      <c r="S5917">
        <v>4</v>
      </c>
    </row>
    <row r="5918" spans="1:19" x14ac:dyDescent="0.25">
      <c r="A5918" s="177" t="str">
        <f t="shared" si="4"/>
        <v>Trauma ProvidersAll DCSAug-19</v>
      </c>
      <c r="B5918" s="20" t="str">
        <f t="shared" si="3"/>
        <v>Trauma ProvidersAll DCS43678</v>
      </c>
      <c r="C5918" t="s">
        <v>1264</v>
      </c>
      <c r="D5918" s="20" t="s">
        <v>1027</v>
      </c>
      <c r="E5918" s="26">
        <v>43678</v>
      </c>
      <c r="F5918">
        <v>5.5</v>
      </c>
      <c r="G5918">
        <v>8.5</v>
      </c>
      <c r="I5918">
        <v>28</v>
      </c>
      <c r="J5918">
        <v>28</v>
      </c>
      <c r="L5918">
        <v>48</v>
      </c>
      <c r="N5918">
        <v>23</v>
      </c>
      <c r="P5918">
        <v>1</v>
      </c>
      <c r="Q5918">
        <v>3</v>
      </c>
      <c r="S5918">
        <v>5</v>
      </c>
    </row>
    <row r="5919" spans="1:19" x14ac:dyDescent="0.25">
      <c r="A5919" s="177" t="str">
        <f t="shared" si="4"/>
        <v>Trauma ProvidersAll CombinedAug-19</v>
      </c>
      <c r="B5919" s="20" t="str">
        <f t="shared" si="3"/>
        <v>Trauma ProvidersAll Combined43678</v>
      </c>
      <c r="C5919" t="s">
        <v>1264</v>
      </c>
      <c r="D5919" s="20" t="s">
        <v>1028</v>
      </c>
      <c r="E5919" s="26">
        <v>43678</v>
      </c>
      <c r="F5919">
        <v>33.5</v>
      </c>
      <c r="G5919">
        <v>33</v>
      </c>
      <c r="I5919">
        <v>120</v>
      </c>
      <c r="J5919">
        <v>189</v>
      </c>
      <c r="L5919">
        <v>189</v>
      </c>
      <c r="N5919">
        <v>111</v>
      </c>
      <c r="P5919">
        <v>3</v>
      </c>
      <c r="Q5919">
        <v>5</v>
      </c>
      <c r="S5919">
        <v>9</v>
      </c>
    </row>
    <row r="5920" spans="1:19" x14ac:dyDescent="0.25">
      <c r="A5920" s="177" t="str">
        <f t="shared" si="4"/>
        <v>AllAll CombinedAug-19</v>
      </c>
      <c r="B5920" s="20" t="str">
        <f t="shared" si="3"/>
        <v>AllAll Combined43678</v>
      </c>
      <c r="C5920" t="s">
        <v>235</v>
      </c>
      <c r="D5920" s="20" t="s">
        <v>1028</v>
      </c>
      <c r="E5920" s="26">
        <v>43678</v>
      </c>
      <c r="F5920">
        <v>97</v>
      </c>
      <c r="G5920">
        <v>96</v>
      </c>
      <c r="I5920">
        <v>586</v>
      </c>
      <c r="J5920">
        <v>760</v>
      </c>
      <c r="L5920">
        <v>756</v>
      </c>
      <c r="N5920">
        <v>537</v>
      </c>
      <c r="P5920">
        <v>15</v>
      </c>
      <c r="Q5920">
        <v>26</v>
      </c>
      <c r="S5920">
        <v>49</v>
      </c>
    </row>
  </sheetData>
  <autoFilter ref="A1:S5920" xr:uid="{CF0A22A6-702B-4158-BE2E-7E6948EACEEB}"/>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64"/>
  <sheetViews>
    <sheetView topLeftCell="A37" workbookViewId="0">
      <selection activeCell="C59" sqref="C59"/>
    </sheetView>
  </sheetViews>
  <sheetFormatPr defaultColWidth="8.85546875" defaultRowHeight="15" x14ac:dyDescent="0.25"/>
  <cols>
    <col min="1" max="1" width="51.28515625" bestFit="1" customWidth="1"/>
    <col min="2" max="2" width="7.42578125" bestFit="1" customWidth="1"/>
    <col min="3" max="3" width="10.42578125" bestFit="1" customWidth="1"/>
    <col min="4" max="4" width="6.7109375" bestFit="1" customWidth="1"/>
    <col min="5" max="5" width="8.42578125" bestFit="1" customWidth="1"/>
    <col min="6" max="6" width="9.42578125" bestFit="1" customWidth="1"/>
    <col min="7" max="7" width="8.42578125" bestFit="1" customWidth="1"/>
    <col min="8" max="8" width="6.7109375" bestFit="1" customWidth="1"/>
    <col min="9" max="9" width="7.42578125" bestFit="1" customWidth="1"/>
    <col min="10" max="10" width="7.7109375" bestFit="1" customWidth="1"/>
    <col min="11" max="11" width="9.42578125" bestFit="1" customWidth="1"/>
    <col min="12" max="12" width="7.7109375" bestFit="1" customWidth="1"/>
    <col min="13" max="13" width="10.28515625" customWidth="1"/>
    <col min="14" max="14" width="6" bestFit="1" customWidth="1"/>
    <col min="15" max="15" width="10.85546875" customWidth="1"/>
    <col min="16" max="17" width="9.140625" style="20"/>
    <col min="18" max="18" width="45.42578125" bestFit="1" customWidth="1"/>
    <col min="30" max="30" width="9.28515625" customWidth="1"/>
    <col min="32" max="32" width="10.140625" customWidth="1"/>
  </cols>
  <sheetData>
    <row r="1" spans="1:32" ht="24" thickBot="1" x14ac:dyDescent="0.4">
      <c r="A1" s="375" t="s">
        <v>390</v>
      </c>
      <c r="B1" s="376"/>
      <c r="C1" s="376"/>
      <c r="D1" s="376"/>
      <c r="E1" s="376"/>
      <c r="F1" s="376"/>
      <c r="G1" s="376"/>
      <c r="H1" s="376"/>
      <c r="I1" s="376"/>
      <c r="J1" s="376"/>
      <c r="K1" s="376"/>
      <c r="L1" s="376"/>
      <c r="M1" s="376"/>
      <c r="N1" s="376"/>
      <c r="O1" s="376"/>
      <c r="P1" s="199"/>
      <c r="Q1" s="198"/>
      <c r="R1" s="366" t="s">
        <v>391</v>
      </c>
      <c r="S1" s="367"/>
      <c r="T1" s="367"/>
      <c r="U1" s="367"/>
      <c r="V1" s="367"/>
      <c r="W1" s="367"/>
      <c r="X1" s="367"/>
      <c r="Y1" s="367"/>
      <c r="Z1" s="367"/>
      <c r="AA1" s="367"/>
      <c r="AB1" s="367"/>
      <c r="AC1" s="367"/>
      <c r="AD1" s="367"/>
      <c r="AE1" s="367"/>
      <c r="AF1" s="368"/>
    </row>
    <row r="3" spans="1:32" x14ac:dyDescent="0.25">
      <c r="A3" s="178" t="s">
        <v>1025</v>
      </c>
      <c r="B3" s="372" t="str">
        <f>display!G$9</f>
        <v>Combined</v>
      </c>
      <c r="C3" s="373"/>
      <c r="D3" s="374"/>
      <c r="F3" s="48" t="s">
        <v>51</v>
      </c>
      <c r="G3" s="372" t="str">
        <f>display!L$9</f>
        <v>All</v>
      </c>
      <c r="H3" s="373"/>
      <c r="I3" s="374"/>
      <c r="K3" s="19" t="s">
        <v>392</v>
      </c>
      <c r="L3" s="372" t="str">
        <f>display!G$11</f>
        <v>All</v>
      </c>
      <c r="M3" s="373"/>
      <c r="N3" s="374"/>
      <c r="R3" s="179" t="s">
        <v>1025</v>
      </c>
      <c r="S3" s="369" t="str">
        <f>display!Y$9</f>
        <v>FF</v>
      </c>
      <c r="T3" s="370"/>
      <c r="U3" s="371"/>
      <c r="W3" s="48" t="s">
        <v>51</v>
      </c>
      <c r="X3" s="369" t="str">
        <f>display!AD9</f>
        <v>All</v>
      </c>
      <c r="Y3" s="370"/>
      <c r="Z3" s="371"/>
      <c r="AB3" s="19" t="s">
        <v>392</v>
      </c>
      <c r="AC3" s="369" t="str">
        <f>display!Y11</f>
        <v>Families First Providers</v>
      </c>
      <c r="AD3" s="370"/>
      <c r="AE3" s="371"/>
    </row>
    <row r="5" spans="1:32" x14ac:dyDescent="0.25">
      <c r="A5" s="153" t="s">
        <v>464</v>
      </c>
      <c r="B5" s="373" t="s">
        <v>465</v>
      </c>
      <c r="C5" s="373"/>
      <c r="D5" s="374"/>
      <c r="R5" s="154" t="s">
        <v>464</v>
      </c>
      <c r="S5" s="370" t="s">
        <v>465</v>
      </c>
      <c r="T5" s="370"/>
      <c r="U5" s="371"/>
    </row>
    <row r="6" spans="1:32" x14ac:dyDescent="0.25">
      <c r="A6" s="48">
        <v>1</v>
      </c>
      <c r="B6" s="365" t="str">
        <f>IF(VLOOKUP(calculations!$G$3&amp;A6,lists!C$4:D$5170,2,FALSE)=0,"",VLOOKUP(calculations!$G$3&amp;A6,lists!C$4:D$5170,2,FALSE))</f>
        <v>All</v>
      </c>
      <c r="C6" s="365"/>
      <c r="D6" s="365"/>
      <c r="R6" s="48">
        <v>1</v>
      </c>
      <c r="S6" s="365" t="str">
        <f>IF(VLOOKUP(calculations!$X$3&amp;R6,lists!C$4:D$5170,2,FALSE)=0,"",VLOOKUP(calculations!$X$3&amp;R6,lists!C$4:D$5170,2,FALSE))</f>
        <v>All</v>
      </c>
      <c r="T6" s="365"/>
      <c r="U6" s="365"/>
    </row>
    <row r="7" spans="1:32" x14ac:dyDescent="0.25">
      <c r="A7" s="48">
        <v>2</v>
      </c>
      <c r="B7" s="365" t="str">
        <f>IF(VLOOKUP(calculations!$G$3&amp;A7,lists!C$4:D$5170,2,FALSE)=0,"",VLOOKUP(calculations!$G$3&amp;A7,lists!C$4:D$5170,2,FALSE))</f>
        <v>DC Seed Providers</v>
      </c>
      <c r="C7" s="365"/>
      <c r="D7" s="365"/>
      <c r="R7" s="48">
        <v>2</v>
      </c>
      <c r="S7" s="365" t="str">
        <f>IF(VLOOKUP(calculations!$X$3&amp;R7,lists!C$4:D$5170,2,FALSE)=0,"",VLOOKUP(calculations!$X$3&amp;R7,lists!C$4:D$5170,2,FALSE))</f>
        <v>DC Seed Providers</v>
      </c>
      <c r="T7" s="365"/>
      <c r="U7" s="365"/>
    </row>
    <row r="8" spans="1:32" x14ac:dyDescent="0.25">
      <c r="A8" s="48">
        <v>3</v>
      </c>
      <c r="B8" s="365" t="str">
        <f>IF(VLOOKUP(calculations!$G$3&amp;A8,lists!C$4:D$5170,2,FALSE)=0,"",VLOOKUP(calculations!$G$3&amp;A8,lists!C$4:D$5170,2,FALSE))</f>
        <v>Families First Providers</v>
      </c>
      <c r="C8" s="365"/>
      <c r="D8" s="365"/>
      <c r="R8" s="48">
        <v>3</v>
      </c>
      <c r="S8" s="365" t="str">
        <f>IF(VLOOKUP(calculations!$X$3&amp;R8,lists!C$4:D$5170,2,FALSE)=0,"",VLOOKUP(calculations!$X$3&amp;R8,lists!C$4:D$5170,2,FALSE))</f>
        <v>Families First Providers</v>
      </c>
      <c r="T8" s="365"/>
      <c r="U8" s="365"/>
    </row>
    <row r="9" spans="1:32" x14ac:dyDescent="0.25">
      <c r="A9" s="48">
        <v>4</v>
      </c>
      <c r="B9" s="365" t="str">
        <f>IF(VLOOKUP(calculations!$G$3&amp;A9,lists!C$4:D$5170,2,FALSE)=0,"",VLOOKUP(calculations!$G$3&amp;A9,lists!C$4:D$5170,2,FALSE))</f>
        <v>Trauma Providers</v>
      </c>
      <c r="C9" s="365"/>
      <c r="D9" s="365"/>
      <c r="R9" s="48">
        <v>4</v>
      </c>
      <c r="S9" s="365" t="str">
        <f>IF(VLOOKUP(calculations!$X$3&amp;R9,lists!C$4:D$5170,2,FALSE)=0,"",VLOOKUP(calculations!$X$3&amp;R9,lists!C$4:D$5170,2,FALSE))</f>
        <v>Trauma Providers</v>
      </c>
      <c r="T9" s="365"/>
      <c r="U9" s="365"/>
    </row>
    <row r="10" spans="1:32" x14ac:dyDescent="0.25">
      <c r="A10" s="48">
        <v>5</v>
      </c>
      <c r="B10" s="365" t="str">
        <f>IF(VLOOKUP(calculations!$G$3&amp;A10,lists!C$4:D$5170,2,FALSE)=0,"",VLOOKUP(calculations!$G$3&amp;A10,lists!C$4:D$5170,2,FALSE))</f>
        <v>Adoptions Together</v>
      </c>
      <c r="C10" s="365"/>
      <c r="D10" s="365"/>
      <c r="R10" s="48">
        <v>5</v>
      </c>
      <c r="S10" s="365" t="str">
        <f>IF(VLOOKUP(calculations!$X$3&amp;R10,lists!C$4:D$5170,2,FALSE)=0,"",VLOOKUP(calculations!$X$3&amp;R10,lists!C$4:D$5170,2,FALSE))</f>
        <v>Adoptions Together</v>
      </c>
      <c r="T10" s="365"/>
      <c r="U10" s="365"/>
    </row>
    <row r="11" spans="1:32" x14ac:dyDescent="0.25">
      <c r="A11" s="48">
        <v>6</v>
      </c>
      <c r="B11" s="365" t="str">
        <f>IF(VLOOKUP(calculations!$G$3&amp;A11,lists!C$4:D$5170,2,FALSE)=0,"",VLOOKUP(calculations!$G$3&amp;A11,lists!C$4:D$5170,2,FALSE))</f>
        <v>Catholic</v>
      </c>
      <c r="C11" s="365"/>
      <c r="D11" s="365"/>
      <c r="R11" s="48">
        <v>6</v>
      </c>
      <c r="S11" s="365" t="str">
        <f>IF(VLOOKUP(calculations!$X$3&amp;R11,lists!C$4:D$5170,2,FALSE)=0,"",VLOOKUP(calculations!$X$3&amp;R11,lists!C$4:D$5170,2,FALSE))</f>
        <v>Catholic</v>
      </c>
      <c r="T11" s="365"/>
      <c r="U11" s="365"/>
    </row>
    <row r="12" spans="1:32" x14ac:dyDescent="0.25">
      <c r="A12" s="48">
        <v>7</v>
      </c>
      <c r="B12" s="365" t="str">
        <f>IF(VLOOKUP(calculations!$G$3&amp;A12,lists!C$4:D$5170,2,FALSE)=0,"",VLOOKUP(calculations!$G$3&amp;A12,lists!C$4:D$5170,2,FALSE))</f>
        <v>CFS</v>
      </c>
      <c r="C12" s="365"/>
      <c r="D12" s="365"/>
      <c r="R12" s="48">
        <v>7</v>
      </c>
      <c r="S12" s="365" t="str">
        <f>IF(VLOOKUP(calculations!$X$3&amp;R12,lists!C$4:D$5170,2,FALSE)=0,"",VLOOKUP(calculations!$X$3&amp;R12,lists!C$4:D$5170,2,FALSE))</f>
        <v>CFS</v>
      </c>
      <c r="T12" s="365"/>
      <c r="U12" s="365"/>
    </row>
    <row r="13" spans="1:32" x14ac:dyDescent="0.25">
      <c r="A13" s="48">
        <v>8</v>
      </c>
      <c r="B13" s="365" t="str">
        <f>IF(VLOOKUP(calculations!$G$3&amp;A13,lists!C$4:D$5170,2,FALSE)=0,"",VLOOKUP(calculations!$G$3&amp;A13,lists!C$4:D$5170,2,FALSE))</f>
        <v>Community Connections</v>
      </c>
      <c r="C13" s="365"/>
      <c r="D13" s="365"/>
      <c r="R13" s="48">
        <v>8</v>
      </c>
      <c r="S13" s="365" t="str">
        <f>IF(VLOOKUP(calculations!$X$3&amp;R13,lists!C$4:D$5170,2,FALSE)=0,"",VLOOKUP(calculations!$X$3&amp;R13,lists!C$4:D$5170,2,FALSE))</f>
        <v>Community Connections</v>
      </c>
      <c r="T13" s="365"/>
      <c r="U13" s="365"/>
    </row>
    <row r="14" spans="1:32" x14ac:dyDescent="0.25">
      <c r="A14" s="48">
        <v>9</v>
      </c>
      <c r="B14" s="365" t="str">
        <f>IF(VLOOKUP(calculations!$G$3&amp;A14,lists!C$4:D$5170,2,FALSE)=0,"",VLOOKUP(calculations!$G$3&amp;A14,lists!C$4:D$5170,2,FALSE))</f>
        <v>Contemporary</v>
      </c>
      <c r="C14" s="365"/>
      <c r="D14" s="365"/>
      <c r="R14" s="48">
        <v>9</v>
      </c>
      <c r="S14" s="365" t="str">
        <f>IF(VLOOKUP(calculations!$X$3&amp;R14,lists!C$4:D$5170,2,FALSE)=0,"",VLOOKUP(calculations!$X$3&amp;R14,lists!C$4:D$5170,2,FALSE))</f>
        <v>Contemporary</v>
      </c>
      <c r="T14" s="365"/>
      <c r="U14" s="365"/>
    </row>
    <row r="15" spans="1:32" x14ac:dyDescent="0.25">
      <c r="A15" s="48">
        <v>10</v>
      </c>
      <c r="B15" s="365" t="str">
        <f>IF(VLOOKUP(calculations!$G$3&amp;A15,lists!C$4:D$5170,2,FALSE)=0,"",VLOOKUP(calculations!$G$3&amp;A15,lists!C$4:D$5170,2,FALSE))</f>
        <v>Federal City</v>
      </c>
      <c r="C15" s="365"/>
      <c r="D15" s="365"/>
      <c r="R15" s="48">
        <v>10</v>
      </c>
      <c r="S15" s="365" t="str">
        <f>IF(VLOOKUP(calculations!$X$3&amp;R15,lists!C$4:D$5170,2,FALSE)=0,"",VLOOKUP(calculations!$X$3&amp;R15,lists!C$4:D$5170,2,FALSE))</f>
        <v>Federal City</v>
      </c>
      <c r="T15" s="365"/>
      <c r="U15" s="365"/>
    </row>
    <row r="16" spans="1:32" x14ac:dyDescent="0.25">
      <c r="A16" s="48">
        <v>11</v>
      </c>
      <c r="B16" s="365" t="str">
        <f>IF(VLOOKUP(calculations!$G$3&amp;A16,lists!C$4:D$5170,2,FALSE)=0,"",VLOOKUP(calculations!$G$3&amp;A16,lists!C$4:D$5170,2,FALSE))</f>
        <v>First Home Care</v>
      </c>
      <c r="C16" s="365"/>
      <c r="D16" s="365"/>
      <c r="R16" s="48">
        <v>11</v>
      </c>
      <c r="S16" s="365" t="str">
        <f>IF(VLOOKUP(calculations!$X$3&amp;R16,lists!C$4:D$5170,2,FALSE)=0,"",VLOOKUP(calculations!$X$3&amp;R16,lists!C$4:D$5170,2,FALSE))</f>
        <v>First Home Care</v>
      </c>
      <c r="T16" s="365"/>
      <c r="U16" s="365"/>
    </row>
    <row r="17" spans="1:21" x14ac:dyDescent="0.25">
      <c r="A17" s="48">
        <v>12</v>
      </c>
      <c r="B17" s="365" t="str">
        <f>IF(VLOOKUP(calculations!$G$3&amp;A17,lists!C$4:D$5170,2,FALSE)=0,"",VLOOKUP(calculations!$G$3&amp;A17,lists!C$4:D$5170,2,FALSE))</f>
        <v>Foundations for Home &amp; Community</v>
      </c>
      <c r="C17" s="365"/>
      <c r="D17" s="365"/>
      <c r="R17" s="48">
        <v>12</v>
      </c>
      <c r="S17" s="365" t="str">
        <f>IF(VLOOKUP(calculations!$X$3&amp;R17,lists!C$4:D$5170,2,FALSE)=0,"",VLOOKUP(calculations!$X$3&amp;R17,lists!C$4:D$5170,2,FALSE))</f>
        <v>Foundations for Home &amp; Community</v>
      </c>
      <c r="T17" s="365"/>
      <c r="U17" s="365"/>
    </row>
    <row r="18" spans="1:21" x14ac:dyDescent="0.25">
      <c r="A18" s="48">
        <v>13</v>
      </c>
      <c r="B18" s="365" t="str">
        <f>IF(VLOOKUP(calculations!$G$3&amp;A18,lists!C$4:D$5170,2,FALSE)=0,"",VLOOKUP(calculations!$G$3&amp;A18,lists!C$4:D$5170,2,FALSE))</f>
        <v>FPS</v>
      </c>
      <c r="C18" s="365"/>
      <c r="D18" s="365"/>
      <c r="R18" s="48">
        <v>13</v>
      </c>
      <c r="S18" s="365" t="str">
        <f>IF(VLOOKUP(calculations!$X$3&amp;R18,lists!C$4:D$5170,2,FALSE)=0,"",VLOOKUP(calculations!$X$3&amp;R18,lists!C$4:D$5170,2,FALSE))</f>
        <v>FPS</v>
      </c>
      <c r="T18" s="365"/>
      <c r="U18" s="365"/>
    </row>
    <row r="19" spans="1:21" x14ac:dyDescent="0.25">
      <c r="A19" s="48">
        <v>14</v>
      </c>
      <c r="B19" s="365" t="str">
        <f>IF(VLOOKUP(calculations!$G$3&amp;A19,lists!C$4:D$5170,2,FALSE)=0,"",VLOOKUP(calculations!$G$3&amp;A19,lists!C$4:D$5170,2,FALSE))</f>
        <v>FWC</v>
      </c>
      <c r="C19" s="365"/>
      <c r="D19" s="365"/>
      <c r="R19" s="48">
        <v>14</v>
      </c>
      <c r="S19" s="365" t="str">
        <f>IF(VLOOKUP(calculations!$X$3&amp;R19,lists!C$4:D$5170,2,FALSE)=0,"",VLOOKUP(calculations!$X$3&amp;R19,lists!C$4:D$5170,2,FALSE))</f>
        <v>FWC</v>
      </c>
      <c r="T19" s="365"/>
      <c r="U19" s="365"/>
    </row>
    <row r="20" spans="1:21" x14ac:dyDescent="0.25">
      <c r="A20" s="48">
        <v>15</v>
      </c>
      <c r="B20" s="365" t="str">
        <f>IF(VLOOKUP(calculations!$G$3&amp;A20,lists!C$4:D$5170,2,FALSE)=0,"",VLOOKUP(calculations!$G$3&amp;A20,lists!C$4:D$5170,2,FALSE))</f>
        <v>Green Door</v>
      </c>
      <c r="C20" s="365"/>
      <c r="D20" s="365"/>
      <c r="R20" s="48">
        <v>15</v>
      </c>
      <c r="S20" s="365" t="str">
        <f>IF(VLOOKUP(calculations!$X$3&amp;R20,lists!C$4:D$5170,2,FALSE)=0,"",VLOOKUP(calculations!$X$3&amp;R20,lists!C$4:D$5170,2,FALSE))</f>
        <v>Green Door</v>
      </c>
      <c r="T20" s="365"/>
      <c r="U20" s="365"/>
    </row>
    <row r="21" spans="1:21" x14ac:dyDescent="0.25">
      <c r="A21" s="48">
        <v>16</v>
      </c>
      <c r="B21" s="365" t="str">
        <f>IF(VLOOKUP(calculations!$G$3&amp;A21,lists!C$4:D$5170,2,FALSE)=0,"",VLOOKUP(calculations!$G$3&amp;A21,lists!C$4:D$5170,2,FALSE))</f>
        <v>Hillcrest</v>
      </c>
      <c r="C21" s="365"/>
      <c r="D21" s="365"/>
      <c r="R21" s="48">
        <v>16</v>
      </c>
      <c r="S21" s="365" t="str">
        <f>IF(VLOOKUP(calculations!$X$3&amp;R21,lists!C$4:D$5170,2,FALSE)=0,"",VLOOKUP(calculations!$X$3&amp;R21,lists!C$4:D$5170,2,FALSE))</f>
        <v>Hillcrest</v>
      </c>
      <c r="T21" s="365"/>
      <c r="U21" s="365"/>
    </row>
    <row r="22" spans="1:21" x14ac:dyDescent="0.25">
      <c r="A22" s="48">
        <v>17</v>
      </c>
      <c r="B22" s="365" t="str">
        <f>IF(VLOOKUP(calculations!$G$3&amp;A22,lists!C$4:D$5170,2,FALSE)=0,"",VLOOKUP(calculations!$G$3&amp;A22,lists!C$4:D$5170,2,FALSE))</f>
        <v>LAYC</v>
      </c>
      <c r="C22" s="365"/>
      <c r="D22" s="365"/>
      <c r="R22" s="48">
        <v>17</v>
      </c>
      <c r="S22" s="365" t="str">
        <f>IF(VLOOKUP(calculations!$X$3&amp;R22,lists!C$4:D$5170,2,FALSE)=0,"",VLOOKUP(calculations!$X$3&amp;R22,lists!C$4:D$5170,2,FALSE))</f>
        <v>LAYC</v>
      </c>
      <c r="T22" s="365"/>
      <c r="U22" s="365"/>
    </row>
    <row r="23" spans="1:21" x14ac:dyDescent="0.25">
      <c r="A23" s="48">
        <v>18</v>
      </c>
      <c r="B23" s="365" t="str">
        <f>IF(VLOOKUP(calculations!$G$3&amp;A23,lists!C$4:D$5170,2,FALSE)=0,"",VLOOKUP(calculations!$G$3&amp;A23,lists!C$4:D$5170,2,FALSE))</f>
        <v>LCS</v>
      </c>
      <c r="C23" s="365"/>
      <c r="D23" s="365"/>
      <c r="R23" s="48">
        <v>18</v>
      </c>
      <c r="S23" s="365" t="str">
        <f>IF(VLOOKUP(calculations!$X$3&amp;R23,lists!C$4:D$5170,2,FALSE)=0,"",VLOOKUP(calculations!$X$3&amp;R23,lists!C$4:D$5170,2,FALSE))</f>
        <v>LCS</v>
      </c>
      <c r="T23" s="365"/>
      <c r="U23" s="365"/>
    </row>
    <row r="24" spans="1:21" x14ac:dyDescent="0.25">
      <c r="A24" s="48">
        <v>19</v>
      </c>
      <c r="B24" s="365" t="str">
        <f>IF(VLOOKUP(calculations!$G$3&amp;A24,lists!C$4:D$5170,2,FALSE)=0,"",VLOOKUP(calculations!$G$3&amp;A24,lists!C$4:D$5170,2,FALSE))</f>
        <v>LES</v>
      </c>
      <c r="C24" s="365"/>
      <c r="D24" s="365"/>
      <c r="R24" s="48">
        <v>19</v>
      </c>
      <c r="S24" s="365" t="str">
        <f>IF(VLOOKUP(calculations!$X$3&amp;R24,lists!C$4:D$5170,2,FALSE)=0,"",VLOOKUP(calculations!$X$3&amp;R24,lists!C$4:D$5170,2,FALSE))</f>
        <v>LES</v>
      </c>
      <c r="T24" s="365"/>
      <c r="U24" s="365"/>
    </row>
    <row r="25" spans="1:21" x14ac:dyDescent="0.25">
      <c r="A25" s="48">
        <v>20</v>
      </c>
      <c r="B25" s="365" t="str">
        <f>IF(VLOOKUP(calculations!$G$3&amp;A25,lists!C$4:D$5170,2,FALSE)=0,"",VLOOKUP(calculations!$G$3&amp;A25,lists!C$4:D$5170,2,FALSE))</f>
        <v>Marys Center (FF)</v>
      </c>
      <c r="C25" s="365"/>
      <c r="D25" s="365"/>
      <c r="R25" s="48">
        <v>20</v>
      </c>
      <c r="S25" s="365" t="str">
        <f>IF(VLOOKUP(calculations!$X$3&amp;R25,lists!C$4:D$5170,2,FALSE)=0,"",VLOOKUP(calculations!$X$3&amp;R25,lists!C$4:D$5170,2,FALSE))</f>
        <v>Marys Center (FF)</v>
      </c>
      <c r="T25" s="365"/>
      <c r="U25" s="365"/>
    </row>
    <row r="26" spans="1:21" x14ac:dyDescent="0.25">
      <c r="A26" s="48">
        <v>21</v>
      </c>
      <c r="B26" s="365" t="str">
        <f>IF(VLOOKUP(calculations!$G$3&amp;A26,lists!C$4:D$5170,2,FALSE)=0,"",VLOOKUP(calculations!$G$3&amp;A26,lists!C$4:D$5170,2,FALSE))</f>
        <v>Marys Center DC Seed</v>
      </c>
      <c r="C26" s="365"/>
      <c r="D26" s="365"/>
      <c r="I26" s="20"/>
      <c r="R26" s="48">
        <v>21</v>
      </c>
      <c r="S26" s="365" t="str">
        <f>IF(VLOOKUP(calculations!$X$3&amp;R26,lists!C$4:D$5170,2,FALSE)=0,"",VLOOKUP(calculations!$X$3&amp;R26,lists!C$4:D$5170,2,FALSE))</f>
        <v>Marys Center DC Seed</v>
      </c>
      <c r="T26" s="365"/>
      <c r="U26" s="365"/>
    </row>
    <row r="27" spans="1:21" x14ac:dyDescent="0.25">
      <c r="A27" s="48">
        <v>22</v>
      </c>
      <c r="B27" s="365" t="str">
        <f>IF(VLOOKUP(calculations!$G$3&amp;A27,lists!C$4:D$5170,2,FALSE)=0,"",VLOOKUP(calculations!$G$3&amp;A27,lists!C$4:D$5170,2,FALSE))</f>
        <v>Marys Center (FF &amp; DCS)</v>
      </c>
      <c r="C27" s="365"/>
      <c r="D27" s="365"/>
      <c r="R27" s="48">
        <v>22</v>
      </c>
      <c r="S27" s="365" t="str">
        <f>IF(VLOOKUP(calculations!$X$3&amp;R27,lists!C$4:D$5170,2,FALSE)=0,"",VLOOKUP(calculations!$X$3&amp;R27,lists!C$4:D$5170,2,FALSE))</f>
        <v>Marys Center (FF &amp; DCS)</v>
      </c>
      <c r="T27" s="365"/>
      <c r="U27" s="365"/>
    </row>
    <row r="28" spans="1:21" x14ac:dyDescent="0.25">
      <c r="A28" s="48">
        <v>23</v>
      </c>
      <c r="B28" s="365" t="str">
        <f>IF(VLOOKUP(calculations!$G$3&amp;A28,lists!C$4:D$5170,2,FALSE)=0,"",VLOOKUP(calculations!$G$3&amp;A28,lists!C$4:D$5170,2,FALSE))</f>
        <v>MBI HS</v>
      </c>
      <c r="C28" s="365"/>
      <c r="D28" s="365"/>
      <c r="R28" s="48">
        <v>23</v>
      </c>
      <c r="S28" s="365" t="str">
        <f>IF(VLOOKUP(calculations!$X$3&amp;R28,lists!C$4:D$5170,2,FALSE)=0,"",VLOOKUP(calculations!$X$3&amp;R28,lists!C$4:D$5170,2,FALSE))</f>
        <v>MBI HS</v>
      </c>
      <c r="T28" s="365"/>
      <c r="U28" s="365"/>
    </row>
    <row r="29" spans="1:21" x14ac:dyDescent="0.25">
      <c r="A29" s="48">
        <v>24</v>
      </c>
      <c r="B29" s="365" t="str">
        <f>IF(VLOOKUP(calculations!$G$3&amp;A29,lists!C$4:D$5170,2,FALSE)=0,"",VLOOKUP(calculations!$G$3&amp;A29,lists!C$4:D$5170,2,FALSE))</f>
        <v>MD Family Resources</v>
      </c>
      <c r="C29" s="365"/>
      <c r="D29" s="365"/>
      <c r="R29" s="48">
        <v>24</v>
      </c>
      <c r="S29" s="365" t="str">
        <f>IF(VLOOKUP(calculations!$X$3&amp;R29,lists!C$4:D$5170,2,FALSE)=0,"",VLOOKUP(calculations!$X$3&amp;R29,lists!C$4:D$5170,2,FALSE))</f>
        <v>MD Family Resources</v>
      </c>
      <c r="T29" s="365"/>
      <c r="U29" s="365"/>
    </row>
    <row r="30" spans="1:21" x14ac:dyDescent="0.25">
      <c r="A30" s="48">
        <v>25</v>
      </c>
      <c r="B30" s="365" t="str">
        <f>IF(VLOOKUP(calculations!$G$3&amp;A30,lists!C$4:D$5170,2,FALSE)=0,"",VLOOKUP(calculations!$G$3&amp;A30,lists!C$4:D$5170,2,FALSE))</f>
        <v>PASS</v>
      </c>
      <c r="C30" s="365"/>
      <c r="D30" s="365"/>
      <c r="R30" s="48">
        <v>25</v>
      </c>
      <c r="S30" s="365" t="str">
        <f>IF(VLOOKUP(calculations!$X$3&amp;R30,lists!C$4:D$5170,2,FALSE)=0,"",VLOOKUP(calculations!$X$3&amp;R30,lists!C$4:D$5170,2,FALSE))</f>
        <v>PASS</v>
      </c>
      <c r="T30" s="365"/>
      <c r="U30" s="365"/>
    </row>
    <row r="31" spans="1:21" x14ac:dyDescent="0.25">
      <c r="A31" s="48">
        <v>26</v>
      </c>
      <c r="B31" s="365" t="str">
        <f>IF(VLOOKUP(calculations!$G$3&amp;A31,lists!C$4:D$5170,2,FALSE)=0,"",VLOOKUP(calculations!$G$3&amp;A31,lists!C$4:D$5170,2,FALSE))</f>
        <v>PIECE (FF)</v>
      </c>
      <c r="C31" s="365"/>
      <c r="D31" s="365"/>
      <c r="R31" s="48">
        <v>26</v>
      </c>
      <c r="S31" s="365" t="str">
        <f>IF(VLOOKUP(calculations!$X$3&amp;R31,lists!C$4:D$5170,2,FALSE)=0,"",VLOOKUP(calculations!$X$3&amp;R31,lists!C$4:D$5170,2,FALSE))</f>
        <v>PIECE (FF)</v>
      </c>
      <c r="T31" s="365"/>
      <c r="U31" s="365"/>
    </row>
    <row r="32" spans="1:21" x14ac:dyDescent="0.25">
      <c r="A32" s="48">
        <v>27</v>
      </c>
      <c r="B32" s="365" t="str">
        <f>IF(VLOOKUP(calculations!$G$3&amp;A32,lists!C$4:D$5170,2,FALSE)=0,"",VLOOKUP(calculations!$G$3&amp;A32,lists!C$4:D$5170,2,FALSE))</f>
        <v>PIECE DC Seed</v>
      </c>
      <c r="C32" s="365"/>
      <c r="D32" s="365"/>
      <c r="R32" s="48">
        <v>27</v>
      </c>
      <c r="S32" s="365" t="str">
        <f>IF(VLOOKUP(calculations!$X$3&amp;R32,lists!C$4:D$5170,2,FALSE)=0,"",VLOOKUP(calculations!$X$3&amp;R32,lists!C$4:D$5170,2,FALSE))</f>
        <v>PIECE DC Seed</v>
      </c>
      <c r="T32" s="365"/>
      <c r="U32" s="365"/>
    </row>
    <row r="33" spans="1:32" x14ac:dyDescent="0.25">
      <c r="A33" s="48">
        <v>28</v>
      </c>
      <c r="B33" s="365" t="str">
        <f>IF(VLOOKUP(calculations!$G$3&amp;A33,lists!C$4:D$5170,2,FALSE)=0,"",VLOOKUP(calculations!$G$3&amp;A33,lists!C$4:D$5170,2,FALSE))</f>
        <v>PIECE (FF &amp; DCS)</v>
      </c>
      <c r="C33" s="365"/>
      <c r="D33" s="365"/>
      <c r="R33" s="48">
        <v>28</v>
      </c>
      <c r="S33" s="365" t="str">
        <f>IF(VLOOKUP(calculations!$X$3&amp;R33,lists!C$4:D$5170,2,FALSE)=0,"",VLOOKUP(calculations!$X$3&amp;R33,lists!C$4:D$5170,2,FALSE))</f>
        <v>PIECE (FF &amp; DCS)</v>
      </c>
      <c r="T33" s="365"/>
      <c r="U33" s="365"/>
    </row>
    <row r="34" spans="1:32" x14ac:dyDescent="0.25">
      <c r="A34" s="48">
        <v>29</v>
      </c>
      <c r="B34" s="365" t="str">
        <f>IF(VLOOKUP(calculations!$G$3&amp;A34,lists!C$4:D$5170,2,FALSE)=0,"",VLOOKUP(calculations!$G$3&amp;A34,lists!C$4:D$5170,2,FALSE))</f>
        <v>PSI Family Services</v>
      </c>
      <c r="C34" s="365"/>
      <c r="D34" s="365"/>
      <c r="R34" s="48">
        <v>29</v>
      </c>
      <c r="S34" s="365" t="str">
        <f>IF(VLOOKUP(calculations!$X$3&amp;R34,lists!C$4:D$5170,2,FALSE)=0,"",VLOOKUP(calculations!$X$3&amp;R34,lists!C$4:D$5170,2,FALSE))</f>
        <v>PSI Family Services</v>
      </c>
      <c r="T34" s="365"/>
      <c r="U34" s="365"/>
    </row>
    <row r="35" spans="1:32" x14ac:dyDescent="0.25">
      <c r="A35" s="48">
        <v>30</v>
      </c>
      <c r="B35" s="365" t="str">
        <f>IF(VLOOKUP(calculations!$G$3&amp;A35,lists!C$4:D$5170,2,FALSE)=0,"",VLOOKUP(calculations!$G$3&amp;A35,lists!C$4:D$5170,2,FALSE))</f>
        <v>Riverside</v>
      </c>
      <c r="C35" s="365"/>
      <c r="D35" s="365"/>
      <c r="R35" s="48">
        <v>30</v>
      </c>
      <c r="S35" s="365" t="str">
        <f>IF(VLOOKUP(calculations!$X$3&amp;R35,lists!C$4:D$5170,2,FALSE)=0,"",VLOOKUP(calculations!$X$3&amp;R35,lists!C$4:D$5170,2,FALSE))</f>
        <v>Riverside</v>
      </c>
      <c r="T35" s="365"/>
      <c r="U35" s="365"/>
    </row>
    <row r="36" spans="1:32" s="20" customFormat="1" x14ac:dyDescent="0.25">
      <c r="A36" s="171">
        <v>31</v>
      </c>
      <c r="B36" s="365" t="str">
        <f>IF(VLOOKUP(calculations!$G$3&amp;A36,lists!C$4:D$5170,2,FALSE)=0,"",VLOOKUP(calculations!$G$3&amp;A36,lists!C$4:D$5170,2,FALSE))</f>
        <v>TFCC</v>
      </c>
      <c r="C36" s="365"/>
      <c r="D36" s="365"/>
      <c r="R36" s="171">
        <v>31</v>
      </c>
      <c r="S36" s="365" t="str">
        <f>IF(VLOOKUP(calculations!$X$3&amp;R36,lists!C$4:D$5170,2,FALSE)=0,"",VLOOKUP(calculations!$X$3&amp;R36,lists!C$4:D$5170,2,FALSE))</f>
        <v>TFCC</v>
      </c>
      <c r="T36" s="365"/>
      <c r="U36" s="365"/>
    </row>
    <row r="37" spans="1:32" s="20" customFormat="1" x14ac:dyDescent="0.25">
      <c r="A37" s="171">
        <v>32</v>
      </c>
      <c r="B37" s="365" t="str">
        <f>IF(VLOOKUP(calculations!$G$3&amp;A37,lists!C$4:D$5170,2,FALSE)=0,"",VLOOKUP(calculations!$G$3&amp;A37,lists!C$4:D$5170,2,FALSE))</f>
        <v>Universal</v>
      </c>
      <c r="C37" s="365"/>
      <c r="D37" s="365"/>
      <c r="R37" s="171">
        <v>32</v>
      </c>
      <c r="S37" s="365" t="str">
        <f>IF(VLOOKUP(calculations!$X$3&amp;R37,lists!C$4:D$5170,2,FALSE)=0,"",VLOOKUP(calculations!$X$3&amp;R37,lists!C$4:D$5170,2,FALSE))</f>
        <v>Universal</v>
      </c>
      <c r="T37" s="365"/>
      <c r="U37" s="365"/>
    </row>
    <row r="38" spans="1:32" s="20" customFormat="1" x14ac:dyDescent="0.25">
      <c r="A38" s="171">
        <v>33</v>
      </c>
      <c r="B38" s="365" t="str">
        <f>IF(VLOOKUP(calculations!$G$3&amp;A38,lists!C$4:D$5170,2,FALSE)=0,"",VLOOKUP(calculations!$G$3&amp;A38,lists!C$4:D$5170,2,FALSE))</f>
        <v>Wayne Center</v>
      </c>
      <c r="C38" s="365"/>
      <c r="D38" s="365"/>
      <c r="R38" s="171">
        <v>33</v>
      </c>
      <c r="S38" s="365" t="str">
        <f>IF(VLOOKUP(calculations!$X$3&amp;R38,lists!C$4:D$5170,2,FALSE)=0,"",VLOOKUP(calculations!$X$3&amp;R38,lists!C$4:D$5170,2,FALSE))</f>
        <v>Wayne Center</v>
      </c>
      <c r="T38" s="365"/>
      <c r="U38" s="365"/>
    </row>
    <row r="39" spans="1:32" s="20" customFormat="1" x14ac:dyDescent="0.25">
      <c r="A39" s="171">
        <v>34</v>
      </c>
      <c r="B39" s="365" t="str">
        <f>IF(VLOOKUP(calculations!$G$3&amp;A39,lists!C$4:D$5170,2,FALSE)=0,"",VLOOKUP(calculations!$G$3&amp;A39,lists!C$4:D$5170,2,FALSE))</f>
        <v>Youth Villages</v>
      </c>
      <c r="C39" s="365"/>
      <c r="D39" s="365"/>
      <c r="R39" s="171">
        <v>34</v>
      </c>
      <c r="S39" s="365" t="str">
        <f>IF(VLOOKUP(calculations!$X$3&amp;R39,lists!C$4:D$5170,2,FALSE)=0,"",VLOOKUP(calculations!$X$3&amp;R39,lists!C$4:D$5170,2,FALSE))</f>
        <v>Youth Villages</v>
      </c>
      <c r="T39" s="365"/>
      <c r="U39" s="365"/>
    </row>
    <row r="40" spans="1:32" s="20" customFormat="1" x14ac:dyDescent="0.25">
      <c r="A40" s="171">
        <v>35</v>
      </c>
      <c r="B40" s="365" t="str">
        <f>IF(VLOOKUP(calculations!$G$3&amp;A40,lists!C$4:D$5170,2,FALSE)=0,"",VLOOKUP(calculations!$G$3&amp;A40,lists!C$4:D$5170,2,FALSE))</f>
        <v/>
      </c>
      <c r="C40" s="365"/>
      <c r="D40" s="365"/>
      <c r="R40" s="171">
        <v>35</v>
      </c>
      <c r="S40" s="365" t="str">
        <f>IF(VLOOKUP(calculations!$X$3&amp;R40,lists!C$4:D$5170,2,FALSE)=0,"",VLOOKUP(calculations!$X$3&amp;R40,lists!C$4:D$5170,2,FALSE))</f>
        <v/>
      </c>
      <c r="T40" s="365"/>
      <c r="U40" s="365"/>
    </row>
    <row r="41" spans="1:32" s="20" customFormat="1" x14ac:dyDescent="0.25">
      <c r="A41" s="171">
        <v>36</v>
      </c>
      <c r="B41" s="365" t="str">
        <f>IF(VLOOKUP(calculations!$G$3&amp;A41,lists!C$4:D$5170,2,FALSE)=0,"",VLOOKUP(calculations!$G$3&amp;A41,lists!C$4:D$5170,2,FALSE))</f>
        <v/>
      </c>
      <c r="C41" s="365"/>
      <c r="D41" s="365"/>
      <c r="R41" s="171">
        <v>36</v>
      </c>
      <c r="S41" s="365" t="str">
        <f>IF(VLOOKUP(calculations!$X$3&amp;R41,lists!C$4:D$5170,2,FALSE)=0,"",VLOOKUP(calculations!$X$3&amp;R41,lists!C$4:D$5170,2,FALSE))</f>
        <v/>
      </c>
      <c r="T41" s="365"/>
      <c r="U41" s="365"/>
    </row>
    <row r="42" spans="1:32" s="20" customFormat="1" x14ac:dyDescent="0.25">
      <c r="A42" s="171">
        <v>37</v>
      </c>
      <c r="B42" s="365" t="str">
        <f>IF(VLOOKUP(calculations!$G$3&amp;A42,lists!C$4:D$5170,2,FALSE)=0,"",VLOOKUP(calculations!$G$3&amp;A42,lists!C$4:D$5170,2,FALSE))</f>
        <v/>
      </c>
      <c r="C42" s="365"/>
      <c r="D42" s="365"/>
      <c r="R42" s="171">
        <v>37</v>
      </c>
      <c r="S42" s="365" t="str">
        <f>IF(VLOOKUP(calculations!$X$3&amp;R42,lists!C$4:D$5170,2,FALSE)=0,"",VLOOKUP(calculations!$X$3&amp;R42,lists!C$4:D$5170,2,FALSE))</f>
        <v/>
      </c>
      <c r="T42" s="365"/>
      <c r="U42" s="365"/>
    </row>
    <row r="43" spans="1:32" s="20" customFormat="1" x14ac:dyDescent="0.25">
      <c r="A43" s="171">
        <v>38</v>
      </c>
      <c r="B43" s="365" t="str">
        <f>IF(VLOOKUP(calculations!$G$3&amp;A43,lists!C$4:D$5170,2,FALSE)=0,"",VLOOKUP(calculations!$G$3&amp;A43,lists!C$4:D$5170,2,FALSE))</f>
        <v/>
      </c>
      <c r="C43" s="365"/>
      <c r="D43" s="365"/>
      <c r="R43" s="171">
        <v>38</v>
      </c>
      <c r="S43" s="365" t="str">
        <f>IF(VLOOKUP(calculations!$X$3&amp;R43,lists!C$4:D$5170,2,FALSE)=0,"",VLOOKUP(calculations!$X$3&amp;R43,lists!C$4:D$5170,2,FALSE))</f>
        <v/>
      </c>
      <c r="T43" s="365"/>
      <c r="U43" s="365"/>
    </row>
    <row r="44" spans="1:32" s="20" customFormat="1" x14ac:dyDescent="0.25">
      <c r="A44" s="171">
        <v>39</v>
      </c>
      <c r="B44" s="365" t="str">
        <f>IF(VLOOKUP(calculations!$G$3&amp;A44,lists!C$4:D$5170,2,FALSE)=0,"",VLOOKUP(calculations!$G$3&amp;A44,lists!C$4:D$5170,2,FALSE))</f>
        <v/>
      </c>
      <c r="C44" s="365"/>
      <c r="D44" s="365"/>
      <c r="R44" s="171">
        <v>39</v>
      </c>
      <c r="S44" s="365" t="str">
        <f>IF(VLOOKUP(calculations!$X$3&amp;R44,lists!C$4:D$5170,2,FALSE)=0,"",VLOOKUP(calculations!$X$3&amp;R44,lists!C$4:D$5170,2,FALSE))</f>
        <v/>
      </c>
      <c r="T44" s="365"/>
      <c r="U44" s="365"/>
    </row>
    <row r="45" spans="1:32" s="20" customFormat="1" x14ac:dyDescent="0.25">
      <c r="A45" s="171">
        <v>40</v>
      </c>
      <c r="B45" s="365" t="str">
        <f>IF(VLOOKUP(calculations!$G$3&amp;A45,lists!C$4:D$5170,2,FALSE)=0,"",VLOOKUP(calculations!$G$3&amp;A45,lists!C$4:D$5170,2,FALSE))</f>
        <v/>
      </c>
      <c r="C45" s="365"/>
      <c r="D45" s="365"/>
      <c r="R45" s="171">
        <v>40</v>
      </c>
      <c r="S45" s="365" t="str">
        <f>IF(VLOOKUP(calculations!$X$3&amp;R45,lists!C$4:D$5170,2,FALSE)=0,"",VLOOKUP(calculations!$X$3&amp;R45,lists!C$4:D$5170,2,FALSE))</f>
        <v/>
      </c>
      <c r="T45" s="365"/>
      <c r="U45" s="365"/>
    </row>
    <row r="46" spans="1:32" x14ac:dyDescent="0.25">
      <c r="A46" s="20" t="str">
        <f>calculations!$L$3&amp;calculations!$G$3&amp;" "&amp;calculations!$B$3&amp;calculations!$B46</f>
        <v>AllAll Combined43313</v>
      </c>
      <c r="B46" s="34">
        <f>IF(B48="","",INDEX(lists!F$5:H$82,MATCH(B48,lists!H$5:H$104,1)-1,3))</f>
        <v>43313</v>
      </c>
      <c r="F46" s="30">
        <f>SUMIF(data2!$B$2:$B$10056,calculations!$A46,data2!$I$2:$I$10056)</f>
        <v>489</v>
      </c>
      <c r="N46" s="30">
        <f>SUMIF(data2!$B$2:$B$10056,calculations!$A46,data2!S$2:S$10056)</f>
        <v>67</v>
      </c>
      <c r="O46" s="30">
        <f>SUMIF(data2!$B$2:$B$10056,calculations!$A46,data2!N$2:N$10056)</f>
        <v>422</v>
      </c>
      <c r="R46" s="20" t="str">
        <f>calculations!$AC$3&amp;calculations!$X$3&amp;" "&amp;calculations!$S$3&amp;calculations!$S46</f>
        <v>Families First ProvidersAll FF43313</v>
      </c>
      <c r="S46" s="34">
        <f>IF(S48="","",INDEX(lists!F$5:H$82,MATCH(S48,lists!H$5:H$104,1)-1,3))</f>
        <v>43313</v>
      </c>
      <c r="T46" s="20"/>
      <c r="U46" s="20"/>
      <c r="V46" s="20"/>
      <c r="W46" s="30">
        <f>SUMIF(data2!$B$2:$B$10056,calculations!$R46,data2!I$2:I$10056)</f>
        <v>465</v>
      </c>
      <c r="X46" s="20"/>
      <c r="Y46" s="20"/>
      <c r="Z46" s="20"/>
      <c r="AA46" s="20"/>
      <c r="AB46" s="20"/>
      <c r="AC46" s="20"/>
      <c r="AD46" s="20"/>
      <c r="AE46" s="30">
        <f>SUMIF(data2!$B$2:$B$10056,calculations!$R46,data2!S$2:S$10056)</f>
        <v>58</v>
      </c>
      <c r="AF46" s="30">
        <f>SUMIF(data2!$B$2:$B$10056,calculations!$R46,data2!N$2:N$10056)</f>
        <v>407</v>
      </c>
    </row>
    <row r="47" spans="1:32" ht="30" x14ac:dyDescent="0.25">
      <c r="A47" s="156" t="s">
        <v>479</v>
      </c>
      <c r="B47" s="157" t="s">
        <v>21</v>
      </c>
      <c r="C47" s="157" t="s">
        <v>480</v>
      </c>
      <c r="D47" s="157" t="s">
        <v>481</v>
      </c>
      <c r="E47" s="157" t="s">
        <v>482</v>
      </c>
      <c r="F47" s="157" t="s">
        <v>24</v>
      </c>
      <c r="G47" s="157" t="s">
        <v>32</v>
      </c>
      <c r="H47" s="157" t="s">
        <v>483</v>
      </c>
      <c r="I47" s="157" t="s">
        <v>484</v>
      </c>
      <c r="J47" s="157" t="s">
        <v>485</v>
      </c>
      <c r="K47" s="157" t="s">
        <v>488</v>
      </c>
      <c r="L47" s="157" t="s">
        <v>489</v>
      </c>
      <c r="M47" s="157" t="s">
        <v>37</v>
      </c>
      <c r="N47" s="157" t="s">
        <v>486</v>
      </c>
      <c r="O47" s="158" t="s">
        <v>487</v>
      </c>
      <c r="R47" s="163" t="s">
        <v>479</v>
      </c>
      <c r="S47" s="164" t="s">
        <v>21</v>
      </c>
      <c r="T47" s="164" t="s">
        <v>480</v>
      </c>
      <c r="U47" s="164" t="s">
        <v>481</v>
      </c>
      <c r="V47" s="164" t="s">
        <v>482</v>
      </c>
      <c r="W47" s="164" t="s">
        <v>24</v>
      </c>
      <c r="X47" s="164" t="s">
        <v>32</v>
      </c>
      <c r="Y47" s="164" t="s">
        <v>483</v>
      </c>
      <c r="Z47" s="164" t="s">
        <v>484</v>
      </c>
      <c r="AA47" s="164" t="s">
        <v>485</v>
      </c>
      <c r="AB47" s="164" t="s">
        <v>488</v>
      </c>
      <c r="AC47" s="164" t="s">
        <v>489</v>
      </c>
      <c r="AD47" s="164" t="s">
        <v>37</v>
      </c>
      <c r="AE47" s="164" t="s">
        <v>486</v>
      </c>
      <c r="AF47" s="165" t="s">
        <v>487</v>
      </c>
    </row>
    <row r="48" spans="1:32" x14ac:dyDescent="0.25">
      <c r="A48" s="20" t="str">
        <f>calculations!$L$3&amp;calculations!$G$3&amp;" "&amp;calculations!$B$3&amp;calculations!$B48</f>
        <v>AllAll Combined43344</v>
      </c>
      <c r="B48" s="34">
        <f>VLOOKUP(display!O11,lists!G5:H200,2,FALSE)</f>
        <v>43344</v>
      </c>
      <c r="C48" s="30">
        <f>IF(B48="","",IF(SUMIF(data2!$B$2:$B$8024,calculations!$A48,data2!F$2:F$8024)=0,"",SUMIF(data2!$B$2:$B$8024,calculations!$A48,data2!F$2:F$8024)))</f>
        <v>73</v>
      </c>
      <c r="D48" s="30">
        <f>IF(B48="","",IF(SUMIF(data2!$B$2:$B$8024,calculations!$A48,data2!G$2:G$8024)=0,"",SUMIF(data2!$B$2:$B$8024,calculations!$A48,data2!G$2:G$8024)))</f>
        <v>82.5</v>
      </c>
      <c r="E48" s="23">
        <f t="shared" ref="E48:E59" si="0">IF(B48="","",IF(D48="","",C48/D48))</f>
        <v>0.88484848484848488</v>
      </c>
      <c r="F48" s="30">
        <f>IF($B48="","",IF(SUMIF(data2!$B$2:$B$8024,calculations!$A48,data2!I$2:I$8024)=0,"",SUMIF(data2!$B$2:$B$8024,calculations!$A48,data2!I$2:I$8024)))</f>
        <v>512</v>
      </c>
      <c r="G48" s="30">
        <f>IF($B48="","",IF(SUMIF(data2!$B$2:$B$8024,calculations!$A48,data2!J$2:J$8024)=0,"",SUMIF(data2!$B$2:$B$8024,calculations!$A48,data2!J$2:J$8024)))</f>
        <v>626</v>
      </c>
      <c r="H48" s="23">
        <f t="shared" ref="H48:H59" si="1">IF(E48="","",IF(G48="","",F48/G48))</f>
        <v>0.8178913738019169</v>
      </c>
      <c r="I48" s="30">
        <f>IF($B48="","",IF(SUMIF(data2!$B$2:$B$8024,calculations!$A48,data2!L$2:L$8024)=0,"",SUMIF(data2!$B$2:$B$8024,calculations!$A48,data2!L$2:L$8024)))</f>
        <v>754</v>
      </c>
      <c r="J48" s="23">
        <f t="shared" ref="J48:J59" si="2">IF(G48="","",IF(I48="","",G48/I48))</f>
        <v>0.83023872679045096</v>
      </c>
      <c r="K48" s="30">
        <f>IF($B48="","",IF(SUMIF(data2!$B$2:$B$8024,calculations!$A48,data2!P$2:P$8024)=0,IF(L48="","",0),SUMIF(data2!$B$2:$B$8024,calculations!$A48,data2!P$2:P$8024)))</f>
        <v>14</v>
      </c>
      <c r="L48" s="30">
        <f>IF($B48="","",IF(SUMIF(data2!$B$2:$B$8024,calculations!$A48,data2!Q$2:Q$8024)=0,"",SUMIF(data2!$B$2:$B$8024,calculations!$A48,data2!Q$2:Q$8024)))</f>
        <v>37</v>
      </c>
      <c r="M48" s="23">
        <f t="shared" ref="M48:M60" si="3">IF(B48="","",IF(L48="","",K48/L48))</f>
        <v>0.3783783783783784</v>
      </c>
      <c r="N48" s="30">
        <f>IF(B48="","",SUMIF(data2!$B$2:$B$8024,calculations!$A48,data2!S$2:S$8024))</f>
        <v>80</v>
      </c>
      <c r="O48" s="30">
        <f>IF(C48="","",SUMIF(data2!$B$2:$B$8024,calculations!$A48,data2!N$2:N$8024))</f>
        <v>432</v>
      </c>
      <c r="R48" s="20" t="str">
        <f>calculations!$AC$3&amp;calculations!$X$3&amp;" "&amp;calculations!$S$3&amp;calculations!$S48</f>
        <v>Families First ProvidersAll FF43344</v>
      </c>
      <c r="S48" s="34">
        <f t="shared" ref="S48" si="4">B48</f>
        <v>43344</v>
      </c>
      <c r="T48" s="30">
        <f>IF(S48="","",IF(SUMIF(data2!$B$2:$B$8024,calculations!$R48,data2!F$2:F$8024)=0,"",SUMIF(data2!$B$2:$B$8024,calculations!$R48,data2!F$2:F$8024)))</f>
        <v>66.5</v>
      </c>
      <c r="U48" s="30">
        <f>IF(S48="","",IF(SUMIF(data2!$B$2:$B$8024,calculations!$R48,data2!G$2:G$8024)=0,"",SUMIF(data2!$B$2:$B$8024,calculations!$R48,data2!G$2:G$8024)))</f>
        <v>75</v>
      </c>
      <c r="V48" s="23">
        <f t="shared" ref="V48:V59" si="5">IF(S48="","",IF(U48="","",T48/U48))</f>
        <v>0.88666666666666671</v>
      </c>
      <c r="W48" s="30">
        <f>IF($B48="","",IF(SUMIF(data2!$B$2:$B$8024,calculations!$R48,data2!I$2:I$8024)=0,"",SUMIF(data2!$B$2:$B$8024,calculations!$R48,data2!I$2:I$8024)))</f>
        <v>486</v>
      </c>
      <c r="X48" s="30">
        <f>IF($B48="","",IF(SUMIF(data2!$B$2:$B$8024,calculations!$R48,data2!J$2:J$8024)=0,"",SUMIF(data2!$B$2:$B$8024,calculations!$R48,data2!J$2:J$8024)))</f>
        <v>588</v>
      </c>
      <c r="Y48" s="23">
        <f t="shared" ref="Y48:Y59" si="6">IF(V48="","",IF(X48=0,"",W48/X48))</f>
        <v>0.82653061224489799</v>
      </c>
      <c r="Z48" s="30">
        <f>IF($B48="","",IF(SUMIF(data2!$B$2:$B$8024,calculations!$R48,data2!L$2:L$8024)=0,"",SUMIF(data2!$B$2:$B$8024,calculations!$R48,data2!L$2:L$8024)))</f>
        <v>709</v>
      </c>
      <c r="AA48" s="23">
        <f t="shared" ref="AA48:AA59" si="7">IF(X48="","",X48/Z48)</f>
        <v>0.82933709449929482</v>
      </c>
      <c r="AB48" s="30">
        <f>IF($S48="","",IF(SUMIF(data2!$B$2:$B$8024,calculations!$R48,data2!P$2:P$8024)=0,IF(AC48="","",0),SUMIF(data2!$B$2:$B$8024,calculations!$R48,data2!P$2:P$8024)))</f>
        <v>14</v>
      </c>
      <c r="AC48" s="30">
        <f>IF($S48="","",IF(SUMIF(data2!$B$2:$B$8024,calculations!$R48,data2!Q$2:Q$8024)=0,"",SUMIF(data2!$B$2:$B$8024,calculations!$R48,data2!Q$2:Q$8024)))</f>
        <v>37</v>
      </c>
      <c r="AD48" s="23">
        <f>IF(S48="","",IF(AC48="","",AB48/AC48))</f>
        <v>0.3783783783783784</v>
      </c>
      <c r="AE48" s="30">
        <f>IF(S48="","",SUMIF(data2!$B$2:$B$8024,calculations!$R48,data2!S$2:S$8024))</f>
        <v>74</v>
      </c>
      <c r="AF48" s="30">
        <f>IF(S48="","",SUMIF(data2!$B$2:$B$8024,calculations!$R48,data2!N$2:N$8024))</f>
        <v>412</v>
      </c>
    </row>
    <row r="49" spans="1:32" x14ac:dyDescent="0.25">
      <c r="A49" s="20" t="str">
        <f>calculations!$L$3&amp;calculations!$G$3&amp;" "&amp;calculations!$B$3&amp;calculations!$B49</f>
        <v>AllAll Combined43374</v>
      </c>
      <c r="B49" s="34">
        <f>IFERROR(IF(INDEX(lists!F$5:H$200,MATCH(B48,lists!H$5:H$200,1)+1,3)&gt;VLOOKUP(display!$Q$11,lists!G$5:I$200,2,FALSE),"",INDEX(lists!F$5:H$200,MATCH(B48,lists!H$5:H$200,1)+1,3)),"")</f>
        <v>43374</v>
      </c>
      <c r="C49" s="30">
        <f>IF(B49="","",IF(SUMIF(data2!$B$2:$B$8024,calculations!$A49,data2!F$2:F$8024)=0,"",SUMIF(data2!$B$2:$B$8024,calculations!$A49,data2!F$2:F$8024)))</f>
        <v>72</v>
      </c>
      <c r="D49" s="30">
        <f>IF(B49="","",IF(SUMIF(data2!$B$2:$B$8024,calculations!$A49,data2!G$2:G$8024)=0,"",SUMIF(data2!$B$2:$B$8024,calculations!$A49,data2!G$2:G$8024)))</f>
        <v>86</v>
      </c>
      <c r="E49" s="23">
        <f t="shared" si="0"/>
        <v>0.83720930232558144</v>
      </c>
      <c r="F49" s="30">
        <f>IF($B49="","",IF(SUMIF(data2!$B$2:$B$8024,calculations!$A49,data2!I$2:I$8024)=0,"",SUMIF(data2!$B$2:$B$8024,calculations!$A49,data2!I$2:I$8024)))</f>
        <v>511</v>
      </c>
      <c r="G49" s="30">
        <f>IF($B49="","",IF(SUMIF(data2!$B$2:$B$8024,calculations!$A49,data2!J$2:J$8024)=0,"",SUMIF(data2!$B$2:$B$8024,calculations!$A49,data2!J$2:J$8024)))</f>
        <v>579</v>
      </c>
      <c r="H49" s="23">
        <f t="shared" si="1"/>
        <v>0.88255613126079446</v>
      </c>
      <c r="I49" s="30">
        <f>IF($B49="","",IF(SUMIF(data2!$B$2:$B$8024,calculations!$A49,data2!L$2:L$8024)=0,"",SUMIF(data2!$B$2:$B$8024,calculations!$A49,data2!L$2:L$8024)))</f>
        <v>703</v>
      </c>
      <c r="J49" s="23">
        <f t="shared" si="2"/>
        <v>0.82361308677098155</v>
      </c>
      <c r="K49" s="30">
        <f>IF($B49="","",IF(SUMIF(data2!$B$2:$B$8024,calculations!$A49,data2!P$2:P$8024)=0,IF(L49="","",0),SUMIF(data2!$B$2:$B$8024,calculations!$A49,data2!P$2:P$8024)))</f>
        <v>24</v>
      </c>
      <c r="L49" s="30">
        <f>IF($B49="","",IF(SUMIF(data2!$B$2:$B$8024,calculations!$A49,data2!Q$2:Q$8024)=0,"",SUMIF(data2!$B$2:$B$8024,calculations!$A49,data2!Q$2:Q$8024)))</f>
        <v>47</v>
      </c>
      <c r="M49" s="23">
        <f t="shared" si="3"/>
        <v>0.51063829787234039</v>
      </c>
      <c r="N49" s="30">
        <f>IF(B49="","",SUMIF(data2!$B$2:$B$8024,calculations!$A49,data2!S$2:S$8024))</f>
        <v>59</v>
      </c>
      <c r="O49" s="30">
        <f>IF(C49="","",SUMIF(data2!$B$2:$B$8024,calculations!$A49,data2!N$2:N$8024))</f>
        <v>452</v>
      </c>
      <c r="R49" s="20" t="str">
        <f>calculations!$AC$3&amp;calculations!$X$3&amp;" "&amp;calculations!$S$3&amp;calculations!$S49</f>
        <v>Families First ProvidersAll FF43374</v>
      </c>
      <c r="S49" s="34">
        <f>IFERROR(IF(INDEX(lists!F$5:H$200,MATCH(S48,lists!H$5:H$200,1)+1,3)&gt;VLOOKUP(display!$Q$11,lists!G$5:I$200,2,FALSE),"",INDEX(lists!F$5:H$200,MATCH(S48,lists!H$5:H$200,1)+1,3)),"")</f>
        <v>43374</v>
      </c>
      <c r="T49" s="30">
        <f>IF(S49="","",IF(SUMIF(data2!$B$2:$B$8024,calculations!$R49,data2!F$2:F$8024)=0,"",SUMIF(data2!$B$2:$B$8024,calculations!$R49,data2!F$2:F$8024)))</f>
        <v>64.5</v>
      </c>
      <c r="U49" s="30">
        <f>IF(S49="","",IF(SUMIF(data2!$B$2:$B$8024,calculations!$R49,data2!G$2:G$8024)=0,"",SUMIF(data2!$B$2:$B$8024,calculations!$R49,data2!G$2:G$8024)))</f>
        <v>77.5</v>
      </c>
      <c r="V49" s="23">
        <f t="shared" si="5"/>
        <v>0.83225806451612905</v>
      </c>
      <c r="W49" s="30">
        <f>IF($B49="","",IF(SUMIF(data2!$B$2:$B$8024,calculations!$R49,data2!I$2:I$8024)=0,"",SUMIF(data2!$B$2:$B$8024,calculations!$R49,data2!I$2:I$8024)))</f>
        <v>482</v>
      </c>
      <c r="X49" s="30">
        <f>IF($B49="","",IF(SUMIF(data2!$B$2:$B$8024,calculations!$R49,data2!J$2:J$8024)=0,"",SUMIF(data2!$B$2:$B$8024,calculations!$R49,data2!J$2:J$8024)))</f>
        <v>539</v>
      </c>
      <c r="Y49" s="23">
        <f t="shared" si="6"/>
        <v>0.89424860853432286</v>
      </c>
      <c r="Z49" s="30">
        <f>IF($B49="","",IF(SUMIF(data2!$B$2:$B$8024,calculations!$R49,data2!L$2:L$8024)=0,"",SUMIF(data2!$B$2:$B$8024,calculations!$R49,data2!L$2:L$8024)))</f>
        <v>655</v>
      </c>
      <c r="AA49" s="23">
        <f t="shared" si="7"/>
        <v>0.8229007633587786</v>
      </c>
      <c r="AB49" s="30">
        <f>IF($S49="","",IF(SUMIF(data2!$B$2:$B$8024,calculations!$R49,data2!P$2:P$8024)=0,IF(AC49="","",0),SUMIF(data2!$B$2:$B$8024,calculations!$R49,data2!P$2:P$8024)))</f>
        <v>23</v>
      </c>
      <c r="AC49" s="30">
        <f>IF($S49="","",IF(SUMIF(data2!$B$2:$B$8024,calculations!$R49,data2!Q$2:Q$8024)=0,"",SUMIF(data2!$B$2:$B$8024,calculations!$R49,data2!Q$2:Q$8024)))</f>
        <v>46</v>
      </c>
      <c r="AD49" s="23">
        <f t="shared" ref="AD49:AD59" si="8">IF(S49="","",IF(AC49="","",AB49/AC49))</f>
        <v>0.5</v>
      </c>
      <c r="AE49" s="30">
        <f>IF(S49="","",SUMIF(data2!$B$2:$B$8024,calculations!$R49,data2!S$2:S$8024))</f>
        <v>57</v>
      </c>
      <c r="AF49" s="30">
        <f>IF(S49="","",SUMIF(data2!$B$2:$B$8024,calculations!$R49,data2!N$2:N$8024))</f>
        <v>425</v>
      </c>
    </row>
    <row r="50" spans="1:32" x14ac:dyDescent="0.25">
      <c r="A50" s="20" t="str">
        <f>calculations!$L$3&amp;calculations!$G$3&amp;" "&amp;calculations!$B$3&amp;calculations!$B50</f>
        <v>AllAll Combined43405</v>
      </c>
      <c r="B50" s="34">
        <f>IFERROR(IF(INDEX(lists!F$5:H$200,MATCH(B49,lists!H$5:H$200,1)+1,3)&gt;VLOOKUP(display!$Q$11,lists!G$5:I$200,2,FALSE),"",INDEX(lists!F$5:H$200,MATCH(B49,lists!H$5:H$200,1)+1,3)),"")</f>
        <v>43405</v>
      </c>
      <c r="C50" s="30">
        <f>IF(B50="","",IF(SUMIF(data2!$B$2:$B$8024,calculations!$A50,data2!F$2:F$8024)=0,"",SUMIF(data2!$B$2:$B$8024,calculations!$A50,data2!F$2:F$8024)))</f>
        <v>76</v>
      </c>
      <c r="D50" s="30">
        <f>IF(B50="","",IF(SUMIF(data2!$B$2:$B$8024,calculations!$A50,data2!G$2:G$8024)=0,"",SUMIF(data2!$B$2:$B$8024,calculations!$A50,data2!G$2:G$8024)))</f>
        <v>86</v>
      </c>
      <c r="E50" s="23">
        <f t="shared" si="0"/>
        <v>0.88372093023255816</v>
      </c>
      <c r="F50" s="30">
        <f>IF($B50="","",IF(SUMIF(data2!$B$2:$B$8024,calculations!$A50,data2!I$2:I$8024)=0,"",SUMIF(data2!$B$2:$B$8024,calculations!$A50,data2!I$2:I$8024)))</f>
        <v>507</v>
      </c>
      <c r="G50" s="30">
        <f>IF($B50="","",IF(SUMIF(data2!$B$2:$B$8024,calculations!$A50,data2!J$2:J$8024)=0,"",SUMIF(data2!$B$2:$B$8024,calculations!$A50,data2!J$2:J$8024)))</f>
        <v>619</v>
      </c>
      <c r="H50" s="23">
        <f t="shared" si="1"/>
        <v>0.81906300484652661</v>
      </c>
      <c r="I50" s="30">
        <f>IF($B50="","",IF(SUMIF(data2!$B$2:$B$8024,calculations!$A50,data2!L$2:L$8024)=0,"",SUMIF(data2!$B$2:$B$8024,calculations!$A50,data2!L$2:L$8024)))</f>
        <v>703</v>
      </c>
      <c r="J50" s="23">
        <f t="shared" si="2"/>
        <v>0.88051209103840677</v>
      </c>
      <c r="K50" s="30">
        <f>IF($B50="","",IF(SUMIF(data2!$B$2:$B$8024,calculations!$A50,data2!P$2:P$8024)=0,IF(L50="","",0),SUMIF(data2!$B$2:$B$8024,calculations!$A50,data2!P$2:P$8024)))</f>
        <v>16</v>
      </c>
      <c r="L50" s="30">
        <f>IF($B50="","",IF(SUMIF(data2!$B$2:$B$8024,calculations!$A50,data2!Q$2:Q$8024)=0,"",SUMIF(data2!$B$2:$B$8024,calculations!$A50,data2!Q$2:Q$8024)))</f>
        <v>36</v>
      </c>
      <c r="M50" s="23">
        <f t="shared" si="3"/>
        <v>0.44444444444444442</v>
      </c>
      <c r="N50" s="30">
        <f>IF(B50="","",SUMIF(data2!$B$2:$B$8024,calculations!$A50,data2!S$2:S$8024))</f>
        <v>67</v>
      </c>
      <c r="O50" s="30">
        <f>IF(C50="","",SUMIF(data2!$B$2:$B$8024,calculations!$A50,data2!N$2:N$8024))</f>
        <v>440</v>
      </c>
      <c r="R50" s="20" t="str">
        <f>calculations!$AC$3&amp;calculations!$X$3&amp;" "&amp;calculations!$S$3&amp;calculations!$S50</f>
        <v>Families First ProvidersAll FF43405</v>
      </c>
      <c r="S50" s="34">
        <f>IFERROR(IF(INDEX(lists!F$5:H$200,MATCH(S49,lists!H$5:H$200,1)+1,3)&gt;VLOOKUP(display!$Q$11,lists!G$5:I$200,2,FALSE),"",INDEX(lists!F$5:H$200,MATCH(S49,lists!H$5:H$200,1)+1,3)),"")</f>
        <v>43405</v>
      </c>
      <c r="T50" s="30">
        <f>IF(S50="","",IF(SUMIF(data2!$B$2:$B$8024,calculations!$R50,data2!F$2:F$8024)=0,"",SUMIF(data2!$B$2:$B$8024,calculations!$R50,data2!F$2:F$8024)))</f>
        <v>68.5</v>
      </c>
      <c r="U50" s="30">
        <f>IF(S50="","",IF(SUMIF(data2!$B$2:$B$8024,calculations!$R50,data2!G$2:G$8024)=0,"",SUMIF(data2!$B$2:$B$8024,calculations!$R50,data2!G$2:G$8024)))</f>
        <v>77.5</v>
      </c>
      <c r="V50" s="23">
        <f t="shared" si="5"/>
        <v>0.88387096774193552</v>
      </c>
      <c r="W50" s="30">
        <f>IF($B50="","",IF(SUMIF(data2!$B$2:$B$8024,calculations!$R50,data2!I$2:I$8024)=0,"",SUMIF(data2!$B$2:$B$8024,calculations!$R50,data2!I$2:I$8024)))</f>
        <v>476</v>
      </c>
      <c r="X50" s="30">
        <f>IF($B50="","",IF(SUMIF(data2!$B$2:$B$8024,calculations!$R50,data2!J$2:J$8024)=0,"",SUMIF(data2!$B$2:$B$8024,calculations!$R50,data2!J$2:J$8024)))</f>
        <v>579</v>
      </c>
      <c r="Y50" s="23">
        <f t="shared" si="6"/>
        <v>0.82210708117443865</v>
      </c>
      <c r="Z50" s="30">
        <f>IF($B50="","",IF(SUMIF(data2!$B$2:$B$8024,calculations!$R50,data2!L$2:L$8024)=0,"",SUMIF(data2!$B$2:$B$8024,calculations!$R50,data2!L$2:L$8024)))</f>
        <v>655</v>
      </c>
      <c r="AA50" s="23">
        <f t="shared" si="7"/>
        <v>0.88396946564885492</v>
      </c>
      <c r="AB50" s="30">
        <f>IF($S50="","",IF(SUMIF(data2!$B$2:$B$8024,calculations!$R50,data2!P$2:P$8024)=0,IF(AC50="","",0),SUMIF(data2!$B$2:$B$8024,calculations!$R50,data2!P$2:P$8024)))</f>
        <v>16</v>
      </c>
      <c r="AC50" s="30">
        <f>IF($S50="","",IF(SUMIF(data2!$B$2:$B$8024,calculations!$R50,data2!Q$2:Q$8024)=0,"",SUMIF(data2!$B$2:$B$8024,calculations!$R50,data2!Q$2:Q$8024)))</f>
        <v>36</v>
      </c>
      <c r="AD50" s="23">
        <f t="shared" si="8"/>
        <v>0.44444444444444442</v>
      </c>
      <c r="AE50" s="30">
        <f>IF(S50="","",SUMIF(data2!$B$2:$B$8024,calculations!$R50,data2!S$2:S$8024))</f>
        <v>64</v>
      </c>
      <c r="AF50" s="30">
        <f>IF(S50="","",SUMIF(data2!$B$2:$B$8024,calculations!$R50,data2!N$2:N$8024))</f>
        <v>412</v>
      </c>
    </row>
    <row r="51" spans="1:32" x14ac:dyDescent="0.25">
      <c r="A51" s="20" t="str">
        <f>calculations!$L$3&amp;calculations!$G$3&amp;" "&amp;calculations!$B$3&amp;calculations!$B51</f>
        <v>AllAll Combined43435</v>
      </c>
      <c r="B51" s="34">
        <f>IFERROR(IF(INDEX(lists!F$5:H$200,MATCH(B50,lists!H$5:H$200,1)+1,3)&gt;VLOOKUP(display!$Q$11,lists!G$5:I$200,2,FALSE),"",INDEX(lists!F$5:H$200,MATCH(B50,lists!H$5:H$200,1)+1,3)),"")</f>
        <v>43435</v>
      </c>
      <c r="C51" s="30">
        <f>IF(B51="","",IF(SUMIF(data2!$B$2:$B$8024,calculations!$A51,data2!F$2:F$8024)=0,"",SUMIF(data2!$B$2:$B$8024,calculations!$A51,data2!F$2:F$8024)))</f>
        <v>76</v>
      </c>
      <c r="D51" s="30">
        <f>IF(B51="","",IF(SUMIF(data2!$B$2:$B$8024,calculations!$A51,data2!G$2:G$8024)=0,"",SUMIF(data2!$B$2:$B$8024,calculations!$A51,data2!G$2:G$8024)))</f>
        <v>86.5</v>
      </c>
      <c r="E51" s="23">
        <f t="shared" si="0"/>
        <v>0.87861271676300579</v>
      </c>
      <c r="F51" s="30">
        <f>IF($B51="","",IF(SUMIF(data2!$B$2:$B$8024,calculations!$A51,data2!I$2:I$8024)=0,"",SUMIF(data2!$B$2:$B$8024,calculations!$A51,data2!I$2:I$8024)))</f>
        <v>520</v>
      </c>
      <c r="G51" s="30">
        <f>IF($B51="","",IF(SUMIF(data2!$B$2:$B$8024,calculations!$A51,data2!J$2:J$8024)=0,"",SUMIF(data2!$B$2:$B$8024,calculations!$A51,data2!J$2:J$8024)))</f>
        <v>605</v>
      </c>
      <c r="H51" s="23">
        <f t="shared" si="1"/>
        <v>0.85950413223140498</v>
      </c>
      <c r="I51" s="30">
        <f>IF($B51="","",IF(SUMIF(data2!$B$2:$B$8024,calculations!$A51,data2!L$2:L$8024)=0,"",SUMIF(data2!$B$2:$B$8024,calculations!$A51,data2!L$2:L$8024)))</f>
        <v>716</v>
      </c>
      <c r="J51" s="23">
        <f t="shared" si="2"/>
        <v>0.8449720670391061</v>
      </c>
      <c r="K51" s="30">
        <f>IF($B51="","",IF(SUMIF(data2!$B$2:$B$8024,calculations!$A51,data2!P$2:P$8024)=0,IF(L51="","",0),SUMIF(data2!$B$2:$B$8024,calculations!$A51,data2!P$2:P$8024)))</f>
        <v>14</v>
      </c>
      <c r="L51" s="30">
        <f>IF($B51="","",IF(SUMIF(data2!$B$2:$B$8024,calculations!$A51,data2!Q$2:Q$8024)=0,"",SUMIF(data2!$B$2:$B$8024,calculations!$A51,data2!Q$2:Q$8024)))</f>
        <v>37</v>
      </c>
      <c r="M51" s="23">
        <f t="shared" si="3"/>
        <v>0.3783783783783784</v>
      </c>
      <c r="N51" s="30">
        <f>IF(B51="","",SUMIF(data2!$B$2:$B$8024,calculations!$A51,data2!S$2:S$8024))</f>
        <v>61</v>
      </c>
      <c r="O51" s="30">
        <f>IF(C51="","",SUMIF(data2!$B$2:$B$8024,calculations!$A51,data2!N$2:N$8024))</f>
        <v>459</v>
      </c>
      <c r="R51" s="20" t="str">
        <f>calculations!$AC$3&amp;calculations!$X$3&amp;" "&amp;calculations!$S$3&amp;calculations!$S51</f>
        <v>Families First ProvidersAll FF43435</v>
      </c>
      <c r="S51" s="34">
        <f>IFERROR(IF(INDEX(lists!F$5:H$200,MATCH(S50,lists!H$5:H$200,1)+1,3)&gt;VLOOKUP(display!$Q$11,lists!G$5:I$200,2,FALSE),"",INDEX(lists!F$5:H$200,MATCH(S50,lists!H$5:H$200,1)+1,3)),"")</f>
        <v>43435</v>
      </c>
      <c r="T51" s="30">
        <f>IF(S51="","",IF(SUMIF(data2!$B$2:$B$8024,calculations!$R51,data2!F$2:F$8024)=0,"",SUMIF(data2!$B$2:$B$8024,calculations!$R51,data2!F$2:F$8024)))</f>
        <v>68</v>
      </c>
      <c r="U51" s="30">
        <f>IF(S51="","",IF(SUMIF(data2!$B$2:$B$8024,calculations!$R51,data2!G$2:G$8024)=0,"",SUMIF(data2!$B$2:$B$8024,calculations!$R51,data2!G$2:G$8024)))</f>
        <v>78</v>
      </c>
      <c r="V51" s="23">
        <f t="shared" si="5"/>
        <v>0.87179487179487181</v>
      </c>
      <c r="W51" s="30">
        <f>IF($B51="","",IF(SUMIF(data2!$B$2:$B$8024,calculations!$R51,data2!I$2:I$8024)=0,"",SUMIF(data2!$B$2:$B$8024,calculations!$R51,data2!I$2:I$8024)))</f>
        <v>491</v>
      </c>
      <c r="X51" s="30">
        <f>IF($B51="","",IF(SUMIF(data2!$B$2:$B$8024,calculations!$R51,data2!J$2:J$8024)=0,"",SUMIF(data2!$B$2:$B$8024,calculations!$R51,data2!J$2:J$8024)))</f>
        <v>562</v>
      </c>
      <c r="Y51" s="23">
        <f t="shared" si="6"/>
        <v>0.87366548042704628</v>
      </c>
      <c r="Z51" s="30">
        <f>IF($B51="","",IF(SUMIF(data2!$B$2:$B$8024,calculations!$R51,data2!L$2:L$8024)=0,"",SUMIF(data2!$B$2:$B$8024,calculations!$R51,data2!L$2:L$8024)))</f>
        <v>668</v>
      </c>
      <c r="AA51" s="23">
        <f t="shared" si="7"/>
        <v>0.8413173652694611</v>
      </c>
      <c r="AB51" s="30">
        <f>IF($S51="","",IF(SUMIF(data2!$B$2:$B$8024,calculations!$R51,data2!P$2:P$8024)=0,IF(AC51="","",0),SUMIF(data2!$B$2:$B$8024,calculations!$R51,data2!P$2:P$8024)))</f>
        <v>13</v>
      </c>
      <c r="AC51" s="30">
        <f>IF($S51="","",IF(SUMIF(data2!$B$2:$B$8024,calculations!$R51,data2!Q$2:Q$8024)=0,"",SUMIF(data2!$B$2:$B$8024,calculations!$R51,data2!Q$2:Q$8024)))</f>
        <v>31</v>
      </c>
      <c r="AD51" s="23">
        <f t="shared" si="8"/>
        <v>0.41935483870967744</v>
      </c>
      <c r="AE51" s="30">
        <f>IF(S51="","",SUMIF(data2!$B$2:$B$8024,calculations!$R51,data2!S$2:S$8024))</f>
        <v>57</v>
      </c>
      <c r="AF51" s="30">
        <f>IF(S51="","",SUMIF(data2!$B$2:$B$8024,calculations!$R51,data2!N$2:N$8024))</f>
        <v>434</v>
      </c>
    </row>
    <row r="52" spans="1:32" x14ac:dyDescent="0.25">
      <c r="A52" s="20" t="str">
        <f>calculations!$L$3&amp;calculations!$G$3&amp;" "&amp;calculations!$B$3&amp;calculations!$B52</f>
        <v>AllAll Combined43466</v>
      </c>
      <c r="B52" s="34">
        <f>IFERROR(IF(INDEX(lists!F$5:H$200,MATCH(B51,lists!H$5:H$200,1)+1,3)&gt;VLOOKUP(display!$Q$11,lists!G$5:I$200,2,FALSE),"",INDEX(lists!F$5:H$200,MATCH(B51,lists!H$5:H$200,1)+1,3)),"")</f>
        <v>43466</v>
      </c>
      <c r="C52" s="30">
        <f>IF(B52="","",IF(SUMIF(data2!$B$2:$B$8024,calculations!$A52,data2!F$2:F$8024)=0,"",SUMIF(data2!$B$2:$B$8024,calculations!$A52,data2!F$2:F$8024)))</f>
        <v>72</v>
      </c>
      <c r="D52" s="30">
        <f>IF(B52="","",IF(SUMIF(data2!$B$2:$B$8024,calculations!$A52,data2!G$2:G$8024)=0,"",SUMIF(data2!$B$2:$B$8024,calculations!$A52,data2!G$2:G$8024)))</f>
        <v>85.5</v>
      </c>
      <c r="E52" s="23">
        <f t="shared" si="0"/>
        <v>0.84210526315789469</v>
      </c>
      <c r="F52" s="30">
        <f>IF($B52="","",IF(SUMIF(data2!$B$2:$B$8024,calculations!$A52,data2!I$2:I$8024)=0,"",SUMIF(data2!$B$2:$B$8024,calculations!$A52,data2!I$2:I$8024)))</f>
        <v>543</v>
      </c>
      <c r="G52" s="30">
        <f>IF($B52="","",IF(SUMIF(data2!$B$2:$B$8024,calculations!$A52,data2!J$2:J$8024)=0,"",SUMIF(data2!$B$2:$B$8024,calculations!$A52,data2!J$2:J$8024)))</f>
        <v>576</v>
      </c>
      <c r="H52" s="23">
        <f t="shared" si="1"/>
        <v>0.94270833333333337</v>
      </c>
      <c r="I52" s="30">
        <f>IF($B52="","",IF(SUMIF(data2!$B$2:$B$8024,calculations!$A52,data2!L$2:L$8024)=0,"",SUMIF(data2!$B$2:$B$8024,calculations!$A52,data2!L$2:L$8024)))</f>
        <v>710</v>
      </c>
      <c r="J52" s="23">
        <f t="shared" si="2"/>
        <v>0.81126760563380285</v>
      </c>
      <c r="K52" s="30">
        <f>IF($B52="","",IF(SUMIF(data2!$B$2:$B$8024,calculations!$A52,data2!P$2:P$8024)=0,IF(L52="","",0),SUMIF(data2!$B$2:$B$8024,calculations!$A52,data2!P$2:P$8024)))</f>
        <v>26</v>
      </c>
      <c r="L52" s="30">
        <f>IF($B52="","",IF(SUMIF(data2!$B$2:$B$8024,calculations!$A52,data2!Q$2:Q$8024)=0,"",SUMIF(data2!$B$2:$B$8024,calculations!$A52,data2!Q$2:Q$8024)))</f>
        <v>45</v>
      </c>
      <c r="M52" s="23">
        <f t="shared" si="3"/>
        <v>0.57777777777777772</v>
      </c>
      <c r="N52" s="30">
        <f>IF(B52="","",SUMIF(data2!$B$2:$B$8024,calculations!$A52,data2!S$2:S$8024))</f>
        <v>76</v>
      </c>
      <c r="O52" s="30">
        <f>IF(C52="","",SUMIF(data2!$B$2:$B$8024,calculations!$A52,data2!N$2:N$8024))</f>
        <v>467</v>
      </c>
      <c r="R52" s="20" t="str">
        <f>calculations!$AC$3&amp;calculations!$X$3&amp;" "&amp;calculations!$S$3&amp;calculations!$S52</f>
        <v>Families First ProvidersAll FF43466</v>
      </c>
      <c r="S52" s="34">
        <f>IFERROR(IF(INDEX(lists!F$5:H$200,MATCH(S51,lists!H$5:H$200,1)+1,3)&gt;VLOOKUP(display!$Q$11,lists!G$5:I$200,2,FALSE),"",INDEX(lists!F$5:H$200,MATCH(S51,lists!H$5:H$200,1)+1,3)),"")</f>
        <v>43466</v>
      </c>
      <c r="T52" s="30">
        <f>IF(S52="","",IF(SUMIF(data2!$B$2:$B$8024,calculations!$R52,data2!F$2:F$8024)=0,"",SUMIF(data2!$B$2:$B$8024,calculations!$R52,data2!F$2:F$8024)))</f>
        <v>64.5</v>
      </c>
      <c r="U52" s="30">
        <f>IF(S52="","",IF(SUMIF(data2!$B$2:$B$8024,calculations!$R52,data2!G$2:G$8024)=0,"",SUMIF(data2!$B$2:$B$8024,calculations!$R52,data2!G$2:G$8024)))</f>
        <v>77</v>
      </c>
      <c r="V52" s="23">
        <f t="shared" si="5"/>
        <v>0.83766233766233766</v>
      </c>
      <c r="W52" s="30">
        <f>IF($B52="","",IF(SUMIF(data2!$B$2:$B$8024,calculations!$R52,data2!I$2:I$8024)=0,"",SUMIF(data2!$B$2:$B$8024,calculations!$R52,data2!I$2:I$8024)))</f>
        <v>513</v>
      </c>
      <c r="X52" s="30">
        <f>IF($B52="","",IF(SUMIF(data2!$B$2:$B$8024,calculations!$R52,data2!J$2:J$8024)=0,"",SUMIF(data2!$B$2:$B$8024,calculations!$R52,data2!J$2:J$8024)))</f>
        <v>536</v>
      </c>
      <c r="Y52" s="23">
        <f t="shared" si="6"/>
        <v>0.95708955223880599</v>
      </c>
      <c r="Z52" s="30">
        <f>IF($B52="","",IF(SUMIF(data2!$B$2:$B$8024,calculations!$R52,data2!L$2:L$8024)=0,"",SUMIF(data2!$B$2:$B$8024,calculations!$R52,data2!L$2:L$8024)))</f>
        <v>662</v>
      </c>
      <c r="AA52" s="23">
        <f t="shared" si="7"/>
        <v>0.80966767371601212</v>
      </c>
      <c r="AB52" s="30">
        <f>IF($S52="","",IF(SUMIF(data2!$B$2:$B$8024,calculations!$R52,data2!P$2:P$8024)=0,IF(AC52="","",0),SUMIF(data2!$B$2:$B$8024,calculations!$R52,data2!P$2:P$8024)))</f>
        <v>26</v>
      </c>
      <c r="AC52" s="30">
        <f>IF($S52="","",IF(SUMIF(data2!$B$2:$B$8024,calculations!$R52,data2!Q$2:Q$8024)=0,"",SUMIF(data2!$B$2:$B$8024,calculations!$R52,data2!Q$2:Q$8024)))</f>
        <v>41</v>
      </c>
      <c r="AD52" s="23">
        <f t="shared" si="8"/>
        <v>0.63414634146341464</v>
      </c>
      <c r="AE52" s="30">
        <f>IF(S52="","",SUMIF(data2!$B$2:$B$8024,calculations!$R52,data2!S$2:S$8024))</f>
        <v>72</v>
      </c>
      <c r="AF52" s="30">
        <f>IF(S52="","",SUMIF(data2!$B$2:$B$8024,calculations!$R52,data2!N$2:N$8024))</f>
        <v>441</v>
      </c>
    </row>
    <row r="53" spans="1:32" x14ac:dyDescent="0.25">
      <c r="A53" s="20" t="str">
        <f>calculations!$L$3&amp;calculations!$G$3&amp;" "&amp;calculations!$B$3&amp;calculations!$B53</f>
        <v>AllAll Combined43497</v>
      </c>
      <c r="B53" s="34">
        <f>IFERROR(IF(INDEX(lists!F$5:H$200,MATCH(B52,lists!H$5:H$200,1)+1,3)&gt;VLOOKUP(display!$Q$11,lists!G$5:I$200,2,FALSE),"",INDEX(lists!F$5:H$200,MATCH(B52,lists!H$5:H$200,1)+1,3)),"")</f>
        <v>43497</v>
      </c>
      <c r="C53" s="30">
        <f>IF(B53="","",IF(SUMIF(data2!$B$2:$B$8024,calculations!$A53,data2!F$2:F$8024)=0,"",SUMIF(data2!$B$2:$B$8024,calculations!$A53,data2!F$2:F$8024)))</f>
        <v>77.5</v>
      </c>
      <c r="D53" s="30">
        <f>IF(B53="","",IF(SUMIF(data2!$B$2:$B$8024,calculations!$A53,data2!G$2:G$8024)=0,"",SUMIF(data2!$B$2:$B$8024,calculations!$A53,data2!G$2:G$8024)))</f>
        <v>88.5</v>
      </c>
      <c r="E53" s="23">
        <f t="shared" si="0"/>
        <v>0.87570621468926557</v>
      </c>
      <c r="F53" s="30">
        <f>IF($B53="","",IF(SUMIF(data2!$B$2:$B$8024,calculations!$A53,data2!I$2:I$8024)=0,"",SUMIF(data2!$B$2:$B$8024,calculations!$A53,data2!I$2:I$8024)))</f>
        <v>563</v>
      </c>
      <c r="G53" s="30">
        <f>IF($B53="","",IF(SUMIF(data2!$B$2:$B$8024,calculations!$A53,data2!J$2:J$8024)=0,"",SUMIF(data2!$B$2:$B$8024,calculations!$A53,data2!J$2:J$8024)))</f>
        <v>608</v>
      </c>
      <c r="H53" s="23">
        <f t="shared" si="1"/>
        <v>0.92598684210526316</v>
      </c>
      <c r="I53" s="30">
        <f>IF($B53="","",IF(SUMIF(data2!$B$2:$B$8024,calculations!$A53,data2!L$2:L$8024)=0,"",SUMIF(data2!$B$2:$B$8024,calculations!$A53,data2!L$2:L$8024)))</f>
        <v>728</v>
      </c>
      <c r="J53" s="23">
        <f t="shared" si="2"/>
        <v>0.8351648351648352</v>
      </c>
      <c r="K53" s="30">
        <f>IF($B53="","",IF(SUMIF(data2!$B$2:$B$8024,calculations!$A53,data2!P$2:P$8024)=0,IF(L53="","",0),SUMIF(data2!$B$2:$B$8024,calculations!$A53,data2!P$2:P$8024)))</f>
        <v>20</v>
      </c>
      <c r="L53" s="30">
        <f>IF($B53="","",IF(SUMIF(data2!$B$2:$B$8024,calculations!$A53,data2!Q$2:Q$8024)=0,"",SUMIF(data2!$B$2:$B$8024,calculations!$A53,data2!Q$2:Q$8024)))</f>
        <v>33</v>
      </c>
      <c r="M53" s="23">
        <f t="shared" si="3"/>
        <v>0.60606060606060608</v>
      </c>
      <c r="N53" s="30">
        <f>IF(B53="","",SUMIF(data2!$B$2:$B$8024,calculations!$A53,data2!S$2:S$8024))</f>
        <v>69</v>
      </c>
      <c r="O53" s="30">
        <f>IF(C53="","",SUMIF(data2!$B$2:$B$8024,calculations!$A53,data2!N$2:N$8024))</f>
        <v>494</v>
      </c>
      <c r="R53" s="20" t="str">
        <f>calculations!$AC$3&amp;calculations!$X$3&amp;" "&amp;calculations!$S$3&amp;calculations!$S53</f>
        <v>Families First ProvidersAll FF43497</v>
      </c>
      <c r="S53" s="34">
        <f>IFERROR(IF(INDEX(lists!F$5:H$200,MATCH(S52,lists!H$5:H$200,1)+1,3)&gt;VLOOKUP(display!$Q$11,lists!G$5:I$200,2,FALSE),"",INDEX(lists!F$5:H$200,MATCH(S52,lists!H$5:H$200,1)+1,3)),"")</f>
        <v>43497</v>
      </c>
      <c r="T53" s="30">
        <f>IF(S53="","",IF(SUMIF(data2!$B$2:$B$8024,calculations!$R53,data2!F$2:F$8024)=0,"",SUMIF(data2!$B$2:$B$8024,calculations!$R53,data2!F$2:F$8024)))</f>
        <v>70.5</v>
      </c>
      <c r="U53" s="30">
        <f>IF(S53="","",IF(SUMIF(data2!$B$2:$B$8024,calculations!$R53,data2!G$2:G$8024)=0,"",SUMIF(data2!$B$2:$B$8024,calculations!$R53,data2!G$2:G$8024)))</f>
        <v>80</v>
      </c>
      <c r="V53" s="23">
        <f t="shared" si="5"/>
        <v>0.88124999999999998</v>
      </c>
      <c r="W53" s="30">
        <f>IF($B53="","",IF(SUMIF(data2!$B$2:$B$8024,calculations!$R53,data2!I$2:I$8024)=0,"",SUMIF(data2!$B$2:$B$8024,calculations!$R53,data2!I$2:I$8024)))</f>
        <v>531</v>
      </c>
      <c r="X53" s="30">
        <f>IF($B53="","",IF(SUMIF(data2!$B$2:$B$8024,calculations!$R53,data2!J$2:J$8024)=0,"",SUMIF(data2!$B$2:$B$8024,calculations!$R53,data2!J$2:J$8024)))</f>
        <v>571</v>
      </c>
      <c r="Y53" s="23">
        <f t="shared" si="6"/>
        <v>0.92994746059544664</v>
      </c>
      <c r="Z53" s="30">
        <f>IF($B53="","",IF(SUMIF(data2!$B$2:$B$8024,calculations!$R53,data2!L$2:L$8024)=0,"",SUMIF(data2!$B$2:$B$8024,calculations!$R53,data2!L$2:L$8024)))</f>
        <v>680</v>
      </c>
      <c r="AA53" s="23">
        <f t="shared" si="7"/>
        <v>0.83970588235294119</v>
      </c>
      <c r="AB53" s="30">
        <f>IF($S53="","",IF(SUMIF(data2!$B$2:$B$8024,calculations!$R53,data2!P$2:P$8024)=0,IF(AC53="","",0),SUMIF(data2!$B$2:$B$8024,calculations!$R53,data2!P$2:P$8024)))</f>
        <v>18</v>
      </c>
      <c r="AC53" s="30">
        <f>IF($S53="","",IF(SUMIF(data2!$B$2:$B$8024,calculations!$R53,data2!Q$2:Q$8024)=0,"",SUMIF(data2!$B$2:$B$8024,calculations!$R53,data2!Q$2:Q$8024)))</f>
        <v>31</v>
      </c>
      <c r="AD53" s="23">
        <f t="shared" si="8"/>
        <v>0.58064516129032262</v>
      </c>
      <c r="AE53" s="30">
        <f>IF(S53="","",SUMIF(data2!$B$2:$B$8024,calculations!$R53,data2!S$2:S$8024))</f>
        <v>65</v>
      </c>
      <c r="AF53" s="30">
        <f>IF(S53="","",SUMIF(data2!$B$2:$B$8024,calculations!$R53,data2!N$2:N$8024))</f>
        <v>466</v>
      </c>
    </row>
    <row r="54" spans="1:32" x14ac:dyDescent="0.25">
      <c r="A54" s="20" t="str">
        <f>calculations!$L$3&amp;calculations!$G$3&amp;" "&amp;calculations!$B$3&amp;calculations!$B54</f>
        <v>AllAll Combined43525</v>
      </c>
      <c r="B54" s="34">
        <f>IFERROR(IF(INDEX(lists!F$5:H$200,MATCH(B53,lists!H$5:H$200,1)+1,3)&gt;VLOOKUP(display!$Q$11,lists!G$5:I$200,2,FALSE),"",INDEX(lists!F$5:H$200,MATCH(B53,lists!H$5:H$200,1)+1,3)),"")</f>
        <v>43525</v>
      </c>
      <c r="C54" s="30">
        <f>IF(B54="","",IF(SUMIF(data2!$B$2:$B$8024,calculations!$A54,data2!F$2:F$8024)=0,"",SUMIF(data2!$B$2:$B$8024,calculations!$A54,data2!F$2:F$8024)))</f>
        <v>82</v>
      </c>
      <c r="D54" s="30">
        <f>IF(B54="","",IF(SUMIF(data2!$B$2:$B$8024,calculations!$A54,data2!G$2:G$8024)=0,"",SUMIF(data2!$B$2:$B$8024,calculations!$A54,data2!G$2:G$8024)))</f>
        <v>88.5</v>
      </c>
      <c r="E54" s="23">
        <f t="shared" si="0"/>
        <v>0.92655367231638419</v>
      </c>
      <c r="F54" s="30">
        <f>IF($B54="","",IF(SUMIF(data2!$B$2:$B$8024,calculations!$A54,data2!I$2:I$8024)=0,"",SUMIF(data2!$B$2:$B$8024,calculations!$A54,data2!I$2:I$8024)))</f>
        <v>539</v>
      </c>
      <c r="G54" s="30">
        <f>IF($B54="","",IF(SUMIF(data2!$B$2:$B$8024,calculations!$A54,data2!J$2:J$8024)=0,"",SUMIF(data2!$B$2:$B$8024,calculations!$A54,data2!J$2:J$8024)))</f>
        <v>647</v>
      </c>
      <c r="H54" s="23">
        <f t="shared" si="1"/>
        <v>0.83307573415765068</v>
      </c>
      <c r="I54" s="30">
        <f>IF($B54="","",IF(SUMIF(data2!$B$2:$B$8024,calculations!$A54,data2!L$2:L$8024)=0,"",SUMIF(data2!$B$2:$B$8024,calculations!$A54,data2!L$2:L$8024)))</f>
        <v>728</v>
      </c>
      <c r="J54" s="23">
        <f t="shared" si="2"/>
        <v>0.88873626373626369</v>
      </c>
      <c r="K54" s="30">
        <f>IF($B54="","",IF(SUMIF(data2!$B$2:$B$8024,calculations!$A54,data2!P$2:P$8024)=0,IF(L54="","",0),SUMIF(data2!$B$2:$B$8024,calculations!$A54,data2!P$2:P$8024)))</f>
        <v>25</v>
      </c>
      <c r="L54" s="30">
        <f>IF($B54="","",IF(SUMIF(data2!$B$2:$B$8024,calculations!$A54,data2!Q$2:Q$8024)=0,"",SUMIF(data2!$B$2:$B$8024,calculations!$A54,data2!Q$2:Q$8024)))</f>
        <v>47</v>
      </c>
      <c r="M54" s="23">
        <f t="shared" si="3"/>
        <v>0.53191489361702127</v>
      </c>
      <c r="N54" s="30">
        <f>IF(B54="","",SUMIF(data2!$B$2:$B$8024,calculations!$A54,data2!S$2:S$8024))</f>
        <v>56</v>
      </c>
      <c r="O54" s="30">
        <f>IF(C54="","",SUMIF(data2!$B$2:$B$8024,calculations!$A54,data2!N$2:N$8024))</f>
        <v>483</v>
      </c>
      <c r="R54" s="20" t="str">
        <f>calculations!$AC$3&amp;calculations!$X$3&amp;" "&amp;calculations!$S$3&amp;calculations!$S54</f>
        <v>Families First ProvidersAll FF43525</v>
      </c>
      <c r="S54" s="34">
        <f>IFERROR(IF(INDEX(lists!F$5:H$200,MATCH(S53,lists!H$5:H$200,1)+1,3)&gt;VLOOKUP(display!$Q$11,lists!G$5:I$200,2,FALSE),"",INDEX(lists!F$5:H$200,MATCH(S53,lists!H$5:H$200,1)+1,3)),"")</f>
        <v>43525</v>
      </c>
      <c r="T54" s="30">
        <f>IF(S54="","",IF(SUMIF(data2!$B$2:$B$8024,calculations!$R54,data2!F$2:F$8024)=0,"",SUMIF(data2!$B$2:$B$8024,calculations!$R54,data2!F$2:F$8024)))</f>
        <v>75.5</v>
      </c>
      <c r="U54" s="30">
        <f>IF(S54="","",IF(SUMIF(data2!$B$2:$B$8024,calculations!$R54,data2!G$2:G$8024)=0,"",SUMIF(data2!$B$2:$B$8024,calculations!$R54,data2!G$2:G$8024)))</f>
        <v>80</v>
      </c>
      <c r="V54" s="23">
        <f t="shared" si="5"/>
        <v>0.94374999999999998</v>
      </c>
      <c r="W54" s="30">
        <f>IF($B54="","",IF(SUMIF(data2!$B$2:$B$8024,calculations!$R54,data2!I$2:I$8024)=0,"",SUMIF(data2!$B$2:$B$8024,calculations!$R54,data2!I$2:I$8024)))</f>
        <v>508</v>
      </c>
      <c r="X54" s="30">
        <f>IF($B54="","",IF(SUMIF(data2!$B$2:$B$8024,calculations!$R54,data2!J$2:J$8024)=0,"",SUMIF(data2!$B$2:$B$8024,calculations!$R54,data2!J$2:J$8024)))</f>
        <v>613</v>
      </c>
      <c r="Y54" s="23">
        <f t="shared" si="6"/>
        <v>0.82871125611745511</v>
      </c>
      <c r="Z54" s="30">
        <f>IF($B54="","",IF(SUMIF(data2!$B$2:$B$8024,calculations!$R54,data2!L$2:L$8024)=0,"",SUMIF(data2!$B$2:$B$8024,calculations!$R54,data2!L$2:L$8024)))</f>
        <v>680</v>
      </c>
      <c r="AA54" s="23">
        <f t="shared" si="7"/>
        <v>0.90147058823529413</v>
      </c>
      <c r="AB54" s="30">
        <f>IF($S54="","",IF(SUMIF(data2!$B$2:$B$8024,calculations!$R54,data2!P$2:P$8024)=0,IF(AC54="","",0),SUMIF(data2!$B$2:$B$8024,calculations!$R54,data2!P$2:P$8024)))</f>
        <v>25</v>
      </c>
      <c r="AC54" s="30">
        <f>IF($S54="","",IF(SUMIF(data2!$B$2:$B$8024,calculations!$R54,data2!Q$2:Q$8024)=0,"",SUMIF(data2!$B$2:$B$8024,calculations!$R54,data2!Q$2:Q$8024)))</f>
        <v>44</v>
      </c>
      <c r="AD54" s="23">
        <f t="shared" si="8"/>
        <v>0.56818181818181823</v>
      </c>
      <c r="AE54" s="30">
        <f>IF(S54="","",SUMIF(data2!$B$2:$B$8024,calculations!$R54,data2!S$2:S$8024))</f>
        <v>53</v>
      </c>
      <c r="AF54" s="30">
        <f>IF(S54="","",SUMIF(data2!$B$2:$B$8024,calculations!$R54,data2!N$2:N$8024))</f>
        <v>455</v>
      </c>
    </row>
    <row r="55" spans="1:32" x14ac:dyDescent="0.25">
      <c r="A55" s="20" t="str">
        <f>calculations!$L$3&amp;calculations!$G$3&amp;" "&amp;calculations!$B$3&amp;calculations!$B55</f>
        <v>AllAll Combined43556</v>
      </c>
      <c r="B55" s="34">
        <f>IFERROR(IF(INDEX(lists!F$5:H$200,MATCH(B54,lists!H$5:H$200,1)+1,3)&gt;VLOOKUP(display!$Q$11,lists!G$5:I$200,2,FALSE),"",INDEX(lists!F$5:H$200,MATCH(B54,lists!H$5:H$200,1)+1,3)),"")</f>
        <v>43556</v>
      </c>
      <c r="C55" s="30">
        <f>IF(B55="","",IF(SUMIF(data2!$B$2:$B$8024,calculations!$A55,data2!F$2:F$8024)=0,"",SUMIF(data2!$B$2:$B$8024,calculations!$A55,data2!F$2:F$8024)))</f>
        <v>85.5</v>
      </c>
      <c r="D55" s="30">
        <f>IF(B55="","",IF(SUMIF(data2!$B$2:$B$8024,calculations!$A55,data2!G$2:G$8024)=0,"",SUMIF(data2!$B$2:$B$8024,calculations!$A55,data2!G$2:G$8024)))</f>
        <v>91.5</v>
      </c>
      <c r="E55" s="23">
        <f t="shared" si="0"/>
        <v>0.93442622950819676</v>
      </c>
      <c r="F55" s="30">
        <f>IF($B55="","",IF(SUMIF(data2!$B$2:$B$8024,calculations!$A55,data2!I$2:I$8024)=0,"",SUMIF(data2!$B$2:$B$8024,calculations!$A55,data2!I$2:I$8024)))</f>
        <v>591</v>
      </c>
      <c r="G55" s="30">
        <f>IF($B55="","",IF(SUMIF(data2!$B$2:$B$8024,calculations!$A55,data2!J$2:J$8024)=0,"",SUMIF(data2!$B$2:$B$8024,calculations!$A55,data2!J$2:J$8024)))</f>
        <v>683</v>
      </c>
      <c r="H55" s="23">
        <f t="shared" si="1"/>
        <v>0.86530014641288433</v>
      </c>
      <c r="I55" s="30">
        <f>IF($B55="","",IF(SUMIF(data2!$B$2:$B$8024,calculations!$A55,data2!L$2:L$8024)=0,"",SUMIF(data2!$B$2:$B$8024,calculations!$A55,data2!L$2:L$8024)))</f>
        <v>764</v>
      </c>
      <c r="J55" s="23">
        <f t="shared" si="2"/>
        <v>0.89397905759162299</v>
      </c>
      <c r="K55" s="30">
        <f>IF($B55="","",IF(SUMIF(data2!$B$2:$B$8024,calculations!$A55,data2!P$2:P$8024)=0,IF(L55="","",0),SUMIF(data2!$B$2:$B$8024,calculations!$A55,data2!P$2:P$8024)))</f>
        <v>21</v>
      </c>
      <c r="L55" s="30">
        <f>IF($B55="","",IF(SUMIF(data2!$B$2:$B$8024,calculations!$A55,data2!Q$2:Q$8024)=0,"",SUMIF(data2!$B$2:$B$8024,calculations!$A55,data2!Q$2:Q$8024)))</f>
        <v>46</v>
      </c>
      <c r="M55" s="23">
        <f t="shared" si="3"/>
        <v>0.45652173913043476</v>
      </c>
      <c r="N55" s="30">
        <f>IF(B55="","",SUMIF(data2!$B$2:$B$8024,calculations!$A55,data2!S$2:S$8024))</f>
        <v>100</v>
      </c>
      <c r="O55" s="30">
        <f>IF(C55="","",SUMIF(data2!$B$2:$B$8024,calculations!$A55,data2!N$2:N$8024))</f>
        <v>491</v>
      </c>
      <c r="R55" s="20" t="str">
        <f>calculations!$AC$3&amp;calculations!$X$3&amp;" "&amp;calculations!$S$3&amp;calculations!$S55</f>
        <v>Families First ProvidersAll FF43556</v>
      </c>
      <c r="S55" s="34">
        <f>IFERROR(IF(INDEX(lists!F$5:H$200,MATCH(S54,lists!H$5:H$200,1)+1,3)&gt;VLOOKUP(display!$Q$11,lists!G$5:I$200,2,FALSE),"",INDEX(lists!F$5:H$200,MATCH(S54,lists!H$5:H$200,1)+1,3)),"")</f>
        <v>43556</v>
      </c>
      <c r="T55" s="30">
        <f>IF(S55="","",IF(SUMIF(data2!$B$2:$B$8024,calculations!$R55,data2!F$2:F$8024)=0,"",SUMIF(data2!$B$2:$B$8024,calculations!$R55,data2!F$2:F$8024)))</f>
        <v>79</v>
      </c>
      <c r="U55" s="30">
        <f>IF(S55="","",IF(SUMIF(data2!$B$2:$B$8024,calculations!$R55,data2!G$2:G$8024)=0,"",SUMIF(data2!$B$2:$B$8024,calculations!$R55,data2!G$2:G$8024)))</f>
        <v>83</v>
      </c>
      <c r="V55" s="23">
        <f t="shared" si="5"/>
        <v>0.95180722891566261</v>
      </c>
      <c r="W55" s="30">
        <f>IF($B55="","",IF(SUMIF(data2!$B$2:$B$8024,calculations!$R55,data2!I$2:I$8024)=0,"",SUMIF(data2!$B$2:$B$8024,calculations!$R55,data2!I$2:I$8024)))</f>
        <v>559</v>
      </c>
      <c r="X55" s="30">
        <f>IF($B55="","",IF(SUMIF(data2!$B$2:$B$8024,calculations!$R55,data2!J$2:J$8024)=0,"",SUMIF(data2!$B$2:$B$8024,calculations!$R55,data2!J$2:J$8024)))</f>
        <v>649</v>
      </c>
      <c r="Y55" s="23">
        <f t="shared" si="6"/>
        <v>0.86132511556240365</v>
      </c>
      <c r="Z55" s="30">
        <f>IF($B55="","",IF(SUMIF(data2!$B$2:$B$8024,calculations!$R55,data2!L$2:L$8024)=0,"",SUMIF(data2!$B$2:$B$8024,calculations!$R55,data2!L$2:L$8024)))</f>
        <v>716</v>
      </c>
      <c r="AA55" s="23">
        <f t="shared" si="7"/>
        <v>0.90642458100558654</v>
      </c>
      <c r="AB55" s="30">
        <f>IF($S55="","",IF(SUMIF(data2!$B$2:$B$8024,calculations!$R55,data2!P$2:P$8024)=0,IF(AC55="","",0),SUMIF(data2!$B$2:$B$8024,calculations!$R55,data2!P$2:P$8024)))</f>
        <v>20</v>
      </c>
      <c r="AC55" s="30">
        <f>IF($S55="","",IF(SUMIF(data2!$B$2:$B$8024,calculations!$R55,data2!Q$2:Q$8024)=0,"",SUMIF(data2!$B$2:$B$8024,calculations!$R55,data2!Q$2:Q$8024)))</f>
        <v>43</v>
      </c>
      <c r="AD55" s="23">
        <f t="shared" si="8"/>
        <v>0.46511627906976744</v>
      </c>
      <c r="AE55" s="30">
        <f>IF(S55="","",SUMIF(data2!$B$2:$B$8024,calculations!$R55,data2!S$2:S$8024))</f>
        <v>96</v>
      </c>
      <c r="AF55" s="30">
        <f>IF(S55="","",SUMIF(data2!$B$2:$B$8024,calculations!$R55,data2!N$2:N$8024))</f>
        <v>463</v>
      </c>
    </row>
    <row r="56" spans="1:32" x14ac:dyDescent="0.25">
      <c r="A56" s="20" t="str">
        <f>calculations!$L$3&amp;calculations!$G$3&amp;" "&amp;calculations!$B$3&amp;calculations!$B56</f>
        <v>AllAll Combined43586</v>
      </c>
      <c r="B56" s="34">
        <f>IFERROR(IF(INDEX(lists!F$5:H$200,MATCH(B55,lists!H$5:H$200,1)+1,3)&gt;VLOOKUP(display!$Q$11,lists!G$5:I$200,2,FALSE),"",INDEX(lists!F$5:H$200,MATCH(B55,lists!H$5:H$200,1)+1,3)),"")</f>
        <v>43586</v>
      </c>
      <c r="C56" s="30">
        <f>IF(B56="","",IF(SUMIF(data2!$B$2:$B$8024,calculations!$A56,data2!F$2:F$8024)=0,"",SUMIF(data2!$B$2:$B$8024,calculations!$A56,data2!F$2:F$8024)))</f>
        <v>86</v>
      </c>
      <c r="D56" s="30">
        <f>IF(B56="","",IF(SUMIF(data2!$B$2:$B$8024,calculations!$A56,data2!G$2:G$8024)=0,"",SUMIF(data2!$B$2:$B$8024,calculations!$A56,data2!G$2:G$8024)))</f>
        <v>93.5</v>
      </c>
      <c r="E56" s="23">
        <f t="shared" si="0"/>
        <v>0.9197860962566845</v>
      </c>
      <c r="F56" s="30">
        <f>IF($B56="","",IF(SUMIF(data2!$B$2:$B$8024,calculations!$A56,data2!I$2:I$8024)=0,"",SUMIF(data2!$B$2:$B$8024,calculations!$A56,data2!I$2:I$8024)))</f>
        <v>564</v>
      </c>
      <c r="G56" s="30">
        <f>IF($B56="","",IF(SUMIF(data2!$B$2:$B$8024,calculations!$A56,data2!J$2:J$8024)=0,"",SUMIF(data2!$B$2:$B$8024,calculations!$A56,data2!J$2:J$8024)))</f>
        <v>701</v>
      </c>
      <c r="H56" s="23">
        <f t="shared" si="1"/>
        <v>0.80456490727532093</v>
      </c>
      <c r="I56" s="30">
        <f>IF($B56="","",IF(SUMIF(data2!$B$2:$B$8024,calculations!$A56,data2!L$2:L$8024)=0,"",SUMIF(data2!$B$2:$B$8024,calculations!$A56,data2!L$2:L$8024)))</f>
        <v>775</v>
      </c>
      <c r="J56" s="23">
        <f t="shared" si="2"/>
        <v>0.90451612903225809</v>
      </c>
      <c r="K56" s="30">
        <f>IF($B56="","",IF(SUMIF(data2!$B$2:$B$8024,calculations!$A56,data2!P$2:P$8024)=0,IF(L56="","",0),SUMIF(data2!$B$2:$B$8024,calculations!$A56,data2!P$2:P$8024)))</f>
        <v>28</v>
      </c>
      <c r="L56" s="30">
        <f>IF($B56="","",IF(SUMIF(data2!$B$2:$B$8024,calculations!$A56,data2!Q$2:Q$8024)=0,"",SUMIF(data2!$B$2:$B$8024,calculations!$A56,data2!Q$2:Q$8024)))</f>
        <v>66</v>
      </c>
      <c r="M56" s="23">
        <f t="shared" si="3"/>
        <v>0.42424242424242425</v>
      </c>
      <c r="N56" s="30">
        <f>IF(B56="","",SUMIF(data2!$B$2:$B$8024,calculations!$A56,data2!S$2:S$8024))</f>
        <v>61</v>
      </c>
      <c r="O56" s="30">
        <f>IF(C56="","",SUMIF(data2!$B$2:$B$8024,calculations!$A56,data2!N$2:N$8024))</f>
        <v>503</v>
      </c>
      <c r="R56" s="20" t="str">
        <f>calculations!$AC$3&amp;calculations!$X$3&amp;" "&amp;calculations!$S$3&amp;calculations!$S56</f>
        <v>Families First ProvidersAll FF43586</v>
      </c>
      <c r="S56" s="34">
        <f>IFERROR(IF(INDEX(lists!F$5:H$200,MATCH(S55,lists!H$5:H$200,1)+1,3)&gt;VLOOKUP(display!$Q$11,lists!G$5:I$200,2,FALSE),"",INDEX(lists!F$5:H$200,MATCH(S55,lists!H$5:H$200,1)+1,3)),"")</f>
        <v>43586</v>
      </c>
      <c r="T56" s="30">
        <f>IF(S56="","",IF(SUMIF(data2!$B$2:$B$8024,calculations!$R56,data2!F$2:F$8024)=0,"",SUMIF(data2!$B$2:$B$8024,calculations!$R56,data2!F$2:F$8024)))</f>
        <v>80.5</v>
      </c>
      <c r="U56" s="30">
        <f>IF(S56="","",IF(SUMIF(data2!$B$2:$B$8024,calculations!$R56,data2!G$2:G$8024)=0,"",SUMIF(data2!$B$2:$B$8024,calculations!$R56,data2!G$2:G$8024)))</f>
        <v>85</v>
      </c>
      <c r="V56" s="23">
        <f t="shared" si="5"/>
        <v>0.94705882352941173</v>
      </c>
      <c r="W56" s="30">
        <f>IF($B56="","",IF(SUMIF(data2!$B$2:$B$8024,calculations!$R56,data2!I$2:I$8024)=0,"",SUMIF(data2!$B$2:$B$8024,calculations!$R56,data2!I$2:I$8024)))</f>
        <v>534</v>
      </c>
      <c r="X56" s="30">
        <f>IF($B56="","",IF(SUMIF(data2!$B$2:$B$8024,calculations!$R56,data2!J$2:J$8024)=0,"",SUMIF(data2!$B$2:$B$8024,calculations!$R56,data2!J$2:J$8024)))</f>
        <v>673</v>
      </c>
      <c r="Y56" s="23">
        <f t="shared" si="6"/>
        <v>0.79346210995542343</v>
      </c>
      <c r="Z56" s="30">
        <f>IF($B56="","",IF(SUMIF(data2!$B$2:$B$8024,calculations!$R56,data2!L$2:L$8024)=0,"",SUMIF(data2!$B$2:$B$8024,calculations!$R56,data2!L$2:L$8024)))</f>
        <v>727</v>
      </c>
      <c r="AA56" s="23">
        <f t="shared" si="7"/>
        <v>0.92572214580467671</v>
      </c>
      <c r="AB56" s="30">
        <f>IF($S56="","",IF(SUMIF(data2!$B$2:$B$8024,calculations!$R56,data2!P$2:P$8024)=0,IF(AC56="","",0),SUMIF(data2!$B$2:$B$8024,calculations!$R56,data2!P$2:P$8024)))</f>
        <v>25</v>
      </c>
      <c r="AC56" s="30">
        <f>IF($S56="","",IF(SUMIF(data2!$B$2:$B$8024,calculations!$R56,data2!Q$2:Q$8024)=0,"",SUMIF(data2!$B$2:$B$8024,calculations!$R56,data2!Q$2:Q$8024)))</f>
        <v>62</v>
      </c>
      <c r="AD56" s="23">
        <f t="shared" si="8"/>
        <v>0.40322580645161288</v>
      </c>
      <c r="AE56" s="30">
        <f>IF(S56="","",SUMIF(data2!$B$2:$B$8024,calculations!$R56,data2!S$2:S$8024))</f>
        <v>59</v>
      </c>
      <c r="AF56" s="30">
        <f>IF(S56="","",SUMIF(data2!$B$2:$B$8024,calculations!$R56,data2!N$2:N$8024))</f>
        <v>475</v>
      </c>
    </row>
    <row r="57" spans="1:32" x14ac:dyDescent="0.25">
      <c r="A57" s="20" t="str">
        <f>calculations!$L$3&amp;calculations!$G$3&amp;" "&amp;calculations!$B$3&amp;calculations!$B57</f>
        <v>AllAll Combined43617</v>
      </c>
      <c r="B57" s="34">
        <f>IFERROR(IF(INDEX(lists!F$5:H$200,MATCH(B56,lists!H$5:H$200,1)+1,3)&gt;VLOOKUP(display!$Q$11,lists!G$5:I$200,2,FALSE),"",INDEX(lists!F$5:H$200,MATCH(B56,lists!H$5:H$200,1)+1,3)),"")</f>
        <v>43617</v>
      </c>
      <c r="C57" s="30">
        <f>IF(B57="","",IF(SUMIF(data2!$B$2:$B$8024,calculations!$A57,data2!F$2:F$8024)=0,"",SUMIF(data2!$B$2:$B$8024,calculations!$A57,data2!F$2:F$8024)))</f>
        <v>87</v>
      </c>
      <c r="D57" s="30">
        <f>IF(B57="","",IF(SUMIF(data2!$B$2:$B$8024,calculations!$A57,data2!G$2:G$8024)=0,"",SUMIF(data2!$B$2:$B$8024,calculations!$A57,data2!G$2:G$8024)))</f>
        <v>90</v>
      </c>
      <c r="E57" s="23">
        <f t="shared" si="0"/>
        <v>0.96666666666666667</v>
      </c>
      <c r="F57" s="30">
        <f>IF($B57="","",IF(SUMIF(data2!$B$2:$B$8024,calculations!$A57,data2!I$2:I$8024)=0,"",SUMIF(data2!$B$2:$B$8024,calculations!$A57,data2!I$2:I$8024)))</f>
        <v>568</v>
      </c>
      <c r="G57" s="30">
        <f>IF($B57="","",IF(SUMIF(data2!$B$2:$B$8024,calculations!$A57,data2!J$2:J$8024)=0,"",SUMIF(data2!$B$2:$B$8024,calculations!$A57,data2!J$2:J$8024)))</f>
        <v>715</v>
      </c>
      <c r="H57" s="23">
        <f t="shared" si="1"/>
        <v>0.79440559440559444</v>
      </c>
      <c r="I57" s="30">
        <f>IF($B57="","",IF(SUMIF(data2!$B$2:$B$8024,calculations!$A57,data2!L$2:L$8024)=0,"",SUMIF(data2!$B$2:$B$8024,calculations!$A57,data2!L$2:L$8024)))</f>
        <v>729</v>
      </c>
      <c r="J57" s="23">
        <f t="shared" si="2"/>
        <v>0.98079561042524011</v>
      </c>
      <c r="K57" s="30">
        <f>IF($B57="","",IF(SUMIF(data2!$B$2:$B$8024,calculations!$A57,data2!P$2:P$8024)=0,IF(L57="","",0),SUMIF(data2!$B$2:$B$8024,calculations!$A57,data2!P$2:P$8024)))</f>
        <v>17</v>
      </c>
      <c r="L57" s="30">
        <f>IF($B57="","",IF(SUMIF(data2!$B$2:$B$8024,calculations!$A57,data2!Q$2:Q$8024)=0,"",SUMIF(data2!$B$2:$B$8024,calculations!$A57,data2!Q$2:Q$8024)))</f>
        <v>31</v>
      </c>
      <c r="M57" s="23">
        <f t="shared" si="3"/>
        <v>0.54838709677419351</v>
      </c>
      <c r="N57" s="30">
        <f>IF(B57="","",SUMIF(data2!$B$2:$B$8024,calculations!$A57,data2!S$2:S$8024))</f>
        <v>66</v>
      </c>
      <c r="O57" s="30">
        <f>IF(C57="","",SUMIF(data2!$B$2:$B$8024,calculations!$A57,data2!N$2:N$8024))</f>
        <v>502</v>
      </c>
      <c r="R57" s="20" t="str">
        <f>calculations!$AC$3&amp;calculations!$X$3&amp;" "&amp;calculations!$S$3&amp;calculations!$S57</f>
        <v>Families First ProvidersAll FF43617</v>
      </c>
      <c r="S57" s="34">
        <f>IFERROR(IF(INDEX(lists!F$5:H$200,MATCH(S56,lists!H$5:H$200,1)+1,3)&gt;VLOOKUP(display!$Q$11,lists!G$5:I$200,2,FALSE),"",INDEX(lists!F$5:H$200,MATCH(S56,lists!H$5:H$200,1)+1,3)),"")</f>
        <v>43617</v>
      </c>
      <c r="T57" s="30">
        <f>IF(S57="","",IF(SUMIF(data2!$B$2:$B$8024,calculations!$R57,data2!F$2:F$8024)=0,"",SUMIF(data2!$B$2:$B$8024,calculations!$R57,data2!F$2:F$8024)))</f>
        <v>81.5</v>
      </c>
      <c r="U57" s="30">
        <f>IF(S57="","",IF(SUMIF(data2!$B$2:$B$8024,calculations!$R57,data2!G$2:G$8024)=0,"",SUMIF(data2!$B$2:$B$8024,calculations!$R57,data2!G$2:G$8024)))</f>
        <v>81.5</v>
      </c>
      <c r="V57" s="23">
        <f t="shared" si="5"/>
        <v>1</v>
      </c>
      <c r="W57" s="30">
        <f>IF($B57="","",IF(SUMIF(data2!$B$2:$B$8024,calculations!$R57,data2!I$2:I$8024)=0,"",SUMIF(data2!$B$2:$B$8024,calculations!$R57,data2!I$2:I$8024)))</f>
        <v>545</v>
      </c>
      <c r="X57" s="30">
        <f>IF($B57="","",IF(SUMIF(data2!$B$2:$B$8024,calculations!$R57,data2!J$2:J$8024)=0,"",SUMIF(data2!$B$2:$B$8024,calculations!$R57,data2!J$2:J$8024)))</f>
        <v>687</v>
      </c>
      <c r="Y57" s="23">
        <f t="shared" si="6"/>
        <v>0.79330422125181954</v>
      </c>
      <c r="Z57" s="30">
        <f>IF($B57="","",IF(SUMIF(data2!$B$2:$B$8024,calculations!$R57,data2!L$2:L$8024)=0,"",SUMIF(data2!$B$2:$B$8024,calculations!$R57,data2!L$2:L$8024)))</f>
        <v>681</v>
      </c>
      <c r="AA57" s="23">
        <f t="shared" si="7"/>
        <v>1.0088105726872247</v>
      </c>
      <c r="AB57" s="30">
        <f>IF($S57="","",IF(SUMIF(data2!$B$2:$B$8024,calculations!$R57,data2!P$2:P$8024)=0,IF(AC57="","",0),SUMIF(data2!$B$2:$B$8024,calculations!$R57,data2!P$2:P$8024)))</f>
        <v>15</v>
      </c>
      <c r="AC57" s="30">
        <f>IF($S57="","",IF(SUMIF(data2!$B$2:$B$8024,calculations!$R57,data2!Q$2:Q$8024)=0,"",SUMIF(data2!$B$2:$B$8024,calculations!$R57,data2!Q$2:Q$8024)))</f>
        <v>26</v>
      </c>
      <c r="AD57" s="23">
        <f t="shared" si="8"/>
        <v>0.57692307692307687</v>
      </c>
      <c r="AE57" s="30">
        <f>IF(S57="","",SUMIF(data2!$B$2:$B$8024,calculations!$R57,data2!S$2:S$8024))</f>
        <v>65</v>
      </c>
      <c r="AF57" s="30">
        <f>IF(S57="","",SUMIF(data2!$B$2:$B$8024,calculations!$R57,data2!N$2:N$8024))</f>
        <v>480</v>
      </c>
    </row>
    <row r="58" spans="1:32" x14ac:dyDescent="0.25">
      <c r="A58" s="20" t="str">
        <f>calculations!$L$3&amp;calculations!$G$3&amp;" "&amp;calculations!$B$3&amp;calculations!$B58</f>
        <v>AllAll Combined43647</v>
      </c>
      <c r="B58" s="34">
        <f>IFERROR(IF(INDEX(lists!F$5:H$200,MATCH(B57,lists!H$5:H$200,1)+1,3)&gt;VLOOKUP(display!$Q$11,lists!G$5:I$200,2,FALSE),"",INDEX(lists!F$5:H$200,MATCH(B57,lists!H$5:H$200,1)+1,3)),"")</f>
        <v>43647</v>
      </c>
      <c r="C58" s="30">
        <f>IF(B58="","",IF(SUMIF(data2!$B$2:$B$8024,calculations!$A58,data2!F$2:F$8024)=0,"",SUMIF(data2!$B$2:$B$8024,calculations!$A58,data2!F$2:F$8024)))</f>
        <v>96</v>
      </c>
      <c r="D58" s="30">
        <f>IF(B58="","",IF(SUMIF(data2!$B$2:$B$8024,calculations!$A58,data2!G$2:G$8024)=0,"",SUMIF(data2!$B$2:$B$8024,calculations!$A58,data2!G$2:G$8024)))</f>
        <v>96</v>
      </c>
      <c r="E58" s="23">
        <f t="shared" si="0"/>
        <v>1</v>
      </c>
      <c r="F58" s="30">
        <f>IF($B58="","",IF(SUMIF(data2!$B$2:$B$8024,calculations!$A58,data2!I$2:I$8024)=0,"",SUMIF(data2!$B$2:$B$8024,calculations!$A58,data2!I$2:I$8024)))</f>
        <v>580</v>
      </c>
      <c r="G58" s="30">
        <f>IF($B58="","",IF(SUMIF(data2!$B$2:$B$8024,calculations!$A58,data2!J$2:J$8024)=0,"",SUMIF(data2!$B$2:$B$8024,calculations!$A58,data2!J$2:J$8024)))</f>
        <v>758</v>
      </c>
      <c r="H58" s="23">
        <f t="shared" si="1"/>
        <v>0.76517150395778366</v>
      </c>
      <c r="I58" s="30">
        <f>IF($B58="","",IF(SUMIF(data2!$B$2:$B$8024,calculations!$A58,data2!L$2:L$8024)=0,"",SUMIF(data2!$B$2:$B$8024,calculations!$A58,data2!L$2:L$8024)))</f>
        <v>756</v>
      </c>
      <c r="J58" s="23">
        <f t="shared" si="2"/>
        <v>1.0026455026455026</v>
      </c>
      <c r="K58" s="30">
        <f>IF($B58="","",IF(SUMIF(data2!$B$2:$B$8024,calculations!$A58,data2!P$2:P$8024)=0,IF(L58="","",0),SUMIF(data2!$B$2:$B$8024,calculations!$A58,data2!P$2:P$8024)))</f>
        <v>32</v>
      </c>
      <c r="L58" s="30">
        <f>IF($B58="","",IF(SUMIF(data2!$B$2:$B$8024,calculations!$A58,data2!Q$2:Q$8024)=0,"",SUMIF(data2!$B$2:$B$8024,calculations!$A58,data2!Q$2:Q$8024)))</f>
        <v>49</v>
      </c>
      <c r="M58" s="23">
        <f t="shared" si="3"/>
        <v>0.65306122448979587</v>
      </c>
      <c r="N58" s="30">
        <f>IF(B58="","",SUMIF(data2!$B$2:$B$8024,calculations!$A58,data2!S$2:S$8024))</f>
        <v>62</v>
      </c>
      <c r="O58" s="30">
        <f>IF(C58="","",SUMIF(data2!$B$2:$B$8024,calculations!$A58,data2!N$2:N$8024))</f>
        <v>518</v>
      </c>
      <c r="R58" s="20" t="str">
        <f>calculations!$AC$3&amp;calculations!$X$3&amp;" "&amp;calculations!$S$3&amp;calculations!$S58</f>
        <v>Families First ProvidersAll FF43647</v>
      </c>
      <c r="S58" s="34">
        <f>IFERROR(IF(INDEX(lists!F$5:H$200,MATCH(S57,lists!H$5:H$200,1)+1,3)&gt;VLOOKUP(display!$Q$11,lists!G$5:I$200,2,FALSE),"",INDEX(lists!F$5:H$200,MATCH(S57,lists!H$5:H$200,1)+1,3)),"")</f>
        <v>43647</v>
      </c>
      <c r="T58" s="30">
        <f>IF(S58="","",IF(SUMIF(data2!$B$2:$B$8024,calculations!$R58,data2!F$2:F$8024)=0,"",SUMIF(data2!$B$2:$B$8024,calculations!$R58,data2!F$2:F$8024)))</f>
        <v>90.5</v>
      </c>
      <c r="U58" s="30">
        <f>IF(S58="","",IF(SUMIF(data2!$B$2:$B$8024,calculations!$R58,data2!G$2:G$8024)=0,"",SUMIF(data2!$B$2:$B$8024,calculations!$R58,data2!G$2:G$8024)))</f>
        <v>87.5</v>
      </c>
      <c r="V58" s="23">
        <f t="shared" si="5"/>
        <v>1.0342857142857143</v>
      </c>
      <c r="W58" s="30">
        <f>IF($B58="","",IF(SUMIF(data2!$B$2:$B$8024,calculations!$R58,data2!I$2:I$8024)=0,"",SUMIF(data2!$B$2:$B$8024,calculations!$R58,data2!I$2:I$8024)))</f>
        <v>554</v>
      </c>
      <c r="X58" s="30">
        <f>IF($B58="","",IF(SUMIF(data2!$B$2:$B$8024,calculations!$R58,data2!J$2:J$8024)=0,"",SUMIF(data2!$B$2:$B$8024,calculations!$R58,data2!J$2:J$8024)))</f>
        <v>730</v>
      </c>
      <c r="Y58" s="23">
        <f t="shared" si="6"/>
        <v>0.75890410958904109</v>
      </c>
      <c r="Z58" s="30">
        <f>IF($B58="","",IF(SUMIF(data2!$B$2:$B$8024,calculations!$R58,data2!L$2:L$8024)=0,"",SUMIF(data2!$B$2:$B$8024,calculations!$R58,data2!L$2:L$8024)))</f>
        <v>708</v>
      </c>
      <c r="AA58" s="23">
        <f t="shared" si="7"/>
        <v>1.0310734463276836</v>
      </c>
      <c r="AB58" s="30">
        <f>IF($S58="","",IF(SUMIF(data2!$B$2:$B$8024,calculations!$R58,data2!P$2:P$8024)=0,IF(AC58="","",0),SUMIF(data2!$B$2:$B$8024,calculations!$R58,data2!P$2:P$8024)))</f>
        <v>32</v>
      </c>
      <c r="AC58" s="30">
        <f>IF($S58="","",IF(SUMIF(data2!$B$2:$B$8024,calculations!$R58,data2!Q$2:Q$8024)=0,"",SUMIF(data2!$B$2:$B$8024,calculations!$R58,data2!Q$2:Q$8024)))</f>
        <v>49</v>
      </c>
      <c r="AD58" s="23">
        <f t="shared" si="8"/>
        <v>0.65306122448979587</v>
      </c>
      <c r="AE58" s="30">
        <f>IF(S58="","",SUMIF(data2!$B$2:$B$8024,calculations!$R58,data2!S$2:S$8024))</f>
        <v>59</v>
      </c>
      <c r="AF58" s="30">
        <f>IF(S58="","",SUMIF(data2!$B$2:$B$8024,calculations!$R58,data2!N$2:N$8024))</f>
        <v>495</v>
      </c>
    </row>
    <row r="59" spans="1:32" x14ac:dyDescent="0.25">
      <c r="A59" s="20" t="str">
        <f>calculations!$L$3&amp;calculations!$G$3&amp;" "&amp;calculations!$B$3&amp;calculations!$B59</f>
        <v>AllAll Combined43678</v>
      </c>
      <c r="B59" s="34">
        <f>IFERROR(IF(INDEX(lists!F$5:H$200,MATCH(B58,lists!H$5:H$200,1)+1,3)&gt;VLOOKUP(display!$Q$11,lists!G$5:I$200,2,FALSE),"",INDEX(lists!F$5:H$200,MATCH(B58,lists!H$5:H$200,1)+1,3)),"")</f>
        <v>43678</v>
      </c>
      <c r="C59" s="30">
        <f>IF(B59="","",IF(SUMIF(data2!$B$2:$B$8024,calculations!$A59,data2!F$2:F$8024)=0,"",SUMIF(data2!$B$2:$B$8024,calculations!$A59,data2!F$2:F$8024)))</f>
        <v>97</v>
      </c>
      <c r="D59" s="30">
        <f>IF(B59="","",IF(SUMIF(data2!$B$2:$B$8024,calculations!$A59,data2!G$2:G$8024)=0,"",SUMIF(data2!$B$2:$B$8024,calculations!$A59,data2!G$2:G$8024)))</f>
        <v>96</v>
      </c>
      <c r="E59" s="23">
        <f t="shared" si="0"/>
        <v>1.0104166666666667</v>
      </c>
      <c r="F59" s="30">
        <f>IF($B59="","",IF(SUMIF(data2!$B$2:$B$8024,calculations!$A59,data2!I$2:I$8024)=0,"",SUMIF(data2!$B$2:$B$8024,calculations!$A59,data2!I$2:I$8024)))</f>
        <v>586</v>
      </c>
      <c r="G59" s="30">
        <f>IF($B59="","",IF(SUMIF(data2!$B$2:$B$8024,calculations!$A59,data2!J$2:J$8024)=0,"",SUMIF(data2!$B$2:$B$8024,calculations!$A59,data2!J$2:J$8024)))</f>
        <v>760</v>
      </c>
      <c r="H59" s="23">
        <f t="shared" si="1"/>
        <v>0.77105263157894732</v>
      </c>
      <c r="I59" s="30">
        <f>IF($B59="","",IF(SUMIF(data2!$B$2:$B$8024,calculations!$A59,data2!L$2:L$8024)=0,"",SUMIF(data2!$B$2:$B$8024,calculations!$A59,data2!L$2:L$8024)))</f>
        <v>756</v>
      </c>
      <c r="J59" s="23">
        <f t="shared" si="2"/>
        <v>1.0052910052910053</v>
      </c>
      <c r="K59" s="30">
        <f>IF($B59="","",IF(SUMIF(data2!$B$2:$B$8024,calculations!$A59,data2!P$2:P$8024)=0,IF(L59="","",0),SUMIF(data2!$B$2:$B$8024,calculations!$A59,data2!P$2:P$8024)))</f>
        <v>15</v>
      </c>
      <c r="L59" s="30">
        <f>IF($B59="","",IF(SUMIF(data2!$B$2:$B$8024,calculations!$A59,data2!Q$2:Q$8024)=0,"",SUMIF(data2!$B$2:$B$8024,calculations!$A59,data2!Q$2:Q$8024)))</f>
        <v>26</v>
      </c>
      <c r="M59" s="23">
        <f t="shared" si="3"/>
        <v>0.57692307692307687</v>
      </c>
      <c r="N59" s="30">
        <f>IF(B59="","",SUMIF(data2!$B$2:$B$8024,calculations!$A59,data2!S$2:S$8024))</f>
        <v>49</v>
      </c>
      <c r="O59" s="30">
        <f>IF(C59="","",SUMIF(data2!$B$2:$B$8024,calculations!$A59,data2!N$2:N$8024))</f>
        <v>537</v>
      </c>
      <c r="R59" s="20" t="str">
        <f>calculations!$AC$3&amp;calculations!$X$3&amp;" "&amp;calculations!$S$3&amp;calculations!$S59</f>
        <v>Families First ProvidersAll FF43678</v>
      </c>
      <c r="S59" s="34">
        <f>IFERROR(IF(INDEX(lists!F$5:H$200,MATCH(S58,lists!H$5:H$200,1)+1,3)&gt;VLOOKUP(display!$Q$11,lists!G$5:I$200,2,FALSE),"",INDEX(lists!F$5:H$200,MATCH(S58,lists!H$5:H$200,1)+1,3)),"")</f>
        <v>43678</v>
      </c>
      <c r="T59" s="30">
        <f>IF(S59="","",IF(SUMIF(data2!$B$2:$B$8024,calculations!$R59,data2!F$2:F$8024)=0,"",SUMIF(data2!$B$2:$B$8024,calculations!$R59,data2!F$2:F$8024)))</f>
        <v>91.5</v>
      </c>
      <c r="U59" s="30">
        <f>IF(S59="","",IF(SUMIF(data2!$B$2:$B$8024,calculations!$R59,data2!G$2:G$8024)=0,"",SUMIF(data2!$B$2:$B$8024,calculations!$R59,data2!G$2:G$8024)))</f>
        <v>87.5</v>
      </c>
      <c r="V59" s="23">
        <f t="shared" si="5"/>
        <v>1.0457142857142858</v>
      </c>
      <c r="W59" s="30">
        <f>IF($B59="","",IF(SUMIF(data2!$B$2:$B$8024,calculations!$R59,data2!I$2:I$8024)=0,"",SUMIF(data2!$B$2:$B$8024,calculations!$R59,data2!I$2:I$8024)))</f>
        <v>558</v>
      </c>
      <c r="X59" s="30">
        <f>IF($B59="","",IF(SUMIF(data2!$B$2:$B$8024,calculations!$R59,data2!J$2:J$8024)=0,"",SUMIF(data2!$B$2:$B$8024,calculations!$R59,data2!J$2:J$8024)))</f>
        <v>732</v>
      </c>
      <c r="Y59" s="23">
        <f t="shared" si="6"/>
        <v>0.76229508196721307</v>
      </c>
      <c r="Z59" s="30">
        <f>IF($B59="","",IF(SUMIF(data2!$B$2:$B$8024,calculations!$R59,data2!L$2:L$8024)=0,"",SUMIF(data2!$B$2:$B$8024,calculations!$R59,data2!L$2:L$8024)))</f>
        <v>708</v>
      </c>
      <c r="AA59" s="23">
        <f t="shared" si="7"/>
        <v>1.0338983050847457</v>
      </c>
      <c r="AB59" s="30">
        <f>IF($S59="","",IF(SUMIF(data2!$B$2:$B$8024,calculations!$R59,data2!P$2:P$8024)=0,IF(AC59="","",0),SUMIF(data2!$B$2:$B$8024,calculations!$R59,data2!P$2:P$8024)))</f>
        <v>14</v>
      </c>
      <c r="AC59" s="30">
        <f>IF($S59="","",IF(SUMIF(data2!$B$2:$B$8024,calculations!$R59,data2!Q$2:Q$8024)=0,"",SUMIF(data2!$B$2:$B$8024,calculations!$R59,data2!Q$2:Q$8024)))</f>
        <v>23</v>
      </c>
      <c r="AD59" s="23">
        <f t="shared" si="8"/>
        <v>0.60869565217391308</v>
      </c>
      <c r="AE59" s="30">
        <f>IF(S59="","",SUMIF(data2!$B$2:$B$8024,calculations!$R59,data2!S$2:S$8024))</f>
        <v>44</v>
      </c>
      <c r="AF59" s="30">
        <f>IF(S59="","",SUMIF(data2!$B$2:$B$8024,calculations!$R59,data2!N$2:N$8024))</f>
        <v>514</v>
      </c>
    </row>
    <row r="60" spans="1:32" ht="15.75" thickBot="1" x14ac:dyDescent="0.3">
      <c r="A60" s="20" t="s">
        <v>491</v>
      </c>
      <c r="B60" s="150" t="s">
        <v>41</v>
      </c>
      <c r="C60" s="90">
        <f>AVERAGE(C48:C59)</f>
        <v>81.666666666666671</v>
      </c>
      <c r="D60" s="90">
        <f>AVERAGE(D48:D59)</f>
        <v>89.208333333333329</v>
      </c>
      <c r="E60" s="23">
        <f t="shared" ref="E60" si="9">C60/D60</f>
        <v>0.9154600653900048</v>
      </c>
      <c r="F60" s="90">
        <f>AVERAGE(F48:F59)</f>
        <v>548.66666666666663</v>
      </c>
      <c r="G60" s="90">
        <f>AVERAGE(G48:G59)</f>
        <v>656.41666666666663</v>
      </c>
      <c r="H60" s="23">
        <f t="shared" ref="H60" si="10">F60/G60</f>
        <v>0.83585121239050397</v>
      </c>
      <c r="I60" s="90">
        <f>AVERAGE(I48:I59)</f>
        <v>735.16666666666663</v>
      </c>
      <c r="J60" s="23">
        <f>G60/I60</f>
        <v>0.89288143278168219</v>
      </c>
      <c r="K60" s="90">
        <f>AVERAGE(K48:K59)</f>
        <v>21</v>
      </c>
      <c r="L60" s="90">
        <f>AVERAGE(L48:L59)</f>
        <v>41.666666666666664</v>
      </c>
      <c r="M60" s="23">
        <f t="shared" si="3"/>
        <v>0.504</v>
      </c>
      <c r="N60" s="90">
        <f>AVERAGE(N48:N59)</f>
        <v>67.166666666666671</v>
      </c>
      <c r="O60" s="90">
        <f>AVERAGE(O48:O59)</f>
        <v>481.5</v>
      </c>
      <c r="R60" s="20" t="s">
        <v>491</v>
      </c>
      <c r="S60" s="150" t="s">
        <v>41</v>
      </c>
      <c r="T60" s="90">
        <f>AVERAGE(T48:T59)</f>
        <v>75.083333333333329</v>
      </c>
      <c r="U60" s="90">
        <f>AVERAGE(U48:U59)</f>
        <v>80.791666666666671</v>
      </c>
      <c r="V60" s="23">
        <f t="shared" ref="V60" si="11">T60/U60</f>
        <v>0.92934502320783896</v>
      </c>
      <c r="W60" s="90">
        <f>AVERAGE(W48:W59)</f>
        <v>519.75</v>
      </c>
      <c r="X60" s="90">
        <f>AVERAGE(X48:X59)</f>
        <v>621.58333333333337</v>
      </c>
      <c r="Y60" s="23">
        <f t="shared" ref="Y60" si="12">W60/X60</f>
        <v>0.83617106850784284</v>
      </c>
      <c r="Z60" s="90">
        <f>AVERAGE(Z48:Z59)</f>
        <v>687.41666666666663</v>
      </c>
      <c r="AA60" s="23">
        <f>X60/Z60</f>
        <v>0.90423081585646758</v>
      </c>
      <c r="AB60" s="90">
        <f>AVERAGE(AB48:AB59)</f>
        <v>20.083333333333332</v>
      </c>
      <c r="AC60" s="90">
        <f>AVERAGE(AC48:AC59)</f>
        <v>39.083333333333336</v>
      </c>
      <c r="AD60" s="23">
        <f>IF(S60="","",IF(AC60="","",AB60/AC60))</f>
        <v>0.51385927505330486</v>
      </c>
      <c r="AE60" s="90">
        <f>AVERAGE(AE48:AE59)</f>
        <v>63.75</v>
      </c>
      <c r="AF60" s="90">
        <f>AVERAGE(AF48:AF59)</f>
        <v>456</v>
      </c>
    </row>
    <row r="61" spans="1:32" ht="15.75" thickBot="1" x14ac:dyDescent="0.3">
      <c r="A61" s="78" t="s">
        <v>28</v>
      </c>
      <c r="B61" s="92"/>
      <c r="C61" s="92"/>
      <c r="D61" s="92"/>
      <c r="E61" s="79">
        <f>IF(4*(AVERAGE(E51:E53))&gt;4,4,4*(AVERAGE(E51:E53)))</f>
        <v>3.4618989261468882</v>
      </c>
      <c r="F61" s="92"/>
      <c r="G61" s="92"/>
      <c r="H61" s="79">
        <f>IF(4*(AVERAGE(H51:H53))&gt;4,4,4*(AVERAGE(H51:H53)))</f>
        <v>3.6375990768933355</v>
      </c>
      <c r="I61" s="92"/>
      <c r="J61" s="79">
        <f>IF(4*(AVERAGE(J51:J53))&gt;4,4,4*(AVERAGE(J51:J53)))</f>
        <v>3.3218726771169922</v>
      </c>
      <c r="K61" s="92"/>
      <c r="L61" s="92"/>
      <c r="M61" s="159">
        <f>IF(SUM(calculations!L51:L53)=0,0,4*(SUM(K51:K53)/SUM(L51:L53)))</f>
        <v>2.0869565217391304</v>
      </c>
      <c r="N61" s="92"/>
      <c r="O61" s="161"/>
      <c r="R61" s="78" t="s">
        <v>28</v>
      </c>
      <c r="S61" s="92"/>
      <c r="T61" s="92"/>
      <c r="U61" s="92"/>
      <c r="V61" s="79">
        <f>IF(4*(AVERAGE(V51:V53))&gt;4,4,4*(AVERAGE(V51:V53)))</f>
        <v>3.4542762792762791</v>
      </c>
      <c r="W61" s="92"/>
      <c r="X61" s="92"/>
      <c r="Y61" s="79">
        <f>IF(4*(AVERAGE(Y51:Y53))&gt;4,4,4*(AVERAGE(Y51:Y53)))</f>
        <v>3.6809366576817317</v>
      </c>
      <c r="Z61" s="92"/>
      <c r="AA61" s="79">
        <f>IF(4*(AVERAGE(AA51:AA53))&gt;4,4,4*(AVERAGE(AA51:AA53)))</f>
        <v>3.3209212284512191</v>
      </c>
      <c r="AB61" s="92"/>
      <c r="AC61" s="92"/>
      <c r="AD61" s="159">
        <f>IF(SUM(calculations!AC51:AC53)=0,0,4*(SUM(AB51:AB53)/SUM(AC51:AC53)))</f>
        <v>2.2135922330097086</v>
      </c>
      <c r="AE61" s="92"/>
      <c r="AF61" s="161"/>
    </row>
    <row r="62" spans="1:32" ht="15.75" thickBot="1" x14ac:dyDescent="0.3">
      <c r="A62" s="80" t="s">
        <v>29</v>
      </c>
      <c r="B62" s="93"/>
      <c r="C62" s="93"/>
      <c r="D62" s="93"/>
      <c r="E62" s="81">
        <f>IF(4*(AVERAGE(E48:E50))&gt;4,4,4*(AVERAGE(E48:E50)))</f>
        <v>3.4743716232088331</v>
      </c>
      <c r="F62" s="93"/>
      <c r="G62" s="93"/>
      <c r="H62" s="81">
        <f>IF(4*(AVERAGE(H48:H50))&gt;4,4,4*(AVERAGE(H48:H50)))</f>
        <v>3.3593473465456505</v>
      </c>
      <c r="I62" s="93"/>
      <c r="J62" s="81">
        <f>IF(4*(AVERAGE(J48:J50))&gt;4,4,4*(AVERAGE(J48:J50)))</f>
        <v>3.379151872799786</v>
      </c>
      <c r="K62" s="93"/>
      <c r="L62" s="93"/>
      <c r="M62" s="160">
        <f>IF(SUM(calculations!L48:L50)=0,0,4*(SUM(K48:K50)/SUM(L48:L50)))</f>
        <v>1.8</v>
      </c>
      <c r="N62" s="93"/>
      <c r="O62" s="162"/>
      <c r="R62" s="80" t="s">
        <v>29</v>
      </c>
      <c r="S62" s="93"/>
      <c r="T62" s="93"/>
      <c r="U62" s="93"/>
      <c r="V62" s="81">
        <f>IF(4*(AVERAGE(V48:V50))&gt;4,4,4*(AVERAGE(V48:V50)))</f>
        <v>3.4703942652329753</v>
      </c>
      <c r="W62" s="93"/>
      <c r="X62" s="93"/>
      <c r="Y62" s="81">
        <f>IF(4*(AVERAGE(Y48:Y50))&gt;4,4,4*(AVERAGE(Y48:Y50)))</f>
        <v>3.390515069271546</v>
      </c>
      <c r="Z62" s="93"/>
      <c r="AA62" s="81">
        <f>IF(4*(AVERAGE(AA48:AA50))&gt;4,4,4*(AVERAGE(AA48:AA50)))</f>
        <v>3.3816097646759045</v>
      </c>
      <c r="AB62" s="93"/>
      <c r="AC62" s="93"/>
      <c r="AD62" s="160">
        <f>IF(SUM(calculations!AC48:AC50)=0,0,4*(SUM(AB48:AB50)/SUM(AC48:AC50)))</f>
        <v>1.7815126050420169</v>
      </c>
      <c r="AE62" s="93"/>
      <c r="AF62" s="162"/>
    </row>
    <row r="64" spans="1:32" x14ac:dyDescent="0.25">
      <c r="A64" t="s">
        <v>490</v>
      </c>
    </row>
  </sheetData>
  <mergeCells count="90">
    <mergeCell ref="S34:U34"/>
    <mergeCell ref="S35:U35"/>
    <mergeCell ref="S28:U28"/>
    <mergeCell ref="S29:U29"/>
    <mergeCell ref="S30:U30"/>
    <mergeCell ref="S31:U31"/>
    <mergeCell ref="S32:U32"/>
    <mergeCell ref="S33:U33"/>
    <mergeCell ref="S13:U13"/>
    <mergeCell ref="S14:U14"/>
    <mergeCell ref="S27:U27"/>
    <mergeCell ref="S16:U16"/>
    <mergeCell ref="S17:U17"/>
    <mergeCell ref="S18:U18"/>
    <mergeCell ref="S19:U19"/>
    <mergeCell ref="S20:U20"/>
    <mergeCell ref="S21:U21"/>
    <mergeCell ref="S22:U22"/>
    <mergeCell ref="S23:U23"/>
    <mergeCell ref="S24:U24"/>
    <mergeCell ref="S25:U25"/>
    <mergeCell ref="S26:U26"/>
    <mergeCell ref="S15:U15"/>
    <mergeCell ref="B5:D5"/>
    <mergeCell ref="S5:U5"/>
    <mergeCell ref="S6:U6"/>
    <mergeCell ref="S7:U7"/>
    <mergeCell ref="S8:U8"/>
    <mergeCell ref="S9:U9"/>
    <mergeCell ref="B6:D6"/>
    <mergeCell ref="B7:D7"/>
    <mergeCell ref="B8:D8"/>
    <mergeCell ref="B9:D9"/>
    <mergeCell ref="B10:D10"/>
    <mergeCell ref="B11:D11"/>
    <mergeCell ref="S10:U10"/>
    <mergeCell ref="S11:U11"/>
    <mergeCell ref="S12:U12"/>
    <mergeCell ref="B35:D35"/>
    <mergeCell ref="B24:D24"/>
    <mergeCell ref="B25:D25"/>
    <mergeCell ref="B26:D26"/>
    <mergeCell ref="B27:D27"/>
    <mergeCell ref="B28:D28"/>
    <mergeCell ref="B29:D29"/>
    <mergeCell ref="B30:D30"/>
    <mergeCell ref="B31:D31"/>
    <mergeCell ref="B32:D32"/>
    <mergeCell ref="B33:D33"/>
    <mergeCell ref="B34:D34"/>
    <mergeCell ref="B23:D23"/>
    <mergeCell ref="B12:D12"/>
    <mergeCell ref="B13:D13"/>
    <mergeCell ref="B14:D14"/>
    <mergeCell ref="B15:D15"/>
    <mergeCell ref="B16:D16"/>
    <mergeCell ref="B17:D17"/>
    <mergeCell ref="B18:D18"/>
    <mergeCell ref="B19:D19"/>
    <mergeCell ref="B20:D20"/>
    <mergeCell ref="B21:D21"/>
    <mergeCell ref="B22:D22"/>
    <mergeCell ref="R1:AF1"/>
    <mergeCell ref="X3:Z3"/>
    <mergeCell ref="AC3:AE3"/>
    <mergeCell ref="B3:D3"/>
    <mergeCell ref="G3:I3"/>
    <mergeCell ref="L3:N3"/>
    <mergeCell ref="S3:U3"/>
    <mergeCell ref="A1:O1"/>
    <mergeCell ref="B36:D36"/>
    <mergeCell ref="B37:D37"/>
    <mergeCell ref="B38:D38"/>
    <mergeCell ref="B39:D39"/>
    <mergeCell ref="B40:D40"/>
    <mergeCell ref="B41:D41"/>
    <mergeCell ref="B42:D42"/>
    <mergeCell ref="B43:D43"/>
    <mergeCell ref="B44:D44"/>
    <mergeCell ref="B45:D45"/>
    <mergeCell ref="S36:U36"/>
    <mergeCell ref="S37:U37"/>
    <mergeCell ref="S38:U38"/>
    <mergeCell ref="S39:U39"/>
    <mergeCell ref="S40:U40"/>
    <mergeCell ref="S41:U41"/>
    <mergeCell ref="S42:U42"/>
    <mergeCell ref="S43:U43"/>
    <mergeCell ref="S44:U44"/>
    <mergeCell ref="S45:U45"/>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63"/>
  <sheetViews>
    <sheetView topLeftCell="A268" workbookViewId="0">
      <selection sqref="A1:S1"/>
    </sheetView>
  </sheetViews>
  <sheetFormatPr defaultColWidth="8.85546875" defaultRowHeight="15" x14ac:dyDescent="0.25"/>
  <cols>
    <col min="1" max="1" width="17.28515625" bestFit="1" customWidth="1"/>
    <col min="3" max="3" width="19.42578125" style="48" customWidth="1"/>
    <col min="4" max="4" width="34.140625" bestFit="1" customWidth="1"/>
    <col min="9" max="9" width="11.42578125" bestFit="1" customWidth="1"/>
  </cols>
  <sheetData>
    <row r="1" spans="1:19" s="20" customFormat="1" ht="23.25" x14ac:dyDescent="0.35">
      <c r="A1" s="377" t="s">
        <v>393</v>
      </c>
      <c r="B1" s="377"/>
      <c r="C1" s="377"/>
      <c r="D1" s="377"/>
      <c r="E1" s="377"/>
      <c r="F1" s="377"/>
      <c r="G1" s="377"/>
      <c r="H1" s="377"/>
      <c r="I1" s="377"/>
      <c r="J1" s="377"/>
      <c r="K1" s="377"/>
      <c r="L1" s="377"/>
      <c r="M1" s="377"/>
      <c r="N1" s="377"/>
      <c r="O1" s="377"/>
      <c r="P1" s="377"/>
      <c r="Q1" s="377"/>
      <c r="R1" s="377"/>
      <c r="S1" s="377"/>
    </row>
    <row r="2" spans="1:19" s="20" customFormat="1" x14ac:dyDescent="0.25">
      <c r="C2" s="48"/>
    </row>
    <row r="3" spans="1:19" x14ac:dyDescent="0.25">
      <c r="A3" s="151" t="s">
        <v>51</v>
      </c>
      <c r="C3" s="369" t="s">
        <v>392</v>
      </c>
      <c r="D3" s="371"/>
      <c r="F3" s="369" t="s">
        <v>466</v>
      </c>
      <c r="G3" s="370"/>
      <c r="H3" s="370"/>
      <c r="I3" s="371"/>
    </row>
    <row r="4" spans="1:19" x14ac:dyDescent="0.25">
      <c r="A4" t="s">
        <v>52</v>
      </c>
      <c r="C4" s="152" t="s">
        <v>495</v>
      </c>
      <c r="D4" t="s">
        <v>52</v>
      </c>
      <c r="F4" s="155" t="s">
        <v>464</v>
      </c>
      <c r="G4" s="155" t="s">
        <v>263</v>
      </c>
      <c r="H4" s="155" t="s">
        <v>264</v>
      </c>
      <c r="I4" s="155" t="s">
        <v>275</v>
      </c>
    </row>
    <row r="5" spans="1:19" x14ac:dyDescent="0.25">
      <c r="A5" s="19" t="s">
        <v>47</v>
      </c>
      <c r="C5" s="152" t="s">
        <v>496</v>
      </c>
      <c r="D5" s="20" t="s">
        <v>898</v>
      </c>
      <c r="F5" s="48">
        <v>1</v>
      </c>
      <c r="G5" s="89" t="s">
        <v>249</v>
      </c>
      <c r="H5" s="34">
        <v>41000</v>
      </c>
      <c r="I5" s="34" t="str">
        <f t="shared" ref="I5:I36" si="0">G5</f>
        <v>Apr-12</v>
      </c>
    </row>
    <row r="6" spans="1:19" x14ac:dyDescent="0.25">
      <c r="A6" s="20" t="s">
        <v>1029</v>
      </c>
      <c r="C6" s="152" t="s">
        <v>497</v>
      </c>
      <c r="D6" s="20" t="s">
        <v>897</v>
      </c>
      <c r="F6" s="48">
        <v>2</v>
      </c>
      <c r="G6" s="89" t="s">
        <v>250</v>
      </c>
      <c r="H6" s="34">
        <v>41030</v>
      </c>
      <c r="I6" s="34" t="str">
        <f t="shared" si="0"/>
        <v>May-12</v>
      </c>
    </row>
    <row r="7" spans="1:19" x14ac:dyDescent="0.25">
      <c r="A7" s="20" t="s">
        <v>1</v>
      </c>
      <c r="C7" s="152" t="s">
        <v>498</v>
      </c>
      <c r="D7" s="20" t="s">
        <v>1345</v>
      </c>
      <c r="F7" s="48">
        <v>3</v>
      </c>
      <c r="G7" s="89" t="s">
        <v>256</v>
      </c>
      <c r="H7" s="34">
        <v>41061</v>
      </c>
      <c r="I7" s="34" t="str">
        <f t="shared" si="0"/>
        <v>Jun-12</v>
      </c>
    </row>
    <row r="8" spans="1:19" x14ac:dyDescent="0.25">
      <c r="A8" s="20" t="s">
        <v>11</v>
      </c>
      <c r="C8" s="152" t="s">
        <v>499</v>
      </c>
      <c r="D8" s="20" t="s">
        <v>16</v>
      </c>
      <c r="F8" s="48">
        <v>4</v>
      </c>
      <c r="G8" s="89" t="s">
        <v>257</v>
      </c>
      <c r="H8" s="34">
        <v>41091</v>
      </c>
      <c r="I8" s="34" t="str">
        <f t="shared" si="0"/>
        <v>Jul-12</v>
      </c>
    </row>
    <row r="9" spans="1:19" x14ac:dyDescent="0.25">
      <c r="A9" s="20" t="s">
        <v>12</v>
      </c>
      <c r="C9" s="152" t="s">
        <v>500</v>
      </c>
      <c r="D9" s="20" t="s">
        <v>917</v>
      </c>
      <c r="F9" s="48">
        <v>5</v>
      </c>
      <c r="G9" s="89" t="s">
        <v>258</v>
      </c>
      <c r="H9" s="34">
        <v>41122</v>
      </c>
      <c r="I9" s="34" t="str">
        <f t="shared" si="0"/>
        <v>Aug-12</v>
      </c>
    </row>
    <row r="10" spans="1:19" x14ac:dyDescent="0.25">
      <c r="A10" s="20" t="s">
        <v>1030</v>
      </c>
      <c r="C10" s="152" t="s">
        <v>501</v>
      </c>
      <c r="D10" s="20" t="s">
        <v>176</v>
      </c>
      <c r="F10" s="48">
        <v>6</v>
      </c>
      <c r="G10" s="89" t="s">
        <v>259</v>
      </c>
      <c r="H10" s="34">
        <v>41153</v>
      </c>
      <c r="I10" s="34" t="str">
        <f t="shared" si="0"/>
        <v>Sep-12</v>
      </c>
    </row>
    <row r="11" spans="1:19" x14ac:dyDescent="0.25">
      <c r="A11" s="20" t="s">
        <v>916</v>
      </c>
      <c r="C11" s="152" t="s">
        <v>502</v>
      </c>
      <c r="D11" s="20" t="s">
        <v>18</v>
      </c>
      <c r="F11" s="48">
        <v>7</v>
      </c>
      <c r="G11" s="89" t="s">
        <v>260</v>
      </c>
      <c r="H11" s="34">
        <v>41183</v>
      </c>
      <c r="I11" s="34" t="str">
        <f t="shared" si="0"/>
        <v>Oct-12</v>
      </c>
    </row>
    <row r="12" spans="1:19" x14ac:dyDescent="0.25">
      <c r="A12" s="20" t="s">
        <v>10</v>
      </c>
      <c r="C12" s="152" t="s">
        <v>503</v>
      </c>
      <c r="D12" s="20" t="s">
        <v>349</v>
      </c>
      <c r="F12" s="48">
        <v>8</v>
      </c>
      <c r="G12" s="89" t="s">
        <v>261</v>
      </c>
      <c r="H12" s="34">
        <v>41214</v>
      </c>
      <c r="I12" s="34" t="str">
        <f t="shared" si="0"/>
        <v>Nov-12</v>
      </c>
    </row>
    <row r="13" spans="1:19" x14ac:dyDescent="0.25">
      <c r="A13" s="20" t="s">
        <v>42</v>
      </c>
      <c r="C13" s="152" t="s">
        <v>504</v>
      </c>
      <c r="D13" s="20" t="s">
        <v>48</v>
      </c>
      <c r="F13" s="48">
        <v>9</v>
      </c>
      <c r="G13" s="89" t="s">
        <v>262</v>
      </c>
      <c r="H13" s="34">
        <v>41244</v>
      </c>
      <c r="I13" s="34" t="str">
        <f t="shared" si="0"/>
        <v>Dec-12</v>
      </c>
    </row>
    <row r="14" spans="1:19" x14ac:dyDescent="0.25">
      <c r="A14" s="20" t="s">
        <v>53</v>
      </c>
      <c r="C14" s="152" t="s">
        <v>505</v>
      </c>
      <c r="D14" s="20" t="s">
        <v>17</v>
      </c>
      <c r="F14" s="48">
        <v>10</v>
      </c>
      <c r="G14" s="89" t="s">
        <v>265</v>
      </c>
      <c r="H14" s="34">
        <v>41275</v>
      </c>
      <c r="I14" s="34" t="str">
        <f t="shared" si="0"/>
        <v>Jan-13</v>
      </c>
    </row>
    <row r="15" spans="1:19" x14ac:dyDescent="0.25">
      <c r="A15" s="20"/>
      <c r="C15" s="152" t="s">
        <v>506</v>
      </c>
      <c r="D15" s="20" t="s">
        <v>383</v>
      </c>
      <c r="F15" s="48">
        <v>11</v>
      </c>
      <c r="G15" s="89" t="s">
        <v>266</v>
      </c>
      <c r="H15" s="34">
        <v>41306</v>
      </c>
      <c r="I15" s="34" t="str">
        <f t="shared" si="0"/>
        <v>Feb-13</v>
      </c>
    </row>
    <row r="16" spans="1:19" x14ac:dyDescent="0.25">
      <c r="A16" s="20"/>
      <c r="C16" s="152" t="s">
        <v>507</v>
      </c>
      <c r="D16" s="20" t="s">
        <v>45</v>
      </c>
      <c r="F16" s="48">
        <v>12</v>
      </c>
      <c r="G16" s="89" t="s">
        <v>267</v>
      </c>
      <c r="H16" s="34">
        <v>41334</v>
      </c>
      <c r="I16" s="34" t="str">
        <f t="shared" si="0"/>
        <v>Mar-13</v>
      </c>
    </row>
    <row r="17" spans="1:9" x14ac:dyDescent="0.25">
      <c r="A17" s="20"/>
      <c r="C17" s="152" t="s">
        <v>508</v>
      </c>
      <c r="D17" s="20" t="s">
        <v>343</v>
      </c>
      <c r="F17" s="48">
        <v>13</v>
      </c>
      <c r="G17" s="89" t="s">
        <v>251</v>
      </c>
      <c r="H17" s="34">
        <v>41365</v>
      </c>
      <c r="I17" s="34" t="str">
        <f t="shared" si="0"/>
        <v>Apr-13</v>
      </c>
    </row>
    <row r="18" spans="1:9" x14ac:dyDescent="0.25">
      <c r="A18" s="20"/>
      <c r="C18" s="152" t="s">
        <v>509</v>
      </c>
      <c r="D18" s="20" t="s">
        <v>344</v>
      </c>
      <c r="F18" s="48">
        <v>14</v>
      </c>
      <c r="G18" s="89" t="s">
        <v>252</v>
      </c>
      <c r="H18" s="34">
        <v>41395</v>
      </c>
      <c r="I18" s="34" t="str">
        <f t="shared" si="0"/>
        <v>May-13</v>
      </c>
    </row>
    <row r="19" spans="1:9" x14ac:dyDescent="0.25">
      <c r="A19" s="20"/>
      <c r="C19" s="152" t="s">
        <v>510</v>
      </c>
      <c r="D19" s="20" t="s">
        <v>5</v>
      </c>
      <c r="F19" s="48">
        <v>15</v>
      </c>
      <c r="G19" s="89" t="s">
        <v>268</v>
      </c>
      <c r="H19" s="34">
        <v>41426</v>
      </c>
      <c r="I19" s="34" t="str">
        <f t="shared" si="0"/>
        <v>Jun-13</v>
      </c>
    </row>
    <row r="20" spans="1:9" x14ac:dyDescent="0.25">
      <c r="A20" s="20"/>
      <c r="C20" s="152" t="s">
        <v>511</v>
      </c>
      <c r="D20" s="20" t="s">
        <v>15</v>
      </c>
      <c r="F20" s="48">
        <v>16</v>
      </c>
      <c r="G20" s="89" t="s">
        <v>269</v>
      </c>
      <c r="H20" s="34">
        <v>41456</v>
      </c>
      <c r="I20" s="34" t="str">
        <f t="shared" si="0"/>
        <v>Jul-13</v>
      </c>
    </row>
    <row r="21" spans="1:9" x14ac:dyDescent="0.25">
      <c r="C21" s="152" t="s">
        <v>512</v>
      </c>
      <c r="D21" s="20" t="s">
        <v>918</v>
      </c>
      <c r="F21" s="48">
        <v>17</v>
      </c>
      <c r="G21" s="89" t="s">
        <v>270</v>
      </c>
      <c r="H21" s="34">
        <v>41487</v>
      </c>
      <c r="I21" s="34" t="str">
        <f t="shared" si="0"/>
        <v>Aug-13</v>
      </c>
    </row>
    <row r="22" spans="1:9" x14ac:dyDescent="0.25">
      <c r="C22" s="152" t="s">
        <v>513</v>
      </c>
      <c r="D22" s="20" t="s">
        <v>44</v>
      </c>
      <c r="F22" s="48">
        <v>18</v>
      </c>
      <c r="G22" s="89" t="s">
        <v>271</v>
      </c>
      <c r="H22" s="34">
        <v>41518</v>
      </c>
      <c r="I22" s="34" t="str">
        <f t="shared" si="0"/>
        <v>Sep-13</v>
      </c>
    </row>
    <row r="23" spans="1:9" x14ac:dyDescent="0.25">
      <c r="C23" s="152" t="s">
        <v>514</v>
      </c>
      <c r="D23" s="20" t="s">
        <v>675</v>
      </c>
      <c r="F23" s="48">
        <v>19</v>
      </c>
      <c r="G23" s="89" t="s">
        <v>272</v>
      </c>
      <c r="H23" s="34">
        <v>41548</v>
      </c>
      <c r="I23" s="34" t="str">
        <f t="shared" si="0"/>
        <v>Oct-13</v>
      </c>
    </row>
    <row r="24" spans="1:9" x14ac:dyDescent="0.25">
      <c r="A24" s="151" t="s">
        <v>1025</v>
      </c>
      <c r="C24" s="152" t="s">
        <v>515</v>
      </c>
      <c r="D24" s="20" t="s">
        <v>676</v>
      </c>
      <c r="F24" s="48">
        <v>20</v>
      </c>
      <c r="G24" s="89" t="s">
        <v>273</v>
      </c>
      <c r="H24" s="34">
        <v>41579</v>
      </c>
      <c r="I24" s="34" t="str">
        <f t="shared" si="0"/>
        <v>Nov-13</v>
      </c>
    </row>
    <row r="25" spans="1:9" x14ac:dyDescent="0.25">
      <c r="A25" t="s">
        <v>1028</v>
      </c>
      <c r="C25" s="152" t="s">
        <v>516</v>
      </c>
      <c r="D25" s="20" t="s">
        <v>677</v>
      </c>
      <c r="F25" s="48">
        <v>21</v>
      </c>
      <c r="G25" s="89" t="s">
        <v>274</v>
      </c>
      <c r="H25" s="34">
        <v>41609</v>
      </c>
      <c r="I25" s="34" t="str">
        <f t="shared" si="0"/>
        <v>Dec-13</v>
      </c>
    </row>
    <row r="26" spans="1:9" x14ac:dyDescent="0.25">
      <c r="A26" s="20" t="s">
        <v>1026</v>
      </c>
      <c r="C26" s="152" t="s">
        <v>517</v>
      </c>
      <c r="D26" s="20" t="s">
        <v>46</v>
      </c>
      <c r="F26" s="48">
        <v>22</v>
      </c>
      <c r="G26" s="89" t="s">
        <v>276</v>
      </c>
      <c r="H26" s="34">
        <v>41640</v>
      </c>
      <c r="I26" s="34" t="str">
        <f t="shared" si="0"/>
        <v>Jan-14</v>
      </c>
    </row>
    <row r="27" spans="1:9" x14ac:dyDescent="0.25">
      <c r="A27" s="20" t="s">
        <v>1027</v>
      </c>
      <c r="C27" s="152" t="s">
        <v>518</v>
      </c>
      <c r="D27" s="20" t="s">
        <v>319</v>
      </c>
      <c r="F27" s="48">
        <v>23</v>
      </c>
      <c r="G27" s="89" t="s">
        <v>277</v>
      </c>
      <c r="H27" s="34">
        <v>41671</v>
      </c>
      <c r="I27" s="34" t="str">
        <f t="shared" si="0"/>
        <v>Feb-14</v>
      </c>
    </row>
    <row r="28" spans="1:9" x14ac:dyDescent="0.25">
      <c r="C28" s="152" t="s">
        <v>519</v>
      </c>
      <c r="D28" s="20" t="s">
        <v>6</v>
      </c>
      <c r="F28" s="48">
        <v>24</v>
      </c>
      <c r="G28" s="89" t="s">
        <v>278</v>
      </c>
      <c r="H28" s="34">
        <v>41699</v>
      </c>
      <c r="I28" s="34" t="str">
        <f t="shared" si="0"/>
        <v>Mar-14</v>
      </c>
    </row>
    <row r="29" spans="1:9" x14ac:dyDescent="0.25">
      <c r="C29" s="152" t="s">
        <v>520</v>
      </c>
      <c r="D29" s="20" t="s">
        <v>678</v>
      </c>
      <c r="F29" s="48">
        <v>25</v>
      </c>
      <c r="G29" s="89" t="s">
        <v>253</v>
      </c>
      <c r="H29" s="34">
        <v>41730</v>
      </c>
      <c r="I29" s="34" t="str">
        <f t="shared" si="0"/>
        <v>Apr-14</v>
      </c>
    </row>
    <row r="30" spans="1:9" x14ac:dyDescent="0.25">
      <c r="C30" s="152" t="s">
        <v>521</v>
      </c>
      <c r="D30" s="20" t="s">
        <v>679</v>
      </c>
      <c r="F30" s="48">
        <v>26</v>
      </c>
      <c r="G30" s="89" t="s">
        <v>254</v>
      </c>
      <c r="H30" s="34">
        <v>41760</v>
      </c>
      <c r="I30" s="34" t="str">
        <f t="shared" si="0"/>
        <v>May-14</v>
      </c>
    </row>
    <row r="31" spans="1:9" x14ac:dyDescent="0.25">
      <c r="C31" s="152" t="s">
        <v>522</v>
      </c>
      <c r="D31" s="20" t="s">
        <v>680</v>
      </c>
      <c r="F31" s="48">
        <v>27</v>
      </c>
      <c r="G31" s="89" t="s">
        <v>279</v>
      </c>
      <c r="H31" s="34">
        <v>41791</v>
      </c>
      <c r="I31" s="34" t="str">
        <f t="shared" si="0"/>
        <v>Jun-14</v>
      </c>
    </row>
    <row r="32" spans="1:9" x14ac:dyDescent="0.25">
      <c r="C32" s="152" t="s">
        <v>523</v>
      </c>
      <c r="D32" s="20" t="s">
        <v>177</v>
      </c>
      <c r="F32" s="48">
        <v>28</v>
      </c>
      <c r="G32" s="89" t="s">
        <v>280</v>
      </c>
      <c r="H32" s="34">
        <v>41821</v>
      </c>
      <c r="I32" s="34" t="str">
        <f t="shared" si="0"/>
        <v>Jul-14</v>
      </c>
    </row>
    <row r="33" spans="3:9" x14ac:dyDescent="0.25">
      <c r="C33" s="152" t="s">
        <v>524</v>
      </c>
      <c r="D33" s="20" t="s">
        <v>49</v>
      </c>
      <c r="F33" s="48">
        <v>29</v>
      </c>
      <c r="G33" s="89" t="s">
        <v>281</v>
      </c>
      <c r="H33" s="34">
        <v>41852</v>
      </c>
      <c r="I33" s="34" t="str">
        <f t="shared" si="0"/>
        <v>Aug-14</v>
      </c>
    </row>
    <row r="34" spans="3:9" x14ac:dyDescent="0.25">
      <c r="C34" s="152" t="s">
        <v>742</v>
      </c>
      <c r="D34" s="20" t="s">
        <v>43</v>
      </c>
      <c r="F34" s="48">
        <v>30</v>
      </c>
      <c r="G34" s="89" t="s">
        <v>282</v>
      </c>
      <c r="H34" s="34">
        <v>41883</v>
      </c>
      <c r="I34" s="34" t="str">
        <f t="shared" si="0"/>
        <v>Sep-14</v>
      </c>
    </row>
    <row r="35" spans="3:9" x14ac:dyDescent="0.25">
      <c r="C35" s="152" t="s">
        <v>743</v>
      </c>
      <c r="D35" s="20" t="s">
        <v>14</v>
      </c>
      <c r="F35" s="48">
        <v>31</v>
      </c>
      <c r="G35" s="89" t="s">
        <v>283</v>
      </c>
      <c r="H35" s="34">
        <v>41913</v>
      </c>
      <c r="I35" s="34" t="str">
        <f t="shared" si="0"/>
        <v>Oct-14</v>
      </c>
    </row>
    <row r="36" spans="3:9" x14ac:dyDescent="0.25">
      <c r="C36" s="152" t="s">
        <v>744</v>
      </c>
      <c r="D36" s="20" t="s">
        <v>338</v>
      </c>
      <c r="F36" s="48">
        <v>32</v>
      </c>
      <c r="G36" s="89" t="s">
        <v>284</v>
      </c>
      <c r="H36" s="34">
        <v>41944</v>
      </c>
      <c r="I36" s="34" t="str">
        <f t="shared" si="0"/>
        <v>Nov-14</v>
      </c>
    </row>
    <row r="37" spans="3:9" x14ac:dyDescent="0.25">
      <c r="C37" s="152" t="s">
        <v>745</v>
      </c>
      <c r="D37" s="20" t="s">
        <v>19</v>
      </c>
      <c r="F37" s="48">
        <v>33</v>
      </c>
      <c r="G37" s="89" t="s">
        <v>285</v>
      </c>
      <c r="H37" s="34">
        <v>41974</v>
      </c>
      <c r="I37" s="34" t="str">
        <f t="shared" ref="I37:I68" si="1">G37</f>
        <v>Dec-14</v>
      </c>
    </row>
    <row r="38" spans="3:9" x14ac:dyDescent="0.25">
      <c r="C38" s="152" t="s">
        <v>746</v>
      </c>
      <c r="D38" s="20"/>
      <c r="F38" s="48">
        <v>34</v>
      </c>
      <c r="G38" s="89" t="s">
        <v>286</v>
      </c>
      <c r="H38" s="34">
        <v>42005</v>
      </c>
      <c r="I38" s="34" t="str">
        <f t="shared" si="1"/>
        <v>Jan-15</v>
      </c>
    </row>
    <row r="39" spans="3:9" x14ac:dyDescent="0.25">
      <c r="C39" s="152" t="s">
        <v>747</v>
      </c>
      <c r="D39" s="20"/>
      <c r="F39" s="48">
        <v>35</v>
      </c>
      <c r="G39" s="89" t="s">
        <v>287</v>
      </c>
      <c r="H39" s="34">
        <v>42036</v>
      </c>
      <c r="I39" s="34" t="str">
        <f t="shared" si="1"/>
        <v>Feb-15</v>
      </c>
    </row>
    <row r="40" spans="3:9" x14ac:dyDescent="0.25">
      <c r="C40" s="152" t="s">
        <v>748</v>
      </c>
      <c r="D40" s="20"/>
      <c r="F40" s="48">
        <v>36</v>
      </c>
      <c r="G40" s="89" t="s">
        <v>288</v>
      </c>
      <c r="H40" s="34">
        <v>42064</v>
      </c>
      <c r="I40" s="34" t="str">
        <f t="shared" si="1"/>
        <v>Mar-15</v>
      </c>
    </row>
    <row r="41" spans="3:9" x14ac:dyDescent="0.25">
      <c r="C41" s="152" t="s">
        <v>749</v>
      </c>
      <c r="D41" s="20"/>
      <c r="F41" s="48">
        <v>37</v>
      </c>
      <c r="G41" s="89" t="s">
        <v>255</v>
      </c>
      <c r="H41" s="34">
        <v>42095</v>
      </c>
      <c r="I41" s="34" t="str">
        <f t="shared" si="1"/>
        <v>Apr-15</v>
      </c>
    </row>
    <row r="42" spans="3:9" x14ac:dyDescent="0.25">
      <c r="C42" s="152" t="s">
        <v>750</v>
      </c>
      <c r="D42" s="20"/>
      <c r="F42" s="48">
        <v>38</v>
      </c>
      <c r="G42" s="89" t="s">
        <v>289</v>
      </c>
      <c r="H42" s="34">
        <v>42125</v>
      </c>
      <c r="I42" s="34" t="str">
        <f t="shared" si="1"/>
        <v>May-15</v>
      </c>
    </row>
    <row r="43" spans="3:9" x14ac:dyDescent="0.25">
      <c r="C43" s="152" t="s">
        <v>751</v>
      </c>
      <c r="D43" s="20"/>
      <c r="F43" s="48">
        <v>39</v>
      </c>
      <c r="G43" s="89" t="s">
        <v>290</v>
      </c>
      <c r="H43" s="34">
        <v>42156</v>
      </c>
      <c r="I43" s="34" t="str">
        <f t="shared" si="1"/>
        <v>Jun-15</v>
      </c>
    </row>
    <row r="44" spans="3:9" x14ac:dyDescent="0.25">
      <c r="C44" s="48" t="s">
        <v>55</v>
      </c>
      <c r="D44" t="s">
        <v>248</v>
      </c>
      <c r="F44" s="48">
        <v>40</v>
      </c>
      <c r="G44" s="89" t="s">
        <v>291</v>
      </c>
      <c r="H44" s="34">
        <v>42186</v>
      </c>
      <c r="I44" s="34" t="str">
        <f t="shared" si="1"/>
        <v>Jul-15</v>
      </c>
    </row>
    <row r="45" spans="3:9" x14ac:dyDescent="0.25">
      <c r="C45" s="48" t="s">
        <v>56</v>
      </c>
      <c r="D45" s="20" t="s">
        <v>48</v>
      </c>
      <c r="F45" s="48">
        <v>41</v>
      </c>
      <c r="G45" s="89" t="s">
        <v>292</v>
      </c>
      <c r="H45" s="34">
        <v>42217</v>
      </c>
      <c r="I45" s="34" t="str">
        <f t="shared" si="1"/>
        <v>Aug-15</v>
      </c>
    </row>
    <row r="46" spans="3:9" x14ac:dyDescent="0.25">
      <c r="C46" s="48" t="s">
        <v>57</v>
      </c>
      <c r="D46" s="20" t="s">
        <v>5</v>
      </c>
      <c r="F46" s="48">
        <v>42</v>
      </c>
      <c r="G46" s="89" t="s">
        <v>293</v>
      </c>
      <c r="H46" s="34">
        <v>42248</v>
      </c>
      <c r="I46" s="34" t="str">
        <f t="shared" si="1"/>
        <v>Sep-15</v>
      </c>
    </row>
    <row r="47" spans="3:9" x14ac:dyDescent="0.25">
      <c r="C47" s="48" t="s">
        <v>58</v>
      </c>
      <c r="D47" s="20" t="s">
        <v>15</v>
      </c>
      <c r="F47" s="48">
        <v>43</v>
      </c>
      <c r="G47" s="89" t="s">
        <v>320</v>
      </c>
      <c r="H47" s="34">
        <v>42278</v>
      </c>
      <c r="I47" s="34" t="str">
        <f t="shared" si="1"/>
        <v>Oct-15</v>
      </c>
    </row>
    <row r="48" spans="3:9" x14ac:dyDescent="0.25">
      <c r="C48" s="48" t="s">
        <v>59</v>
      </c>
      <c r="D48" s="20" t="s">
        <v>49</v>
      </c>
      <c r="F48" s="48">
        <v>44</v>
      </c>
      <c r="G48" s="89" t="s">
        <v>321</v>
      </c>
      <c r="H48" s="34">
        <v>42309</v>
      </c>
      <c r="I48" s="34" t="str">
        <f t="shared" si="1"/>
        <v>Nov-15</v>
      </c>
    </row>
    <row r="49" spans="3:9" x14ac:dyDescent="0.25">
      <c r="C49" s="48" t="s">
        <v>60</v>
      </c>
      <c r="D49" t="s">
        <v>75</v>
      </c>
      <c r="F49" s="48">
        <v>45</v>
      </c>
      <c r="G49" s="89" t="s">
        <v>322</v>
      </c>
      <c r="H49" s="34">
        <v>42339</v>
      </c>
      <c r="I49" s="34" t="str">
        <f t="shared" si="1"/>
        <v>Dec-15</v>
      </c>
    </row>
    <row r="50" spans="3:9" x14ac:dyDescent="0.25">
      <c r="C50" s="48" t="s">
        <v>61</v>
      </c>
      <c r="D50" t="s">
        <v>75</v>
      </c>
      <c r="F50" s="48">
        <v>46</v>
      </c>
      <c r="G50" s="89" t="s">
        <v>323</v>
      </c>
      <c r="H50" s="34">
        <v>42370</v>
      </c>
      <c r="I50" s="34" t="str">
        <f t="shared" si="1"/>
        <v>Jan-16</v>
      </c>
    </row>
    <row r="51" spans="3:9" x14ac:dyDescent="0.25">
      <c r="C51" s="48" t="s">
        <v>62</v>
      </c>
      <c r="D51" t="s">
        <v>75</v>
      </c>
      <c r="F51" s="48">
        <v>47</v>
      </c>
      <c r="G51" s="89" t="s">
        <v>324</v>
      </c>
      <c r="H51" s="34">
        <v>42401</v>
      </c>
      <c r="I51" s="34" t="str">
        <f t="shared" si="1"/>
        <v>Feb-16</v>
      </c>
    </row>
    <row r="52" spans="3:9" x14ac:dyDescent="0.25">
      <c r="C52" s="48" t="s">
        <v>63</v>
      </c>
      <c r="D52" t="s">
        <v>75</v>
      </c>
      <c r="F52" s="48">
        <v>48</v>
      </c>
      <c r="G52" s="89" t="s">
        <v>325</v>
      </c>
      <c r="H52" s="34">
        <v>42430</v>
      </c>
      <c r="I52" s="34" t="str">
        <f t="shared" si="1"/>
        <v>Mar-16</v>
      </c>
    </row>
    <row r="53" spans="3:9" x14ac:dyDescent="0.25">
      <c r="C53" s="48" t="s">
        <v>64</v>
      </c>
      <c r="D53" t="s">
        <v>75</v>
      </c>
      <c r="F53" s="48">
        <v>49</v>
      </c>
      <c r="G53" s="89" t="s">
        <v>326</v>
      </c>
      <c r="H53" s="34">
        <v>42461</v>
      </c>
      <c r="I53" s="34" t="str">
        <f t="shared" si="1"/>
        <v>Apr-16</v>
      </c>
    </row>
    <row r="54" spans="3:9" x14ac:dyDescent="0.25">
      <c r="C54" s="48" t="s">
        <v>65</v>
      </c>
      <c r="D54" t="s">
        <v>75</v>
      </c>
      <c r="F54" s="48">
        <v>50</v>
      </c>
      <c r="G54" s="89" t="s">
        <v>327</v>
      </c>
      <c r="H54" s="34">
        <v>42491</v>
      </c>
      <c r="I54" s="34" t="str">
        <f t="shared" si="1"/>
        <v>May-16</v>
      </c>
    </row>
    <row r="55" spans="3:9" x14ac:dyDescent="0.25">
      <c r="C55" s="48" t="s">
        <v>66</v>
      </c>
      <c r="D55" t="s">
        <v>75</v>
      </c>
      <c r="F55" s="48">
        <v>51</v>
      </c>
      <c r="G55" s="89" t="s">
        <v>328</v>
      </c>
      <c r="H55" s="34">
        <v>42522</v>
      </c>
      <c r="I55" s="34" t="str">
        <f t="shared" si="1"/>
        <v>Jun-16</v>
      </c>
    </row>
    <row r="56" spans="3:9" x14ac:dyDescent="0.25">
      <c r="C56" s="48" t="s">
        <v>67</v>
      </c>
      <c r="D56" t="s">
        <v>75</v>
      </c>
      <c r="F56" s="48">
        <v>52</v>
      </c>
      <c r="G56" s="89" t="s">
        <v>329</v>
      </c>
      <c r="H56" s="34">
        <v>42552</v>
      </c>
      <c r="I56" s="34" t="str">
        <f t="shared" si="1"/>
        <v>Jul-16</v>
      </c>
    </row>
    <row r="57" spans="3:9" x14ac:dyDescent="0.25">
      <c r="C57" s="48" t="s">
        <v>68</v>
      </c>
      <c r="D57" t="s">
        <v>75</v>
      </c>
      <c r="F57" s="48">
        <v>53</v>
      </c>
      <c r="G57" s="89" t="s">
        <v>330</v>
      </c>
      <c r="H57" s="34">
        <v>42583</v>
      </c>
      <c r="I57" s="34" t="str">
        <f t="shared" si="1"/>
        <v>Aug-16</v>
      </c>
    </row>
    <row r="58" spans="3:9" x14ac:dyDescent="0.25">
      <c r="C58" s="48" t="s">
        <v>69</v>
      </c>
      <c r="D58" t="s">
        <v>75</v>
      </c>
      <c r="F58" s="48">
        <v>54</v>
      </c>
      <c r="G58" s="89" t="s">
        <v>331</v>
      </c>
      <c r="H58" s="34">
        <v>42614</v>
      </c>
      <c r="I58" s="34" t="str">
        <f t="shared" si="1"/>
        <v>Sep-16</v>
      </c>
    </row>
    <row r="59" spans="3:9" x14ac:dyDescent="0.25">
      <c r="C59" s="48" t="s">
        <v>70</v>
      </c>
      <c r="D59" t="s">
        <v>75</v>
      </c>
      <c r="F59" s="48">
        <v>55</v>
      </c>
      <c r="G59" s="89" t="s">
        <v>332</v>
      </c>
      <c r="H59" s="34">
        <v>42644</v>
      </c>
      <c r="I59" s="34" t="str">
        <f t="shared" si="1"/>
        <v>Oct-16</v>
      </c>
    </row>
    <row r="60" spans="3:9" x14ac:dyDescent="0.25">
      <c r="C60" s="48" t="s">
        <v>71</v>
      </c>
      <c r="D60" t="s">
        <v>75</v>
      </c>
      <c r="F60" s="48">
        <v>56</v>
      </c>
      <c r="G60" s="89" t="s">
        <v>333</v>
      </c>
      <c r="H60" s="34">
        <v>42675</v>
      </c>
      <c r="I60" s="34" t="str">
        <f t="shared" si="1"/>
        <v>Nov-16</v>
      </c>
    </row>
    <row r="61" spans="3:9" x14ac:dyDescent="0.25">
      <c r="C61" s="48" t="s">
        <v>72</v>
      </c>
      <c r="D61" t="s">
        <v>75</v>
      </c>
      <c r="F61" s="48">
        <v>57</v>
      </c>
      <c r="G61" s="89" t="s">
        <v>334</v>
      </c>
      <c r="H61" s="34">
        <v>42705</v>
      </c>
      <c r="I61" s="34" t="str">
        <f t="shared" si="1"/>
        <v>Dec-16</v>
      </c>
    </row>
    <row r="62" spans="3:9" x14ac:dyDescent="0.25">
      <c r="C62" s="48" t="s">
        <v>73</v>
      </c>
      <c r="D62" t="s">
        <v>75</v>
      </c>
      <c r="F62" s="48">
        <v>58</v>
      </c>
      <c r="G62" s="89" t="s">
        <v>335</v>
      </c>
      <c r="H62" s="34">
        <v>42736</v>
      </c>
      <c r="I62" s="34" t="str">
        <f t="shared" si="1"/>
        <v>Jan-17</v>
      </c>
    </row>
    <row r="63" spans="3:9" x14ac:dyDescent="0.25">
      <c r="C63" s="48" t="s">
        <v>74</v>
      </c>
      <c r="D63" s="20" t="s">
        <v>75</v>
      </c>
      <c r="F63" s="48">
        <v>59</v>
      </c>
      <c r="G63" s="89" t="s">
        <v>336</v>
      </c>
      <c r="H63" s="34">
        <v>42767</v>
      </c>
      <c r="I63" s="34" t="str">
        <f t="shared" si="1"/>
        <v>Feb-17</v>
      </c>
    </row>
    <row r="64" spans="3:9" x14ac:dyDescent="0.25">
      <c r="C64" s="48" t="s">
        <v>394</v>
      </c>
      <c r="D64" s="20" t="s">
        <v>75</v>
      </c>
      <c r="F64" s="48">
        <v>60</v>
      </c>
      <c r="G64" s="89" t="s">
        <v>337</v>
      </c>
      <c r="H64" s="34">
        <v>42795</v>
      </c>
      <c r="I64" s="34" t="str">
        <f t="shared" si="1"/>
        <v>Mar-17</v>
      </c>
    </row>
    <row r="65" spans="3:9" x14ac:dyDescent="0.25">
      <c r="C65" s="48" t="s">
        <v>395</v>
      </c>
      <c r="D65" s="20" t="s">
        <v>75</v>
      </c>
      <c r="F65" s="48">
        <v>61</v>
      </c>
      <c r="G65" s="89" t="s">
        <v>358</v>
      </c>
      <c r="H65" s="24">
        <v>42826</v>
      </c>
      <c r="I65" s="34" t="str">
        <f t="shared" si="1"/>
        <v>Apr-17</v>
      </c>
    </row>
    <row r="66" spans="3:9" x14ac:dyDescent="0.25">
      <c r="C66" s="48" t="s">
        <v>396</v>
      </c>
      <c r="D66" s="20" t="s">
        <v>75</v>
      </c>
      <c r="F66" s="48">
        <v>62</v>
      </c>
      <c r="G66" s="89" t="s">
        <v>359</v>
      </c>
      <c r="H66" s="24">
        <v>42856</v>
      </c>
      <c r="I66" s="34" t="str">
        <f t="shared" si="1"/>
        <v>May-17</v>
      </c>
    </row>
    <row r="67" spans="3:9" x14ac:dyDescent="0.25">
      <c r="C67" s="48" t="s">
        <v>397</v>
      </c>
      <c r="D67" s="20" t="s">
        <v>75</v>
      </c>
      <c r="F67" s="48">
        <v>63</v>
      </c>
      <c r="G67" s="89" t="s">
        <v>360</v>
      </c>
      <c r="H67" s="24">
        <v>42887</v>
      </c>
      <c r="I67" s="34" t="str">
        <f t="shared" si="1"/>
        <v>Jun-17</v>
      </c>
    </row>
    <row r="68" spans="3:9" x14ac:dyDescent="0.25">
      <c r="C68" s="48" t="s">
        <v>398</v>
      </c>
      <c r="D68" s="20" t="s">
        <v>75</v>
      </c>
      <c r="F68" s="48">
        <v>64</v>
      </c>
      <c r="G68" s="89" t="s">
        <v>361</v>
      </c>
      <c r="H68" s="24">
        <v>42917</v>
      </c>
      <c r="I68" s="34" t="str">
        <f t="shared" si="1"/>
        <v>Jul-17</v>
      </c>
    </row>
    <row r="69" spans="3:9" x14ac:dyDescent="0.25">
      <c r="C69" s="48" t="s">
        <v>399</v>
      </c>
      <c r="D69" s="20" t="s">
        <v>75</v>
      </c>
      <c r="F69" s="48">
        <v>65</v>
      </c>
      <c r="G69" s="89" t="s">
        <v>362</v>
      </c>
      <c r="H69" s="24">
        <v>42948</v>
      </c>
      <c r="I69" s="34" t="str">
        <f t="shared" ref="I69:I82" si="2">G69</f>
        <v>Aug-17</v>
      </c>
    </row>
    <row r="70" spans="3:9" x14ac:dyDescent="0.25">
      <c r="C70" s="48" t="s">
        <v>400</v>
      </c>
      <c r="D70" s="20" t="s">
        <v>75</v>
      </c>
      <c r="F70" s="48">
        <v>66</v>
      </c>
      <c r="G70" s="89" t="s">
        <v>363</v>
      </c>
      <c r="H70" s="24">
        <v>42979</v>
      </c>
      <c r="I70" s="34" t="str">
        <f t="shared" si="2"/>
        <v>Sep-17</v>
      </c>
    </row>
    <row r="71" spans="3:9" x14ac:dyDescent="0.25">
      <c r="C71" s="48" t="s">
        <v>401</v>
      </c>
      <c r="D71" s="20" t="s">
        <v>75</v>
      </c>
      <c r="F71" s="48">
        <v>67</v>
      </c>
      <c r="G71" s="89" t="s">
        <v>364</v>
      </c>
      <c r="H71" s="24">
        <v>43009</v>
      </c>
      <c r="I71" s="34" t="str">
        <f t="shared" si="2"/>
        <v>Oct-17</v>
      </c>
    </row>
    <row r="72" spans="3:9" x14ac:dyDescent="0.25">
      <c r="C72" s="48" t="s">
        <v>402</v>
      </c>
      <c r="D72" s="20" t="s">
        <v>75</v>
      </c>
      <c r="F72" s="48">
        <v>68</v>
      </c>
      <c r="G72" s="89" t="s">
        <v>365</v>
      </c>
      <c r="H72" s="24">
        <v>43040</v>
      </c>
      <c r="I72" s="34" t="str">
        <f t="shared" si="2"/>
        <v>Nov-17</v>
      </c>
    </row>
    <row r="73" spans="3:9" x14ac:dyDescent="0.25">
      <c r="C73" s="48" t="s">
        <v>403</v>
      </c>
      <c r="D73" s="20" t="s">
        <v>75</v>
      </c>
      <c r="F73" s="48">
        <v>69</v>
      </c>
      <c r="G73" s="89" t="s">
        <v>366</v>
      </c>
      <c r="H73" s="24">
        <v>43070</v>
      </c>
      <c r="I73" s="34" t="str">
        <f t="shared" si="2"/>
        <v>Dec-17</v>
      </c>
    </row>
    <row r="74" spans="3:9" x14ac:dyDescent="0.25">
      <c r="C74" s="171" t="s">
        <v>752</v>
      </c>
      <c r="D74" s="20"/>
      <c r="F74" s="48">
        <v>70</v>
      </c>
      <c r="G74" s="89" t="s">
        <v>367</v>
      </c>
      <c r="H74" s="24">
        <v>43101</v>
      </c>
      <c r="I74" s="34" t="str">
        <f t="shared" si="2"/>
        <v>Jan-18</v>
      </c>
    </row>
    <row r="75" spans="3:9" x14ac:dyDescent="0.25">
      <c r="C75" s="171" t="s">
        <v>753</v>
      </c>
      <c r="D75" s="20"/>
      <c r="F75" s="48">
        <v>71</v>
      </c>
      <c r="G75" s="89" t="s">
        <v>368</v>
      </c>
      <c r="H75" s="24">
        <v>43132</v>
      </c>
      <c r="I75" s="34" t="str">
        <f t="shared" si="2"/>
        <v>Feb-18</v>
      </c>
    </row>
    <row r="76" spans="3:9" x14ac:dyDescent="0.25">
      <c r="C76" s="171" t="s">
        <v>754</v>
      </c>
      <c r="D76" s="20"/>
      <c r="F76" s="48">
        <v>72</v>
      </c>
      <c r="G76" s="89" t="s">
        <v>369</v>
      </c>
      <c r="H76" s="24">
        <v>43160</v>
      </c>
      <c r="I76" s="34" t="str">
        <f t="shared" si="2"/>
        <v>Mar-18</v>
      </c>
    </row>
    <row r="77" spans="3:9" x14ac:dyDescent="0.25">
      <c r="C77" s="171" t="s">
        <v>755</v>
      </c>
      <c r="D77" s="20"/>
      <c r="F77" s="48">
        <v>73</v>
      </c>
      <c r="G77" s="89" t="s">
        <v>370</v>
      </c>
      <c r="H77" s="24">
        <v>43191</v>
      </c>
      <c r="I77" s="34" t="str">
        <f t="shared" si="2"/>
        <v>Apr-18</v>
      </c>
    </row>
    <row r="78" spans="3:9" x14ac:dyDescent="0.25">
      <c r="C78" s="171" t="s">
        <v>756</v>
      </c>
      <c r="D78" s="20"/>
      <c r="F78" s="48">
        <v>74</v>
      </c>
      <c r="G78" s="89" t="s">
        <v>371</v>
      </c>
      <c r="H78" s="24">
        <v>43221</v>
      </c>
      <c r="I78" s="34" t="str">
        <f t="shared" si="2"/>
        <v>May-18</v>
      </c>
    </row>
    <row r="79" spans="3:9" x14ac:dyDescent="0.25">
      <c r="C79" s="171" t="s">
        <v>757</v>
      </c>
      <c r="D79" s="20"/>
      <c r="F79" s="48">
        <v>75</v>
      </c>
      <c r="G79" s="89" t="s">
        <v>372</v>
      </c>
      <c r="H79" s="24">
        <v>43252</v>
      </c>
      <c r="I79" s="34" t="str">
        <f t="shared" si="2"/>
        <v>Jun-18</v>
      </c>
    </row>
    <row r="80" spans="3:9" x14ac:dyDescent="0.25">
      <c r="C80" s="171" t="s">
        <v>758</v>
      </c>
      <c r="D80" s="20"/>
      <c r="F80" s="48">
        <v>76</v>
      </c>
      <c r="G80" s="89" t="s">
        <v>373</v>
      </c>
      <c r="H80" s="24">
        <v>43282</v>
      </c>
      <c r="I80" s="34" t="str">
        <f t="shared" si="2"/>
        <v>Jul-18</v>
      </c>
    </row>
    <row r="81" spans="3:9" x14ac:dyDescent="0.25">
      <c r="C81" s="171" t="s">
        <v>759</v>
      </c>
      <c r="D81" s="20"/>
      <c r="F81" s="48">
        <v>77</v>
      </c>
      <c r="G81" s="89" t="s">
        <v>374</v>
      </c>
      <c r="H81" s="24">
        <v>43313</v>
      </c>
      <c r="I81" s="34" t="str">
        <f t="shared" si="2"/>
        <v>Aug-18</v>
      </c>
    </row>
    <row r="82" spans="3:9" x14ac:dyDescent="0.25">
      <c r="C82" s="171" t="s">
        <v>760</v>
      </c>
      <c r="D82" s="20"/>
      <c r="F82" s="48">
        <v>78</v>
      </c>
      <c r="G82" s="89" t="s">
        <v>375</v>
      </c>
      <c r="H82" s="24">
        <v>43344</v>
      </c>
      <c r="I82" s="34" t="str">
        <f t="shared" si="2"/>
        <v>Sep-18</v>
      </c>
    </row>
    <row r="83" spans="3:9" x14ac:dyDescent="0.25">
      <c r="C83" s="171" t="s">
        <v>761</v>
      </c>
      <c r="D83" s="20"/>
      <c r="F83" s="150">
        <v>79</v>
      </c>
      <c r="G83" s="89" t="s">
        <v>467</v>
      </c>
      <c r="H83" s="24">
        <v>43374</v>
      </c>
      <c r="I83" s="34" t="str">
        <f t="shared" ref="I83:I125" si="3">G83</f>
        <v>Oct-18</v>
      </c>
    </row>
    <row r="84" spans="3:9" x14ac:dyDescent="0.25">
      <c r="C84" s="48" t="s">
        <v>1032</v>
      </c>
      <c r="D84" t="s">
        <v>1072</v>
      </c>
      <c r="F84" s="150">
        <v>80</v>
      </c>
      <c r="G84" s="89" t="s">
        <v>478</v>
      </c>
      <c r="H84" s="24">
        <v>43405</v>
      </c>
      <c r="I84" s="34" t="str">
        <f t="shared" si="3"/>
        <v>Nov-18</v>
      </c>
    </row>
    <row r="85" spans="3:9" x14ac:dyDescent="0.25">
      <c r="C85" s="48" t="s">
        <v>1033</v>
      </c>
      <c r="D85" s="20" t="s">
        <v>16</v>
      </c>
      <c r="F85" s="150">
        <v>81</v>
      </c>
      <c r="G85" s="89" t="s">
        <v>468</v>
      </c>
      <c r="H85" s="24">
        <v>43435</v>
      </c>
      <c r="I85" s="34" t="str">
        <f t="shared" si="3"/>
        <v>Dec-18</v>
      </c>
    </row>
    <row r="86" spans="3:9" x14ac:dyDescent="0.25">
      <c r="C86" s="170" t="s">
        <v>1034</v>
      </c>
      <c r="D86" s="20" t="s">
        <v>18</v>
      </c>
      <c r="F86" s="150">
        <v>82</v>
      </c>
      <c r="G86" s="89" t="s">
        <v>469</v>
      </c>
      <c r="H86" s="24">
        <v>43466</v>
      </c>
      <c r="I86" s="34" t="str">
        <f t="shared" si="3"/>
        <v>Jan-19</v>
      </c>
    </row>
    <row r="87" spans="3:9" x14ac:dyDescent="0.25">
      <c r="C87" s="170" t="s">
        <v>1035</v>
      </c>
      <c r="D87" s="20" t="s">
        <v>17</v>
      </c>
      <c r="F87" s="150">
        <v>83</v>
      </c>
      <c r="G87" s="89" t="s">
        <v>470</v>
      </c>
      <c r="H87" s="24">
        <v>43497</v>
      </c>
      <c r="I87" s="34" t="str">
        <f t="shared" si="3"/>
        <v>Feb-19</v>
      </c>
    </row>
    <row r="88" spans="3:9" x14ac:dyDescent="0.25">
      <c r="C88" s="170" t="s">
        <v>1036</v>
      </c>
      <c r="D88" s="20" t="s">
        <v>383</v>
      </c>
      <c r="F88" s="150">
        <v>84</v>
      </c>
      <c r="G88" s="89" t="s">
        <v>471</v>
      </c>
      <c r="H88" s="24">
        <v>43525</v>
      </c>
      <c r="I88" s="34" t="str">
        <f t="shared" si="3"/>
        <v>Mar-19</v>
      </c>
    </row>
    <row r="89" spans="3:9" x14ac:dyDescent="0.25">
      <c r="C89" s="170" t="s">
        <v>1037</v>
      </c>
      <c r="D89" s="20" t="s">
        <v>15</v>
      </c>
      <c r="F89" s="150">
        <v>85</v>
      </c>
      <c r="G89" s="89" t="s">
        <v>472</v>
      </c>
      <c r="H89" s="24">
        <v>43556</v>
      </c>
      <c r="I89" s="34" t="str">
        <f t="shared" si="3"/>
        <v>Apr-19</v>
      </c>
    </row>
    <row r="90" spans="3:9" x14ac:dyDescent="0.25">
      <c r="C90" s="170" t="s">
        <v>1038</v>
      </c>
      <c r="D90" s="20" t="s">
        <v>13</v>
      </c>
      <c r="F90" s="150">
        <v>86</v>
      </c>
      <c r="G90" s="89" t="s">
        <v>473</v>
      </c>
      <c r="H90" s="24">
        <v>43586</v>
      </c>
      <c r="I90" s="34" t="str">
        <f t="shared" si="3"/>
        <v>May-19</v>
      </c>
    </row>
    <row r="91" spans="3:9" x14ac:dyDescent="0.25">
      <c r="C91" s="170" t="s">
        <v>1039</v>
      </c>
      <c r="D91" s="20" t="s">
        <v>30</v>
      </c>
      <c r="F91" s="150">
        <v>87</v>
      </c>
      <c r="G91" s="89" t="s">
        <v>474</v>
      </c>
      <c r="H91" s="24">
        <v>43617</v>
      </c>
      <c r="I91" s="34" t="str">
        <f t="shared" si="3"/>
        <v>Jun-19</v>
      </c>
    </row>
    <row r="92" spans="3:9" x14ac:dyDescent="0.25">
      <c r="C92" s="170" t="s">
        <v>1040</v>
      </c>
      <c r="D92" t="s">
        <v>75</v>
      </c>
      <c r="F92" s="150">
        <v>88</v>
      </c>
      <c r="G92" s="89" t="s">
        <v>475</v>
      </c>
      <c r="H92" s="24">
        <v>43647</v>
      </c>
      <c r="I92" s="34" t="str">
        <f t="shared" si="3"/>
        <v>Jul-19</v>
      </c>
    </row>
    <row r="93" spans="3:9" x14ac:dyDescent="0.25">
      <c r="C93" s="170" t="s">
        <v>1041</v>
      </c>
      <c r="D93" t="s">
        <v>75</v>
      </c>
      <c r="F93" s="150">
        <v>89</v>
      </c>
      <c r="G93" s="89" t="s">
        <v>476</v>
      </c>
      <c r="H93" s="24">
        <v>43678</v>
      </c>
      <c r="I93" s="34" t="str">
        <f t="shared" si="3"/>
        <v>Aug-19</v>
      </c>
    </row>
    <row r="94" spans="3:9" x14ac:dyDescent="0.25">
      <c r="C94" s="170" t="s">
        <v>1042</v>
      </c>
      <c r="D94" t="s">
        <v>75</v>
      </c>
      <c r="F94" s="150">
        <v>90</v>
      </c>
      <c r="G94" s="89" t="s">
        <v>477</v>
      </c>
      <c r="H94" s="24">
        <v>43709</v>
      </c>
      <c r="I94" s="34" t="str">
        <f t="shared" si="3"/>
        <v>Sep-19</v>
      </c>
    </row>
    <row r="95" spans="3:9" x14ac:dyDescent="0.25">
      <c r="C95" s="170" t="s">
        <v>1043</v>
      </c>
      <c r="D95" t="s">
        <v>75</v>
      </c>
      <c r="F95" s="176">
        <v>91</v>
      </c>
      <c r="G95" s="89" t="s">
        <v>969</v>
      </c>
      <c r="H95" s="24">
        <v>43739</v>
      </c>
      <c r="I95" s="34" t="str">
        <f t="shared" si="3"/>
        <v>Oct-19</v>
      </c>
    </row>
    <row r="96" spans="3:9" x14ac:dyDescent="0.25">
      <c r="C96" s="170" t="s">
        <v>1044</v>
      </c>
      <c r="D96" t="s">
        <v>75</v>
      </c>
      <c r="F96" s="176">
        <v>92</v>
      </c>
      <c r="G96" s="89" t="s">
        <v>982</v>
      </c>
      <c r="H96" s="24">
        <v>43770</v>
      </c>
      <c r="I96" s="34" t="str">
        <f t="shared" si="3"/>
        <v>Nov-19</v>
      </c>
    </row>
    <row r="97" spans="3:9" x14ac:dyDescent="0.25">
      <c r="C97" s="170" t="s">
        <v>1045</v>
      </c>
      <c r="D97" t="s">
        <v>75</v>
      </c>
      <c r="F97" s="176">
        <v>93</v>
      </c>
      <c r="G97" s="89" t="s">
        <v>970</v>
      </c>
      <c r="H97" s="24">
        <v>43800</v>
      </c>
      <c r="I97" s="34" t="str">
        <f t="shared" si="3"/>
        <v>Dec-19</v>
      </c>
    </row>
    <row r="98" spans="3:9" x14ac:dyDescent="0.25">
      <c r="C98" s="170" t="s">
        <v>1046</v>
      </c>
      <c r="D98" t="s">
        <v>75</v>
      </c>
      <c r="F98" s="176">
        <v>94</v>
      </c>
      <c r="G98" s="89" t="s">
        <v>971</v>
      </c>
      <c r="H98" s="24">
        <v>43831</v>
      </c>
      <c r="I98" s="34" t="str">
        <f t="shared" si="3"/>
        <v>Jan-20</v>
      </c>
    </row>
    <row r="99" spans="3:9" x14ac:dyDescent="0.25">
      <c r="C99" s="170" t="s">
        <v>1047</v>
      </c>
      <c r="D99" t="s">
        <v>75</v>
      </c>
      <c r="F99" s="176">
        <v>95</v>
      </c>
      <c r="G99" s="89" t="s">
        <v>972</v>
      </c>
      <c r="H99" s="24">
        <v>43862</v>
      </c>
      <c r="I99" s="34" t="str">
        <f t="shared" si="3"/>
        <v>Feb-20</v>
      </c>
    </row>
    <row r="100" spans="3:9" x14ac:dyDescent="0.25">
      <c r="C100" s="170" t="s">
        <v>1048</v>
      </c>
      <c r="D100" t="s">
        <v>75</v>
      </c>
      <c r="F100" s="176">
        <v>96</v>
      </c>
      <c r="G100" s="89" t="s">
        <v>973</v>
      </c>
      <c r="H100" s="24">
        <v>43891</v>
      </c>
      <c r="I100" s="34" t="str">
        <f t="shared" si="3"/>
        <v>Mar-20</v>
      </c>
    </row>
    <row r="101" spans="3:9" x14ac:dyDescent="0.25">
      <c r="C101" s="170" t="s">
        <v>1049</v>
      </c>
      <c r="D101" t="s">
        <v>75</v>
      </c>
      <c r="F101" s="176">
        <v>97</v>
      </c>
      <c r="G101" s="89" t="s">
        <v>974</v>
      </c>
      <c r="H101" s="24">
        <v>43922</v>
      </c>
      <c r="I101" s="34" t="str">
        <f t="shared" si="3"/>
        <v>Apr-20</v>
      </c>
    </row>
    <row r="102" spans="3:9" x14ac:dyDescent="0.25">
      <c r="C102" s="170" t="s">
        <v>1050</v>
      </c>
      <c r="D102" t="s">
        <v>75</v>
      </c>
      <c r="F102" s="176">
        <v>98</v>
      </c>
      <c r="G102" s="89" t="s">
        <v>975</v>
      </c>
      <c r="H102" s="24">
        <v>43952</v>
      </c>
      <c r="I102" s="34" t="str">
        <f t="shared" si="3"/>
        <v>May-20</v>
      </c>
    </row>
    <row r="103" spans="3:9" x14ac:dyDescent="0.25">
      <c r="C103" s="170" t="s">
        <v>1051</v>
      </c>
      <c r="D103" s="20" t="s">
        <v>75</v>
      </c>
      <c r="F103" s="176">
        <v>99</v>
      </c>
      <c r="G103" s="89" t="s">
        <v>976</v>
      </c>
      <c r="H103" s="24">
        <v>43983</v>
      </c>
      <c r="I103" s="34" t="str">
        <f t="shared" si="3"/>
        <v>Jun-20</v>
      </c>
    </row>
    <row r="104" spans="3:9" x14ac:dyDescent="0.25">
      <c r="C104" s="170" t="s">
        <v>1052</v>
      </c>
      <c r="D104" s="20" t="s">
        <v>75</v>
      </c>
      <c r="F104" s="176">
        <v>100</v>
      </c>
      <c r="G104" s="89" t="s">
        <v>977</v>
      </c>
      <c r="H104" s="24">
        <v>44013</v>
      </c>
      <c r="I104" s="34" t="str">
        <f t="shared" si="3"/>
        <v>Jul-20</v>
      </c>
    </row>
    <row r="105" spans="3:9" x14ac:dyDescent="0.25">
      <c r="C105" s="170" t="s">
        <v>1053</v>
      </c>
      <c r="D105" s="20" t="s">
        <v>75</v>
      </c>
      <c r="F105" s="176">
        <v>101</v>
      </c>
      <c r="G105" s="89" t="s">
        <v>978</v>
      </c>
      <c r="H105" s="24">
        <v>44044</v>
      </c>
      <c r="I105" s="34" t="str">
        <f t="shared" si="3"/>
        <v>Aug-20</v>
      </c>
    </row>
    <row r="106" spans="3:9" x14ac:dyDescent="0.25">
      <c r="C106" s="170" t="s">
        <v>1054</v>
      </c>
      <c r="D106" s="20" t="s">
        <v>75</v>
      </c>
      <c r="F106" s="176">
        <v>102</v>
      </c>
      <c r="G106" s="89" t="s">
        <v>979</v>
      </c>
      <c r="H106" s="24">
        <v>44075</v>
      </c>
      <c r="I106" s="34" t="str">
        <f t="shared" si="3"/>
        <v>Sep-20</v>
      </c>
    </row>
    <row r="107" spans="3:9" x14ac:dyDescent="0.25">
      <c r="C107" s="170" t="s">
        <v>1055</v>
      </c>
      <c r="D107" s="20" t="s">
        <v>75</v>
      </c>
      <c r="F107" s="176">
        <v>103</v>
      </c>
      <c r="G107" s="89" t="s">
        <v>980</v>
      </c>
      <c r="H107" s="24">
        <v>44105</v>
      </c>
      <c r="I107" s="34" t="str">
        <f t="shared" si="3"/>
        <v>Oct-20</v>
      </c>
    </row>
    <row r="108" spans="3:9" x14ac:dyDescent="0.25">
      <c r="C108" s="170" t="s">
        <v>1056</v>
      </c>
      <c r="D108" s="20" t="s">
        <v>75</v>
      </c>
      <c r="F108" s="176">
        <v>104</v>
      </c>
      <c r="G108" s="89" t="s">
        <v>981</v>
      </c>
      <c r="H108" s="24">
        <v>44136</v>
      </c>
      <c r="I108" s="34" t="str">
        <f t="shared" si="3"/>
        <v>Nov-20</v>
      </c>
    </row>
    <row r="109" spans="3:9" x14ac:dyDescent="0.25">
      <c r="C109" s="170" t="s">
        <v>1057</v>
      </c>
      <c r="D109" s="20" t="s">
        <v>75</v>
      </c>
      <c r="F109" s="176">
        <v>105</v>
      </c>
      <c r="G109" s="89" t="s">
        <v>984</v>
      </c>
      <c r="H109" s="24">
        <v>44166</v>
      </c>
      <c r="I109" s="34" t="str">
        <f t="shared" si="3"/>
        <v>Dec-20</v>
      </c>
    </row>
    <row r="110" spans="3:9" x14ac:dyDescent="0.25">
      <c r="C110" s="170" t="s">
        <v>1058</v>
      </c>
      <c r="D110" s="20" t="s">
        <v>75</v>
      </c>
      <c r="F110" s="176">
        <v>106</v>
      </c>
      <c r="G110" s="89" t="s">
        <v>985</v>
      </c>
      <c r="H110" s="24">
        <v>44197</v>
      </c>
      <c r="I110" s="34" t="str">
        <f t="shared" si="3"/>
        <v>Jan-21</v>
      </c>
    </row>
    <row r="111" spans="3:9" x14ac:dyDescent="0.25">
      <c r="C111" s="170" t="s">
        <v>1059</v>
      </c>
      <c r="D111" s="20" t="s">
        <v>75</v>
      </c>
      <c r="F111" s="176">
        <v>107</v>
      </c>
      <c r="G111" s="89" t="s">
        <v>983</v>
      </c>
      <c r="H111" s="24">
        <v>44228</v>
      </c>
      <c r="I111" s="34" t="str">
        <f t="shared" si="3"/>
        <v>Feb-21</v>
      </c>
    </row>
    <row r="112" spans="3:9" x14ac:dyDescent="0.25">
      <c r="C112" s="170" t="s">
        <v>1060</v>
      </c>
      <c r="D112" s="20" t="s">
        <v>75</v>
      </c>
      <c r="F112" s="176">
        <v>108</v>
      </c>
      <c r="G112" s="89" t="s">
        <v>986</v>
      </c>
      <c r="H112" s="24">
        <v>44256</v>
      </c>
      <c r="I112" s="34" t="str">
        <f t="shared" si="3"/>
        <v>Mar-21</v>
      </c>
    </row>
    <row r="113" spans="3:9" x14ac:dyDescent="0.25">
      <c r="C113" s="170" t="s">
        <v>1061</v>
      </c>
      <c r="D113" s="20" t="s">
        <v>75</v>
      </c>
      <c r="F113" s="176">
        <v>109</v>
      </c>
      <c r="G113" s="89" t="s">
        <v>987</v>
      </c>
      <c r="H113" s="24">
        <v>44287</v>
      </c>
      <c r="I113" s="34" t="str">
        <f t="shared" si="3"/>
        <v>Apr-21</v>
      </c>
    </row>
    <row r="114" spans="3:9" x14ac:dyDescent="0.25">
      <c r="C114" s="171" t="s">
        <v>1062</v>
      </c>
      <c r="D114" s="20"/>
      <c r="F114" s="176">
        <v>110</v>
      </c>
      <c r="G114" s="89" t="s">
        <v>988</v>
      </c>
      <c r="H114" s="24">
        <v>44317</v>
      </c>
      <c r="I114" s="34" t="str">
        <f t="shared" si="3"/>
        <v>May-21</v>
      </c>
    </row>
    <row r="115" spans="3:9" x14ac:dyDescent="0.25">
      <c r="C115" s="171" t="s">
        <v>1063</v>
      </c>
      <c r="D115" s="20"/>
      <c r="F115" s="176">
        <v>111</v>
      </c>
      <c r="G115" s="89" t="s">
        <v>989</v>
      </c>
      <c r="H115" s="24">
        <v>44348</v>
      </c>
      <c r="I115" s="34" t="str">
        <f t="shared" si="3"/>
        <v>Jun-21</v>
      </c>
    </row>
    <row r="116" spans="3:9" x14ac:dyDescent="0.25">
      <c r="C116" s="171" t="s">
        <v>1064</v>
      </c>
      <c r="D116" s="20"/>
      <c r="F116" s="176">
        <v>112</v>
      </c>
      <c r="G116" s="89" t="s">
        <v>990</v>
      </c>
      <c r="H116" s="24">
        <v>44378</v>
      </c>
      <c r="I116" s="34" t="str">
        <f t="shared" si="3"/>
        <v>Jul-21</v>
      </c>
    </row>
    <row r="117" spans="3:9" x14ac:dyDescent="0.25">
      <c r="C117" s="171" t="s">
        <v>1065</v>
      </c>
      <c r="D117" s="20"/>
      <c r="F117" s="176">
        <v>113</v>
      </c>
      <c r="G117" s="89" t="s">
        <v>991</v>
      </c>
      <c r="H117" s="24">
        <v>44409</v>
      </c>
      <c r="I117" s="34" t="str">
        <f t="shared" si="3"/>
        <v>Aug-21</v>
      </c>
    </row>
    <row r="118" spans="3:9" x14ac:dyDescent="0.25">
      <c r="C118" s="171" t="s">
        <v>1066</v>
      </c>
      <c r="D118" s="20"/>
      <c r="F118" s="176">
        <v>114</v>
      </c>
      <c r="G118" s="89" t="s">
        <v>992</v>
      </c>
      <c r="H118" s="24">
        <v>44440</v>
      </c>
      <c r="I118" s="34" t="str">
        <f t="shared" si="3"/>
        <v>Sep-21</v>
      </c>
    </row>
    <row r="119" spans="3:9" x14ac:dyDescent="0.25">
      <c r="C119" s="171" t="s">
        <v>1067</v>
      </c>
      <c r="D119" s="20"/>
      <c r="F119" s="176">
        <v>115</v>
      </c>
      <c r="G119" s="89" t="s">
        <v>993</v>
      </c>
      <c r="H119" s="24">
        <v>44470</v>
      </c>
      <c r="I119" s="34" t="str">
        <f t="shared" si="3"/>
        <v>Oct-21</v>
      </c>
    </row>
    <row r="120" spans="3:9" x14ac:dyDescent="0.25">
      <c r="C120" s="171" t="s">
        <v>1068</v>
      </c>
      <c r="D120" s="20"/>
      <c r="F120" s="176">
        <v>116</v>
      </c>
      <c r="G120" s="89" t="s">
        <v>994</v>
      </c>
      <c r="H120" s="24">
        <v>44501</v>
      </c>
      <c r="I120" s="34" t="str">
        <f t="shared" si="3"/>
        <v>Nov-21</v>
      </c>
    </row>
    <row r="121" spans="3:9" x14ac:dyDescent="0.25">
      <c r="C121" s="171" t="s">
        <v>1069</v>
      </c>
      <c r="D121" s="20"/>
      <c r="F121" s="176">
        <v>117</v>
      </c>
      <c r="G121" s="89" t="s">
        <v>995</v>
      </c>
      <c r="H121" s="24">
        <v>44531</v>
      </c>
      <c r="I121" s="34" t="str">
        <f t="shared" si="3"/>
        <v>Dec-21</v>
      </c>
    </row>
    <row r="122" spans="3:9" x14ac:dyDescent="0.25">
      <c r="C122" s="171" t="s">
        <v>1070</v>
      </c>
      <c r="D122" s="20"/>
      <c r="F122" s="176">
        <v>118</v>
      </c>
      <c r="G122" s="89" t="s">
        <v>996</v>
      </c>
      <c r="H122" s="24">
        <v>44562</v>
      </c>
      <c r="I122" s="34" t="str">
        <f t="shared" si="3"/>
        <v>Jan-22</v>
      </c>
    </row>
    <row r="123" spans="3:9" x14ac:dyDescent="0.25">
      <c r="C123" s="171" t="s">
        <v>1071</v>
      </c>
      <c r="D123" s="20"/>
      <c r="F123" s="176">
        <v>119</v>
      </c>
      <c r="G123" s="89" t="s">
        <v>997</v>
      </c>
      <c r="H123" s="24">
        <v>44593</v>
      </c>
      <c r="I123" s="34" t="str">
        <f t="shared" si="3"/>
        <v>Feb-22</v>
      </c>
    </row>
    <row r="124" spans="3:9" x14ac:dyDescent="0.25">
      <c r="C124" s="48" t="s">
        <v>76</v>
      </c>
      <c r="D124" s="20" t="s">
        <v>236</v>
      </c>
      <c r="F124" s="176">
        <v>120</v>
      </c>
      <c r="G124" s="89" t="s">
        <v>998</v>
      </c>
      <c r="H124" s="24">
        <v>44621</v>
      </c>
      <c r="I124" s="34" t="str">
        <f t="shared" si="3"/>
        <v>Mar-22</v>
      </c>
    </row>
    <row r="125" spans="3:9" x14ac:dyDescent="0.25">
      <c r="C125" s="48" t="s">
        <v>77</v>
      </c>
      <c r="D125" s="20" t="s">
        <v>917</v>
      </c>
      <c r="F125" s="176">
        <v>121</v>
      </c>
      <c r="G125" s="89" t="s">
        <v>999</v>
      </c>
      <c r="H125" s="24">
        <v>44652</v>
      </c>
      <c r="I125" s="34" t="str">
        <f t="shared" si="3"/>
        <v>Apr-22</v>
      </c>
    </row>
    <row r="126" spans="3:9" x14ac:dyDescent="0.25">
      <c r="C126" s="48" t="s">
        <v>78</v>
      </c>
      <c r="D126" s="20" t="s">
        <v>18</v>
      </c>
    </row>
    <row r="127" spans="3:9" x14ac:dyDescent="0.25">
      <c r="C127" s="48" t="s">
        <v>79</v>
      </c>
      <c r="D127" s="20" t="s">
        <v>17</v>
      </c>
    </row>
    <row r="128" spans="3:9" x14ac:dyDescent="0.25">
      <c r="C128" s="48" t="s">
        <v>80</v>
      </c>
      <c r="D128" s="20" t="s">
        <v>383</v>
      </c>
    </row>
    <row r="129" spans="3:4" x14ac:dyDescent="0.25">
      <c r="C129" s="48" t="s">
        <v>81</v>
      </c>
      <c r="D129" s="20" t="s">
        <v>5</v>
      </c>
    </row>
    <row r="130" spans="3:4" x14ac:dyDescent="0.25">
      <c r="C130" s="48" t="s">
        <v>82</v>
      </c>
      <c r="D130" s="20" t="s">
        <v>6</v>
      </c>
    </row>
    <row r="131" spans="3:4" x14ac:dyDescent="0.25">
      <c r="C131" s="48" t="s">
        <v>83</v>
      </c>
      <c r="D131" s="20" t="s">
        <v>75</v>
      </c>
    </row>
    <row r="132" spans="3:4" x14ac:dyDescent="0.25">
      <c r="C132" s="48" t="s">
        <v>84</v>
      </c>
      <c r="D132" s="20" t="s">
        <v>75</v>
      </c>
    </row>
    <row r="133" spans="3:4" x14ac:dyDescent="0.25">
      <c r="C133" s="48" t="s">
        <v>85</v>
      </c>
      <c r="D133" s="20" t="s">
        <v>75</v>
      </c>
    </row>
    <row r="134" spans="3:4" x14ac:dyDescent="0.25">
      <c r="C134" s="48" t="s">
        <v>86</v>
      </c>
      <c r="D134" s="20" t="s">
        <v>75</v>
      </c>
    </row>
    <row r="135" spans="3:4" x14ac:dyDescent="0.25">
      <c r="C135" s="48" t="s">
        <v>87</v>
      </c>
      <c r="D135" s="20" t="s">
        <v>75</v>
      </c>
    </row>
    <row r="136" spans="3:4" x14ac:dyDescent="0.25">
      <c r="C136" s="48" t="s">
        <v>88</v>
      </c>
      <c r="D136" s="20" t="s">
        <v>75</v>
      </c>
    </row>
    <row r="137" spans="3:4" x14ac:dyDescent="0.25">
      <c r="C137" s="48" t="s">
        <v>89</v>
      </c>
      <c r="D137" s="20" t="s">
        <v>75</v>
      </c>
    </row>
    <row r="138" spans="3:4" x14ac:dyDescent="0.25">
      <c r="C138" s="48" t="s">
        <v>90</v>
      </c>
      <c r="D138" s="20" t="s">
        <v>75</v>
      </c>
    </row>
    <row r="139" spans="3:4" x14ac:dyDescent="0.25">
      <c r="C139" s="48" t="s">
        <v>91</v>
      </c>
      <c r="D139" s="20" t="s">
        <v>75</v>
      </c>
    </row>
    <row r="140" spans="3:4" x14ac:dyDescent="0.25">
      <c r="C140" s="48" t="s">
        <v>92</v>
      </c>
      <c r="D140" s="20" t="s">
        <v>75</v>
      </c>
    </row>
    <row r="141" spans="3:4" x14ac:dyDescent="0.25">
      <c r="C141" s="48" t="s">
        <v>93</v>
      </c>
      <c r="D141" s="20" t="s">
        <v>75</v>
      </c>
    </row>
    <row r="142" spans="3:4" x14ac:dyDescent="0.25">
      <c r="C142" s="48" t="s">
        <v>94</v>
      </c>
      <c r="D142" s="20" t="s">
        <v>75</v>
      </c>
    </row>
    <row r="143" spans="3:4" x14ac:dyDescent="0.25">
      <c r="C143" s="48" t="s">
        <v>95</v>
      </c>
      <c r="D143" s="20" t="s">
        <v>75</v>
      </c>
    </row>
    <row r="144" spans="3:4" x14ac:dyDescent="0.25">
      <c r="C144" s="48" t="s">
        <v>404</v>
      </c>
      <c r="D144" s="20" t="s">
        <v>75</v>
      </c>
    </row>
    <row r="145" spans="3:4" x14ac:dyDescent="0.25">
      <c r="C145" s="48" t="s">
        <v>405</v>
      </c>
      <c r="D145" s="20" t="s">
        <v>75</v>
      </c>
    </row>
    <row r="146" spans="3:4" x14ac:dyDescent="0.25">
      <c r="C146" s="48" t="s">
        <v>406</v>
      </c>
      <c r="D146" s="20" t="s">
        <v>75</v>
      </c>
    </row>
    <row r="147" spans="3:4" x14ac:dyDescent="0.25">
      <c r="C147" s="48" t="s">
        <v>407</v>
      </c>
      <c r="D147" s="20" t="s">
        <v>75</v>
      </c>
    </row>
    <row r="148" spans="3:4" x14ac:dyDescent="0.25">
      <c r="C148" s="48" t="s">
        <v>408</v>
      </c>
      <c r="D148" s="20" t="s">
        <v>75</v>
      </c>
    </row>
    <row r="149" spans="3:4" x14ac:dyDescent="0.25">
      <c r="C149" s="48" t="s">
        <v>409</v>
      </c>
      <c r="D149" s="20" t="s">
        <v>75</v>
      </c>
    </row>
    <row r="150" spans="3:4" x14ac:dyDescent="0.25">
      <c r="C150" s="48" t="s">
        <v>410</v>
      </c>
      <c r="D150" s="20" t="s">
        <v>75</v>
      </c>
    </row>
    <row r="151" spans="3:4" x14ac:dyDescent="0.25">
      <c r="C151" s="48" t="s">
        <v>411</v>
      </c>
      <c r="D151" s="20" t="s">
        <v>75</v>
      </c>
    </row>
    <row r="152" spans="3:4" x14ac:dyDescent="0.25">
      <c r="C152" s="48" t="s">
        <v>412</v>
      </c>
      <c r="D152" s="20" t="s">
        <v>75</v>
      </c>
    </row>
    <row r="153" spans="3:4" x14ac:dyDescent="0.25">
      <c r="C153" s="48" t="s">
        <v>413</v>
      </c>
      <c r="D153" s="20" t="s">
        <v>75</v>
      </c>
    </row>
    <row r="154" spans="3:4" x14ac:dyDescent="0.25">
      <c r="C154" s="171" t="s">
        <v>762</v>
      </c>
      <c r="D154" s="20"/>
    </row>
    <row r="155" spans="3:4" x14ac:dyDescent="0.25">
      <c r="C155" s="171" t="s">
        <v>763</v>
      </c>
      <c r="D155" s="20"/>
    </row>
    <row r="156" spans="3:4" x14ac:dyDescent="0.25">
      <c r="C156" s="171" t="s">
        <v>764</v>
      </c>
      <c r="D156" s="20"/>
    </row>
    <row r="157" spans="3:4" x14ac:dyDescent="0.25">
      <c r="C157" s="171" t="s">
        <v>765</v>
      </c>
      <c r="D157" s="20"/>
    </row>
    <row r="158" spans="3:4" x14ac:dyDescent="0.25">
      <c r="C158" s="171" t="s">
        <v>766</v>
      </c>
      <c r="D158" s="20"/>
    </row>
    <row r="159" spans="3:4" x14ac:dyDescent="0.25">
      <c r="C159" s="171" t="s">
        <v>767</v>
      </c>
      <c r="D159" s="20"/>
    </row>
    <row r="160" spans="3:4" x14ac:dyDescent="0.25">
      <c r="C160" s="171" t="s">
        <v>768</v>
      </c>
      <c r="D160" s="20"/>
    </row>
    <row r="161" spans="3:4" x14ac:dyDescent="0.25">
      <c r="C161" s="171" t="s">
        <v>769</v>
      </c>
      <c r="D161" s="20"/>
    </row>
    <row r="162" spans="3:4" x14ac:dyDescent="0.25">
      <c r="C162" s="171" t="s">
        <v>770</v>
      </c>
      <c r="D162" s="20"/>
    </row>
    <row r="163" spans="3:4" x14ac:dyDescent="0.25">
      <c r="C163" s="171" t="s">
        <v>771</v>
      </c>
      <c r="D163" s="20"/>
    </row>
    <row r="164" spans="3:4" x14ac:dyDescent="0.25">
      <c r="C164" s="48" t="s">
        <v>96</v>
      </c>
      <c r="D164" s="20" t="s">
        <v>247</v>
      </c>
    </row>
    <row r="165" spans="3:4" x14ac:dyDescent="0.25">
      <c r="C165" s="48" t="s">
        <v>97</v>
      </c>
      <c r="D165" s="20" t="s">
        <v>918</v>
      </c>
    </row>
    <row r="166" spans="3:4" x14ac:dyDescent="0.25">
      <c r="C166" s="48" t="s">
        <v>98</v>
      </c>
      <c r="D166" s="20" t="s">
        <v>46</v>
      </c>
    </row>
    <row r="167" spans="3:4" x14ac:dyDescent="0.25">
      <c r="C167" s="48" t="s">
        <v>99</v>
      </c>
      <c r="D167" s="20" t="s">
        <v>19</v>
      </c>
    </row>
    <row r="168" spans="3:4" x14ac:dyDescent="0.25">
      <c r="C168" s="48" t="s">
        <v>100</v>
      </c>
      <c r="D168" s="20" t="s">
        <v>75</v>
      </c>
    </row>
    <row r="169" spans="3:4" x14ac:dyDescent="0.25">
      <c r="C169" s="48" t="s">
        <v>101</v>
      </c>
      <c r="D169" s="20" t="s">
        <v>75</v>
      </c>
    </row>
    <row r="170" spans="3:4" x14ac:dyDescent="0.25">
      <c r="C170" s="48" t="s">
        <v>102</v>
      </c>
      <c r="D170" s="20" t="s">
        <v>75</v>
      </c>
    </row>
    <row r="171" spans="3:4" x14ac:dyDescent="0.25">
      <c r="C171" s="48" t="s">
        <v>103</v>
      </c>
      <c r="D171" s="20" t="s">
        <v>75</v>
      </c>
    </row>
    <row r="172" spans="3:4" x14ac:dyDescent="0.25">
      <c r="C172" s="48" t="s">
        <v>104</v>
      </c>
      <c r="D172" s="20" t="s">
        <v>75</v>
      </c>
    </row>
    <row r="173" spans="3:4" x14ac:dyDescent="0.25">
      <c r="C173" s="48" t="s">
        <v>105</v>
      </c>
      <c r="D173" s="20" t="s">
        <v>75</v>
      </c>
    </row>
    <row r="174" spans="3:4" x14ac:dyDescent="0.25">
      <c r="C174" s="48" t="s">
        <v>106</v>
      </c>
      <c r="D174" s="20" t="s">
        <v>75</v>
      </c>
    </row>
    <row r="175" spans="3:4" x14ac:dyDescent="0.25">
      <c r="C175" s="48" t="s">
        <v>107</v>
      </c>
      <c r="D175" s="20" t="s">
        <v>75</v>
      </c>
    </row>
    <row r="176" spans="3:4" x14ac:dyDescent="0.25">
      <c r="C176" s="48" t="s">
        <v>108</v>
      </c>
      <c r="D176" s="20" t="s">
        <v>75</v>
      </c>
    </row>
    <row r="177" spans="3:4" x14ac:dyDescent="0.25">
      <c r="C177" s="48" t="s">
        <v>109</v>
      </c>
      <c r="D177" s="20" t="s">
        <v>75</v>
      </c>
    </row>
    <row r="178" spans="3:4" x14ac:dyDescent="0.25">
      <c r="C178" s="48" t="s">
        <v>110</v>
      </c>
      <c r="D178" s="20" t="s">
        <v>75</v>
      </c>
    </row>
    <row r="179" spans="3:4" x14ac:dyDescent="0.25">
      <c r="C179" s="48" t="s">
        <v>111</v>
      </c>
      <c r="D179" s="20" t="s">
        <v>75</v>
      </c>
    </row>
    <row r="180" spans="3:4" x14ac:dyDescent="0.25">
      <c r="C180" s="48" t="s">
        <v>112</v>
      </c>
      <c r="D180" s="20" t="s">
        <v>75</v>
      </c>
    </row>
    <row r="181" spans="3:4" x14ac:dyDescent="0.25">
      <c r="C181" s="48" t="s">
        <v>113</v>
      </c>
      <c r="D181" s="20" t="s">
        <v>75</v>
      </c>
    </row>
    <row r="182" spans="3:4" x14ac:dyDescent="0.25">
      <c r="C182" s="48" t="s">
        <v>114</v>
      </c>
      <c r="D182" s="20" t="s">
        <v>75</v>
      </c>
    </row>
    <row r="183" spans="3:4" x14ac:dyDescent="0.25">
      <c r="C183" s="48" t="s">
        <v>115</v>
      </c>
      <c r="D183" s="20" t="s">
        <v>75</v>
      </c>
    </row>
    <row r="184" spans="3:4" x14ac:dyDescent="0.25">
      <c r="C184" s="48" t="s">
        <v>414</v>
      </c>
      <c r="D184" s="20" t="s">
        <v>75</v>
      </c>
    </row>
    <row r="185" spans="3:4" x14ac:dyDescent="0.25">
      <c r="C185" s="48" t="s">
        <v>415</v>
      </c>
      <c r="D185" s="20" t="s">
        <v>75</v>
      </c>
    </row>
    <row r="186" spans="3:4" x14ac:dyDescent="0.25">
      <c r="C186" s="48" t="s">
        <v>416</v>
      </c>
      <c r="D186" s="20" t="s">
        <v>75</v>
      </c>
    </row>
    <row r="187" spans="3:4" x14ac:dyDescent="0.25">
      <c r="C187" s="48" t="s">
        <v>417</v>
      </c>
      <c r="D187" s="20" t="s">
        <v>75</v>
      </c>
    </row>
    <row r="188" spans="3:4" x14ac:dyDescent="0.25">
      <c r="C188" s="48" t="s">
        <v>418</v>
      </c>
      <c r="D188" s="20" t="s">
        <v>75</v>
      </c>
    </row>
    <row r="189" spans="3:4" x14ac:dyDescent="0.25">
      <c r="C189" s="48" t="s">
        <v>419</v>
      </c>
      <c r="D189" s="20" t="s">
        <v>75</v>
      </c>
    </row>
    <row r="190" spans="3:4" x14ac:dyDescent="0.25">
      <c r="C190" s="48" t="s">
        <v>420</v>
      </c>
      <c r="D190" s="20" t="s">
        <v>75</v>
      </c>
    </row>
    <row r="191" spans="3:4" x14ac:dyDescent="0.25">
      <c r="C191" s="48" t="s">
        <v>421</v>
      </c>
      <c r="D191" s="20" t="s">
        <v>75</v>
      </c>
    </row>
    <row r="192" spans="3:4" x14ac:dyDescent="0.25">
      <c r="C192" s="48" t="s">
        <v>422</v>
      </c>
      <c r="D192" s="20" t="s">
        <v>75</v>
      </c>
    </row>
    <row r="193" spans="3:4" x14ac:dyDescent="0.25">
      <c r="C193" s="48" t="s">
        <v>423</v>
      </c>
      <c r="D193" s="20" t="s">
        <v>75</v>
      </c>
    </row>
    <row r="194" spans="3:4" x14ac:dyDescent="0.25">
      <c r="C194" s="171" t="s">
        <v>772</v>
      </c>
      <c r="D194" s="20"/>
    </row>
    <row r="195" spans="3:4" x14ac:dyDescent="0.25">
      <c r="C195" s="171" t="s">
        <v>773</v>
      </c>
      <c r="D195" s="20"/>
    </row>
    <row r="196" spans="3:4" x14ac:dyDescent="0.25">
      <c r="C196" s="171" t="s">
        <v>774</v>
      </c>
      <c r="D196" s="20"/>
    </row>
    <row r="197" spans="3:4" x14ac:dyDescent="0.25">
      <c r="C197" s="171" t="s">
        <v>775</v>
      </c>
      <c r="D197" s="20"/>
    </row>
    <row r="198" spans="3:4" x14ac:dyDescent="0.25">
      <c r="C198" s="171" t="s">
        <v>776</v>
      </c>
      <c r="D198" s="20"/>
    </row>
    <row r="199" spans="3:4" x14ac:dyDescent="0.25">
      <c r="C199" s="171" t="s">
        <v>777</v>
      </c>
      <c r="D199" s="20"/>
    </row>
    <row r="200" spans="3:4" x14ac:dyDescent="0.25">
      <c r="C200" s="171" t="s">
        <v>778</v>
      </c>
      <c r="D200" s="20"/>
    </row>
    <row r="201" spans="3:4" x14ac:dyDescent="0.25">
      <c r="C201" s="171" t="s">
        <v>779</v>
      </c>
      <c r="D201" s="20"/>
    </row>
    <row r="202" spans="3:4" x14ac:dyDescent="0.25">
      <c r="C202" s="171" t="s">
        <v>780</v>
      </c>
      <c r="D202" s="20"/>
    </row>
    <row r="203" spans="3:4" x14ac:dyDescent="0.25">
      <c r="C203" s="171" t="s">
        <v>781</v>
      </c>
      <c r="D203" s="20"/>
    </row>
    <row r="204" spans="3:4" x14ac:dyDescent="0.25">
      <c r="C204" s="48" t="s">
        <v>116</v>
      </c>
      <c r="D204" s="20" t="s">
        <v>246</v>
      </c>
    </row>
    <row r="205" spans="3:4" x14ac:dyDescent="0.25">
      <c r="C205" s="48" t="s">
        <v>117</v>
      </c>
      <c r="D205" s="20" t="s">
        <v>19</v>
      </c>
    </row>
    <row r="206" spans="3:4" x14ac:dyDescent="0.25">
      <c r="C206" s="48" t="s">
        <v>118</v>
      </c>
      <c r="D206" s="20" t="s">
        <v>75</v>
      </c>
    </row>
    <row r="207" spans="3:4" x14ac:dyDescent="0.25">
      <c r="C207" s="48" t="s">
        <v>119</v>
      </c>
      <c r="D207" s="20" t="s">
        <v>75</v>
      </c>
    </row>
    <row r="208" spans="3:4" x14ac:dyDescent="0.25">
      <c r="C208" s="48" t="s">
        <v>120</v>
      </c>
      <c r="D208" s="20" t="s">
        <v>75</v>
      </c>
    </row>
    <row r="209" spans="3:4" x14ac:dyDescent="0.25">
      <c r="C209" s="48" t="s">
        <v>121</v>
      </c>
      <c r="D209" s="20" t="s">
        <v>75</v>
      </c>
    </row>
    <row r="210" spans="3:4" x14ac:dyDescent="0.25">
      <c r="C210" s="48" t="s">
        <v>122</v>
      </c>
      <c r="D210" s="20" t="s">
        <v>75</v>
      </c>
    </row>
    <row r="211" spans="3:4" x14ac:dyDescent="0.25">
      <c r="C211" s="48" t="s">
        <v>123</v>
      </c>
      <c r="D211" s="20" t="s">
        <v>75</v>
      </c>
    </row>
    <row r="212" spans="3:4" x14ac:dyDescent="0.25">
      <c r="C212" s="48" t="s">
        <v>124</v>
      </c>
      <c r="D212" s="20" t="s">
        <v>75</v>
      </c>
    </row>
    <row r="213" spans="3:4" x14ac:dyDescent="0.25">
      <c r="C213" s="48" t="s">
        <v>125</v>
      </c>
      <c r="D213" s="20" t="s">
        <v>75</v>
      </c>
    </row>
    <row r="214" spans="3:4" x14ac:dyDescent="0.25">
      <c r="C214" s="48" t="s">
        <v>126</v>
      </c>
      <c r="D214" s="20" t="s">
        <v>75</v>
      </c>
    </row>
    <row r="215" spans="3:4" x14ac:dyDescent="0.25">
      <c r="C215" s="48" t="s">
        <v>127</v>
      </c>
      <c r="D215" s="20" t="s">
        <v>75</v>
      </c>
    </row>
    <row r="216" spans="3:4" x14ac:dyDescent="0.25">
      <c r="C216" s="48" t="s">
        <v>128</v>
      </c>
      <c r="D216" s="20" t="s">
        <v>75</v>
      </c>
    </row>
    <row r="217" spans="3:4" x14ac:dyDescent="0.25">
      <c r="C217" s="48" t="s">
        <v>129</v>
      </c>
      <c r="D217" s="20" t="s">
        <v>75</v>
      </c>
    </row>
    <row r="218" spans="3:4" x14ac:dyDescent="0.25">
      <c r="C218" s="48" t="s">
        <v>130</v>
      </c>
      <c r="D218" s="20" t="s">
        <v>75</v>
      </c>
    </row>
    <row r="219" spans="3:4" x14ac:dyDescent="0.25">
      <c r="C219" s="48" t="s">
        <v>131</v>
      </c>
      <c r="D219" s="20" t="s">
        <v>75</v>
      </c>
    </row>
    <row r="220" spans="3:4" x14ac:dyDescent="0.25">
      <c r="C220" s="48" t="s">
        <v>132</v>
      </c>
      <c r="D220" s="20" t="s">
        <v>75</v>
      </c>
    </row>
    <row r="221" spans="3:4" x14ac:dyDescent="0.25">
      <c r="C221" s="48" t="s">
        <v>133</v>
      </c>
      <c r="D221" s="20" t="s">
        <v>75</v>
      </c>
    </row>
    <row r="222" spans="3:4" x14ac:dyDescent="0.25">
      <c r="C222" s="48" t="s">
        <v>134</v>
      </c>
      <c r="D222" s="20" t="s">
        <v>75</v>
      </c>
    </row>
    <row r="223" spans="3:4" x14ac:dyDescent="0.25">
      <c r="C223" s="48" t="s">
        <v>135</v>
      </c>
      <c r="D223" s="20" t="s">
        <v>75</v>
      </c>
    </row>
    <row r="224" spans="3:4" x14ac:dyDescent="0.25">
      <c r="C224" s="48" t="s">
        <v>424</v>
      </c>
      <c r="D224" s="20" t="s">
        <v>75</v>
      </c>
    </row>
    <row r="225" spans="3:4" x14ac:dyDescent="0.25">
      <c r="C225" s="48" t="s">
        <v>425</v>
      </c>
      <c r="D225" s="20" t="s">
        <v>75</v>
      </c>
    </row>
    <row r="226" spans="3:4" x14ac:dyDescent="0.25">
      <c r="C226" s="48" t="s">
        <v>426</v>
      </c>
      <c r="D226" s="20" t="s">
        <v>75</v>
      </c>
    </row>
    <row r="227" spans="3:4" x14ac:dyDescent="0.25">
      <c r="C227" s="48" t="s">
        <v>427</v>
      </c>
      <c r="D227" s="20" t="s">
        <v>75</v>
      </c>
    </row>
    <row r="228" spans="3:4" x14ac:dyDescent="0.25">
      <c r="C228" s="48" t="s">
        <v>428</v>
      </c>
      <c r="D228" s="20" t="s">
        <v>75</v>
      </c>
    </row>
    <row r="229" spans="3:4" x14ac:dyDescent="0.25">
      <c r="C229" s="48" t="s">
        <v>429</v>
      </c>
      <c r="D229" s="20" t="s">
        <v>75</v>
      </c>
    </row>
    <row r="230" spans="3:4" x14ac:dyDescent="0.25">
      <c r="C230" s="48" t="s">
        <v>430</v>
      </c>
      <c r="D230" s="20" t="s">
        <v>75</v>
      </c>
    </row>
    <row r="231" spans="3:4" x14ac:dyDescent="0.25">
      <c r="C231" s="48" t="s">
        <v>431</v>
      </c>
      <c r="D231" s="20" t="s">
        <v>75</v>
      </c>
    </row>
    <row r="232" spans="3:4" x14ac:dyDescent="0.25">
      <c r="C232" s="48" t="s">
        <v>432</v>
      </c>
      <c r="D232" s="20" t="s">
        <v>75</v>
      </c>
    </row>
    <row r="233" spans="3:4" x14ac:dyDescent="0.25">
      <c r="C233" s="48" t="s">
        <v>433</v>
      </c>
      <c r="D233" s="20" t="s">
        <v>75</v>
      </c>
    </row>
    <row r="234" spans="3:4" x14ac:dyDescent="0.25">
      <c r="C234" s="171" t="s">
        <v>782</v>
      </c>
      <c r="D234" s="20"/>
    </row>
    <row r="235" spans="3:4" x14ac:dyDescent="0.25">
      <c r="C235" s="171" t="s">
        <v>783</v>
      </c>
      <c r="D235" s="20"/>
    </row>
    <row r="236" spans="3:4" x14ac:dyDescent="0.25">
      <c r="C236" s="171" t="s">
        <v>784</v>
      </c>
      <c r="D236" s="20"/>
    </row>
    <row r="237" spans="3:4" x14ac:dyDescent="0.25">
      <c r="C237" s="171" t="s">
        <v>785</v>
      </c>
      <c r="D237" s="20"/>
    </row>
    <row r="238" spans="3:4" x14ac:dyDescent="0.25">
      <c r="C238" s="171" t="s">
        <v>786</v>
      </c>
      <c r="D238" s="20"/>
    </row>
    <row r="239" spans="3:4" x14ac:dyDescent="0.25">
      <c r="C239" s="171" t="s">
        <v>787</v>
      </c>
      <c r="D239" s="20"/>
    </row>
    <row r="240" spans="3:4" x14ac:dyDescent="0.25">
      <c r="C240" s="171" t="s">
        <v>788</v>
      </c>
      <c r="D240" s="20"/>
    </row>
    <row r="241" spans="3:4" x14ac:dyDescent="0.25">
      <c r="C241" s="171" t="s">
        <v>789</v>
      </c>
      <c r="D241" s="20"/>
    </row>
    <row r="242" spans="3:4" x14ac:dyDescent="0.25">
      <c r="C242" s="171" t="s">
        <v>790</v>
      </c>
      <c r="D242" s="20"/>
    </row>
    <row r="243" spans="3:4" x14ac:dyDescent="0.25">
      <c r="C243" s="171" t="s">
        <v>791</v>
      </c>
      <c r="D243" s="20"/>
    </row>
    <row r="244" spans="3:4" x14ac:dyDescent="0.25">
      <c r="C244" s="48" t="s">
        <v>1265</v>
      </c>
      <c r="D244" s="20" t="s">
        <v>1081</v>
      </c>
    </row>
    <row r="245" spans="3:4" x14ac:dyDescent="0.25">
      <c r="C245" s="48" t="s">
        <v>1266</v>
      </c>
      <c r="D245" s="20" t="s">
        <v>13</v>
      </c>
    </row>
    <row r="246" spans="3:4" x14ac:dyDescent="0.25">
      <c r="C246" s="170" t="s">
        <v>1267</v>
      </c>
      <c r="D246" s="20" t="s">
        <v>30</v>
      </c>
    </row>
    <row r="247" spans="3:4" x14ac:dyDescent="0.25">
      <c r="C247" s="170" t="s">
        <v>1268</v>
      </c>
      <c r="D247" s="20" t="s">
        <v>75</v>
      </c>
    </row>
    <row r="248" spans="3:4" x14ac:dyDescent="0.25">
      <c r="C248" s="170" t="s">
        <v>1269</v>
      </c>
      <c r="D248" s="20" t="s">
        <v>75</v>
      </c>
    </row>
    <row r="249" spans="3:4" x14ac:dyDescent="0.25">
      <c r="C249" s="170" t="s">
        <v>1270</v>
      </c>
      <c r="D249" s="20" t="s">
        <v>75</v>
      </c>
    </row>
    <row r="250" spans="3:4" x14ac:dyDescent="0.25">
      <c r="C250" s="170" t="s">
        <v>1271</v>
      </c>
      <c r="D250" s="20" t="s">
        <v>75</v>
      </c>
    </row>
    <row r="251" spans="3:4" x14ac:dyDescent="0.25">
      <c r="C251" s="170" t="s">
        <v>1272</v>
      </c>
      <c r="D251" s="20" t="s">
        <v>75</v>
      </c>
    </row>
    <row r="252" spans="3:4" x14ac:dyDescent="0.25">
      <c r="C252" s="170" t="s">
        <v>1273</v>
      </c>
      <c r="D252" s="20" t="s">
        <v>75</v>
      </c>
    </row>
    <row r="253" spans="3:4" x14ac:dyDescent="0.25">
      <c r="C253" s="170" t="s">
        <v>1274</v>
      </c>
      <c r="D253" s="20" t="s">
        <v>75</v>
      </c>
    </row>
    <row r="254" spans="3:4" x14ac:dyDescent="0.25">
      <c r="C254" s="170" t="s">
        <v>1275</v>
      </c>
      <c r="D254" s="20" t="s">
        <v>75</v>
      </c>
    </row>
    <row r="255" spans="3:4" x14ac:dyDescent="0.25">
      <c r="C255" s="170" t="s">
        <v>1276</v>
      </c>
      <c r="D255" s="20" t="s">
        <v>75</v>
      </c>
    </row>
    <row r="256" spans="3:4" x14ac:dyDescent="0.25">
      <c r="C256" s="170" t="s">
        <v>1277</v>
      </c>
      <c r="D256" s="20" t="s">
        <v>75</v>
      </c>
    </row>
    <row r="257" spans="3:4" x14ac:dyDescent="0.25">
      <c r="C257" s="170" t="s">
        <v>1278</v>
      </c>
      <c r="D257" s="20" t="s">
        <v>75</v>
      </c>
    </row>
    <row r="258" spans="3:4" x14ac:dyDescent="0.25">
      <c r="C258" s="170" t="s">
        <v>1279</v>
      </c>
      <c r="D258" s="20" t="s">
        <v>75</v>
      </c>
    </row>
    <row r="259" spans="3:4" x14ac:dyDescent="0.25">
      <c r="C259" s="170" t="s">
        <v>1280</v>
      </c>
      <c r="D259" s="20" t="s">
        <v>75</v>
      </c>
    </row>
    <row r="260" spans="3:4" x14ac:dyDescent="0.25">
      <c r="C260" s="170" t="s">
        <v>1281</v>
      </c>
      <c r="D260" s="20" t="s">
        <v>75</v>
      </c>
    </row>
    <row r="261" spans="3:4" x14ac:dyDescent="0.25">
      <c r="C261" s="170" t="s">
        <v>1282</v>
      </c>
      <c r="D261" s="20" t="s">
        <v>75</v>
      </c>
    </row>
    <row r="262" spans="3:4" x14ac:dyDescent="0.25">
      <c r="C262" s="170" t="s">
        <v>1283</v>
      </c>
      <c r="D262" s="20" t="s">
        <v>75</v>
      </c>
    </row>
    <row r="263" spans="3:4" x14ac:dyDescent="0.25">
      <c r="C263" s="170" t="s">
        <v>1284</v>
      </c>
      <c r="D263" s="20" t="s">
        <v>75</v>
      </c>
    </row>
    <row r="264" spans="3:4" x14ac:dyDescent="0.25">
      <c r="C264" s="170" t="s">
        <v>1285</v>
      </c>
      <c r="D264" s="20" t="s">
        <v>75</v>
      </c>
    </row>
    <row r="265" spans="3:4" x14ac:dyDescent="0.25">
      <c r="C265" s="170" t="s">
        <v>1286</v>
      </c>
      <c r="D265" s="20" t="s">
        <v>75</v>
      </c>
    </row>
    <row r="266" spans="3:4" x14ac:dyDescent="0.25">
      <c r="C266" s="170" t="s">
        <v>1287</v>
      </c>
      <c r="D266" s="20" t="s">
        <v>75</v>
      </c>
    </row>
    <row r="267" spans="3:4" x14ac:dyDescent="0.25">
      <c r="C267" s="170" t="s">
        <v>1288</v>
      </c>
      <c r="D267" s="20" t="s">
        <v>75</v>
      </c>
    </row>
    <row r="268" spans="3:4" x14ac:dyDescent="0.25">
      <c r="C268" s="170" t="s">
        <v>1289</v>
      </c>
      <c r="D268" s="20" t="s">
        <v>75</v>
      </c>
    </row>
    <row r="269" spans="3:4" x14ac:dyDescent="0.25">
      <c r="C269" s="170" t="s">
        <v>1290</v>
      </c>
      <c r="D269" s="20" t="s">
        <v>75</v>
      </c>
    </row>
    <row r="270" spans="3:4" x14ac:dyDescent="0.25">
      <c r="C270" s="170" t="s">
        <v>1291</v>
      </c>
      <c r="D270" s="20" t="s">
        <v>75</v>
      </c>
    </row>
    <row r="271" spans="3:4" x14ac:dyDescent="0.25">
      <c r="C271" s="170" t="s">
        <v>1292</v>
      </c>
      <c r="D271" s="20" t="s">
        <v>75</v>
      </c>
    </row>
    <row r="272" spans="3:4" x14ac:dyDescent="0.25">
      <c r="C272" s="170" t="s">
        <v>1293</v>
      </c>
      <c r="D272" s="20" t="s">
        <v>75</v>
      </c>
    </row>
    <row r="273" spans="3:4" x14ac:dyDescent="0.25">
      <c r="C273" s="170" t="s">
        <v>1294</v>
      </c>
      <c r="D273" s="20" t="s">
        <v>75</v>
      </c>
    </row>
    <row r="274" spans="3:4" x14ac:dyDescent="0.25">
      <c r="C274" s="171" t="s">
        <v>1295</v>
      </c>
      <c r="D274" s="20"/>
    </row>
    <row r="275" spans="3:4" x14ac:dyDescent="0.25">
      <c r="C275" s="171" t="s">
        <v>1296</v>
      </c>
      <c r="D275" s="20"/>
    </row>
    <row r="276" spans="3:4" x14ac:dyDescent="0.25">
      <c r="C276" s="171" t="s">
        <v>1297</v>
      </c>
      <c r="D276" s="20"/>
    </row>
    <row r="277" spans="3:4" x14ac:dyDescent="0.25">
      <c r="C277" s="171" t="s">
        <v>1298</v>
      </c>
      <c r="D277" s="20"/>
    </row>
    <row r="278" spans="3:4" x14ac:dyDescent="0.25">
      <c r="C278" s="171" t="s">
        <v>1299</v>
      </c>
      <c r="D278" s="20"/>
    </row>
    <row r="279" spans="3:4" x14ac:dyDescent="0.25">
      <c r="C279" s="171" t="s">
        <v>1300</v>
      </c>
      <c r="D279" s="20"/>
    </row>
    <row r="280" spans="3:4" x14ac:dyDescent="0.25">
      <c r="C280" s="171" t="s">
        <v>1301</v>
      </c>
      <c r="D280" s="20"/>
    </row>
    <row r="281" spans="3:4" x14ac:dyDescent="0.25">
      <c r="C281" s="171" t="s">
        <v>1302</v>
      </c>
      <c r="D281" s="20"/>
    </row>
    <row r="282" spans="3:4" x14ac:dyDescent="0.25">
      <c r="C282" s="171" t="s">
        <v>1303</v>
      </c>
      <c r="D282" s="20"/>
    </row>
    <row r="283" spans="3:4" x14ac:dyDescent="0.25">
      <c r="C283" s="171" t="s">
        <v>1304</v>
      </c>
      <c r="D283" s="20"/>
    </row>
    <row r="284" spans="3:4" x14ac:dyDescent="0.25">
      <c r="C284" s="48" t="s">
        <v>136</v>
      </c>
      <c r="D284" s="20" t="s">
        <v>245</v>
      </c>
    </row>
    <row r="285" spans="3:4" x14ac:dyDescent="0.25">
      <c r="C285" s="48" t="s">
        <v>137</v>
      </c>
      <c r="D285" s="20" t="s">
        <v>18</v>
      </c>
    </row>
    <row r="286" spans="3:4" x14ac:dyDescent="0.25">
      <c r="C286" s="48" t="s">
        <v>138</v>
      </c>
      <c r="D286" s="20" t="s">
        <v>17</v>
      </c>
    </row>
    <row r="287" spans="3:4" x14ac:dyDescent="0.25">
      <c r="C287" s="48" t="s">
        <v>139</v>
      </c>
      <c r="D287" s="20" t="s">
        <v>383</v>
      </c>
    </row>
    <row r="288" spans="3:4" x14ac:dyDescent="0.25">
      <c r="C288" s="48" t="s">
        <v>140</v>
      </c>
      <c r="D288" s="20" t="s">
        <v>5</v>
      </c>
    </row>
    <row r="289" spans="3:4" x14ac:dyDescent="0.25">
      <c r="C289" s="48" t="s">
        <v>141</v>
      </c>
      <c r="D289" s="20" t="s">
        <v>15</v>
      </c>
    </row>
    <row r="290" spans="3:4" x14ac:dyDescent="0.25">
      <c r="C290" s="48" t="s">
        <v>142</v>
      </c>
      <c r="D290" s="20" t="s">
        <v>44</v>
      </c>
    </row>
    <row r="291" spans="3:4" x14ac:dyDescent="0.25">
      <c r="C291" s="48" t="s">
        <v>143</v>
      </c>
      <c r="D291" s="20" t="s">
        <v>319</v>
      </c>
    </row>
    <row r="292" spans="3:4" x14ac:dyDescent="0.25">
      <c r="C292" s="48" t="s">
        <v>144</v>
      </c>
      <c r="D292" s="20" t="s">
        <v>14</v>
      </c>
    </row>
    <row r="293" spans="3:4" x14ac:dyDescent="0.25">
      <c r="C293" s="48" t="s">
        <v>145</v>
      </c>
      <c r="D293" s="20" t="s">
        <v>75</v>
      </c>
    </row>
    <row r="294" spans="3:4" x14ac:dyDescent="0.25">
      <c r="C294" s="48" t="s">
        <v>146</v>
      </c>
      <c r="D294" s="20" t="s">
        <v>75</v>
      </c>
    </row>
    <row r="295" spans="3:4" x14ac:dyDescent="0.25">
      <c r="C295" s="48" t="s">
        <v>147</v>
      </c>
      <c r="D295" s="20" t="s">
        <v>75</v>
      </c>
    </row>
    <row r="296" spans="3:4" x14ac:dyDescent="0.25">
      <c r="C296" s="48" t="s">
        <v>148</v>
      </c>
      <c r="D296" s="20" t="s">
        <v>75</v>
      </c>
    </row>
    <row r="297" spans="3:4" x14ac:dyDescent="0.25">
      <c r="C297" s="48" t="s">
        <v>149</v>
      </c>
      <c r="D297" s="20" t="s">
        <v>75</v>
      </c>
    </row>
    <row r="298" spans="3:4" x14ac:dyDescent="0.25">
      <c r="C298" s="48" t="s">
        <v>150</v>
      </c>
      <c r="D298" s="20" t="s">
        <v>75</v>
      </c>
    </row>
    <row r="299" spans="3:4" x14ac:dyDescent="0.25">
      <c r="C299" s="48" t="s">
        <v>151</v>
      </c>
      <c r="D299" s="20" t="s">
        <v>75</v>
      </c>
    </row>
    <row r="300" spans="3:4" x14ac:dyDescent="0.25">
      <c r="C300" s="48" t="s">
        <v>152</v>
      </c>
      <c r="D300" s="20" t="s">
        <v>75</v>
      </c>
    </row>
    <row r="301" spans="3:4" x14ac:dyDescent="0.25">
      <c r="C301" s="48" t="s">
        <v>153</v>
      </c>
      <c r="D301" s="20" t="s">
        <v>75</v>
      </c>
    </row>
    <row r="302" spans="3:4" x14ac:dyDescent="0.25">
      <c r="C302" s="48" t="s">
        <v>154</v>
      </c>
      <c r="D302" s="20" t="s">
        <v>75</v>
      </c>
    </row>
    <row r="303" spans="3:4" x14ac:dyDescent="0.25">
      <c r="C303" s="48" t="s">
        <v>155</v>
      </c>
      <c r="D303" s="20" t="s">
        <v>75</v>
      </c>
    </row>
    <row r="304" spans="3:4" x14ac:dyDescent="0.25">
      <c r="C304" s="48" t="s">
        <v>434</v>
      </c>
      <c r="D304" s="20" t="s">
        <v>75</v>
      </c>
    </row>
    <row r="305" spans="3:4" x14ac:dyDescent="0.25">
      <c r="C305" s="48" t="s">
        <v>435</v>
      </c>
      <c r="D305" s="20" t="s">
        <v>75</v>
      </c>
    </row>
    <row r="306" spans="3:4" x14ac:dyDescent="0.25">
      <c r="C306" s="48" t="s">
        <v>436</v>
      </c>
      <c r="D306" s="20" t="s">
        <v>75</v>
      </c>
    </row>
    <row r="307" spans="3:4" x14ac:dyDescent="0.25">
      <c r="C307" s="48" t="s">
        <v>437</v>
      </c>
      <c r="D307" s="20" t="s">
        <v>75</v>
      </c>
    </row>
    <row r="308" spans="3:4" x14ac:dyDescent="0.25">
      <c r="C308" s="48" t="s">
        <v>438</v>
      </c>
      <c r="D308" s="20" t="s">
        <v>75</v>
      </c>
    </row>
    <row r="309" spans="3:4" x14ac:dyDescent="0.25">
      <c r="C309" s="48" t="s">
        <v>439</v>
      </c>
      <c r="D309" s="20" t="s">
        <v>75</v>
      </c>
    </row>
    <row r="310" spans="3:4" x14ac:dyDescent="0.25">
      <c r="C310" s="48" t="s">
        <v>440</v>
      </c>
      <c r="D310" s="20" t="s">
        <v>75</v>
      </c>
    </row>
    <row r="311" spans="3:4" x14ac:dyDescent="0.25">
      <c r="C311" s="48" t="s">
        <v>441</v>
      </c>
      <c r="D311" s="20" t="s">
        <v>75</v>
      </c>
    </row>
    <row r="312" spans="3:4" x14ac:dyDescent="0.25">
      <c r="C312" s="48" t="s">
        <v>442</v>
      </c>
      <c r="D312" s="20" t="s">
        <v>75</v>
      </c>
    </row>
    <row r="313" spans="3:4" x14ac:dyDescent="0.25">
      <c r="C313" s="48" t="s">
        <v>443</v>
      </c>
      <c r="D313" s="20" t="s">
        <v>75</v>
      </c>
    </row>
    <row r="314" spans="3:4" x14ac:dyDescent="0.25">
      <c r="C314" s="171" t="s">
        <v>792</v>
      </c>
      <c r="D314" s="20"/>
    </row>
    <row r="315" spans="3:4" x14ac:dyDescent="0.25">
      <c r="C315" s="171" t="s">
        <v>793</v>
      </c>
      <c r="D315" s="20"/>
    </row>
    <row r="316" spans="3:4" x14ac:dyDescent="0.25">
      <c r="C316" s="171" t="s">
        <v>794</v>
      </c>
      <c r="D316" s="20"/>
    </row>
    <row r="317" spans="3:4" x14ac:dyDescent="0.25">
      <c r="C317" s="171" t="s">
        <v>795</v>
      </c>
      <c r="D317" s="20"/>
    </row>
    <row r="318" spans="3:4" x14ac:dyDescent="0.25">
      <c r="C318" s="171" t="s">
        <v>796</v>
      </c>
      <c r="D318" s="20"/>
    </row>
    <row r="319" spans="3:4" x14ac:dyDescent="0.25">
      <c r="C319" s="171" t="s">
        <v>797</v>
      </c>
      <c r="D319" s="20"/>
    </row>
    <row r="320" spans="3:4" x14ac:dyDescent="0.25">
      <c r="C320" s="171" t="s">
        <v>798</v>
      </c>
      <c r="D320" s="20"/>
    </row>
    <row r="321" spans="3:4" x14ac:dyDescent="0.25">
      <c r="C321" s="171" t="s">
        <v>799</v>
      </c>
      <c r="D321" s="20"/>
    </row>
    <row r="322" spans="3:4" x14ac:dyDescent="0.25">
      <c r="C322" s="171" t="s">
        <v>800</v>
      </c>
      <c r="D322" s="20"/>
    </row>
    <row r="323" spans="3:4" x14ac:dyDescent="0.25">
      <c r="C323" s="171" t="s">
        <v>801</v>
      </c>
      <c r="D323" s="20"/>
    </row>
    <row r="324" spans="3:4" x14ac:dyDescent="0.25">
      <c r="C324" s="48" t="s">
        <v>156</v>
      </c>
      <c r="D324" s="20" t="s">
        <v>244</v>
      </c>
    </row>
    <row r="325" spans="3:4" x14ac:dyDescent="0.25">
      <c r="C325" s="48" t="s">
        <v>157</v>
      </c>
      <c r="D325" s="20" t="s">
        <v>18</v>
      </c>
    </row>
    <row r="326" spans="3:4" x14ac:dyDescent="0.25">
      <c r="C326" s="48" t="s">
        <v>158</v>
      </c>
      <c r="D326" s="20" t="s">
        <v>349</v>
      </c>
    </row>
    <row r="327" spans="3:4" x14ac:dyDescent="0.25">
      <c r="C327" s="48" t="s">
        <v>159</v>
      </c>
      <c r="D327" s="20" t="s">
        <v>17</v>
      </c>
    </row>
    <row r="328" spans="3:4" x14ac:dyDescent="0.25">
      <c r="C328" s="48" t="s">
        <v>160</v>
      </c>
      <c r="D328" s="20" t="s">
        <v>45</v>
      </c>
    </row>
    <row r="329" spans="3:4" x14ac:dyDescent="0.25">
      <c r="C329" s="48" t="s">
        <v>161</v>
      </c>
      <c r="D329" s="20" t="s">
        <v>343</v>
      </c>
    </row>
    <row r="330" spans="3:4" x14ac:dyDescent="0.25">
      <c r="C330" s="48" t="s">
        <v>162</v>
      </c>
      <c r="D330" s="20" t="s">
        <v>344</v>
      </c>
    </row>
    <row r="331" spans="3:4" x14ac:dyDescent="0.25">
      <c r="C331" s="48" t="s">
        <v>163</v>
      </c>
      <c r="D331" s="20" t="s">
        <v>44</v>
      </c>
    </row>
    <row r="332" spans="3:4" x14ac:dyDescent="0.25">
      <c r="C332" s="48" t="s">
        <v>164</v>
      </c>
      <c r="D332" s="20" t="s">
        <v>46</v>
      </c>
    </row>
    <row r="333" spans="3:4" x14ac:dyDescent="0.25">
      <c r="C333" s="48" t="s">
        <v>165</v>
      </c>
      <c r="D333" s="20" t="s">
        <v>6</v>
      </c>
    </row>
    <row r="334" spans="3:4" x14ac:dyDescent="0.25">
      <c r="C334" s="48" t="s">
        <v>166</v>
      </c>
      <c r="D334" s="20" t="s">
        <v>43</v>
      </c>
    </row>
    <row r="335" spans="3:4" x14ac:dyDescent="0.25">
      <c r="C335" s="48" t="s">
        <v>167</v>
      </c>
      <c r="D335" s="20" t="s">
        <v>14</v>
      </c>
    </row>
    <row r="336" spans="3:4" x14ac:dyDescent="0.25">
      <c r="C336" s="48" t="s">
        <v>168</v>
      </c>
      <c r="D336" s="20" t="s">
        <v>338</v>
      </c>
    </row>
    <row r="337" spans="3:4" x14ac:dyDescent="0.25">
      <c r="C337" s="48" t="s">
        <v>169</v>
      </c>
      <c r="D337" s="20" t="s">
        <v>75</v>
      </c>
    </row>
    <row r="338" spans="3:4" x14ac:dyDescent="0.25">
      <c r="C338" s="48" t="s">
        <v>170</v>
      </c>
      <c r="D338" s="20" t="s">
        <v>75</v>
      </c>
    </row>
    <row r="339" spans="3:4" x14ac:dyDescent="0.25">
      <c r="C339" s="48" t="s">
        <v>171</v>
      </c>
      <c r="D339" s="20" t="s">
        <v>75</v>
      </c>
    </row>
    <row r="340" spans="3:4" x14ac:dyDescent="0.25">
      <c r="C340" s="48" t="s">
        <v>172</v>
      </c>
      <c r="D340" s="20" t="s">
        <v>75</v>
      </c>
    </row>
    <row r="341" spans="3:4" x14ac:dyDescent="0.25">
      <c r="C341" s="48" t="s">
        <v>173</v>
      </c>
      <c r="D341" s="20" t="s">
        <v>75</v>
      </c>
    </row>
    <row r="342" spans="3:4" x14ac:dyDescent="0.25">
      <c r="C342" s="48" t="s">
        <v>174</v>
      </c>
      <c r="D342" s="20" t="s">
        <v>75</v>
      </c>
    </row>
    <row r="343" spans="3:4" x14ac:dyDescent="0.25">
      <c r="C343" s="48" t="s">
        <v>175</v>
      </c>
      <c r="D343" s="20" t="s">
        <v>75</v>
      </c>
    </row>
    <row r="344" spans="3:4" x14ac:dyDescent="0.25">
      <c r="C344" s="48" t="s">
        <v>444</v>
      </c>
      <c r="D344" s="20" t="s">
        <v>75</v>
      </c>
    </row>
    <row r="345" spans="3:4" x14ac:dyDescent="0.25">
      <c r="C345" s="48" t="s">
        <v>445</v>
      </c>
      <c r="D345" s="20" t="s">
        <v>75</v>
      </c>
    </row>
    <row r="346" spans="3:4" x14ac:dyDescent="0.25">
      <c r="C346" s="48" t="s">
        <v>446</v>
      </c>
      <c r="D346" s="20" t="s">
        <v>75</v>
      </c>
    </row>
    <row r="347" spans="3:4" x14ac:dyDescent="0.25">
      <c r="C347" s="48" t="s">
        <v>447</v>
      </c>
      <c r="D347" s="20" t="s">
        <v>75</v>
      </c>
    </row>
    <row r="348" spans="3:4" x14ac:dyDescent="0.25">
      <c r="C348" s="48" t="s">
        <v>448</v>
      </c>
      <c r="D348" s="20" t="s">
        <v>75</v>
      </c>
    </row>
    <row r="349" spans="3:4" x14ac:dyDescent="0.25">
      <c r="C349" s="48" t="s">
        <v>449</v>
      </c>
      <c r="D349" s="20" t="s">
        <v>75</v>
      </c>
    </row>
    <row r="350" spans="3:4" x14ac:dyDescent="0.25">
      <c r="C350" s="48" t="s">
        <v>450</v>
      </c>
      <c r="D350" s="20" t="s">
        <v>75</v>
      </c>
    </row>
    <row r="351" spans="3:4" x14ac:dyDescent="0.25">
      <c r="C351" s="48" t="s">
        <v>451</v>
      </c>
      <c r="D351" s="20" t="s">
        <v>75</v>
      </c>
    </row>
    <row r="352" spans="3:4" x14ac:dyDescent="0.25">
      <c r="C352" s="48" t="s">
        <v>452</v>
      </c>
      <c r="D352" s="20" t="s">
        <v>75</v>
      </c>
    </row>
    <row r="353" spans="3:4" x14ac:dyDescent="0.25">
      <c r="C353" s="48" t="s">
        <v>453</v>
      </c>
      <c r="D353" s="20" t="s">
        <v>75</v>
      </c>
    </row>
    <row r="354" spans="3:4" x14ac:dyDescent="0.25">
      <c r="C354" s="171" t="s">
        <v>802</v>
      </c>
      <c r="D354" s="20"/>
    </row>
    <row r="355" spans="3:4" x14ac:dyDescent="0.25">
      <c r="C355" s="171" t="s">
        <v>803</v>
      </c>
      <c r="D355" s="20"/>
    </row>
    <row r="356" spans="3:4" x14ac:dyDescent="0.25">
      <c r="C356" s="171" t="s">
        <v>804</v>
      </c>
      <c r="D356" s="20"/>
    </row>
    <row r="357" spans="3:4" x14ac:dyDescent="0.25">
      <c r="C357" s="171" t="s">
        <v>805</v>
      </c>
      <c r="D357" s="20"/>
    </row>
    <row r="358" spans="3:4" x14ac:dyDescent="0.25">
      <c r="C358" s="171" t="s">
        <v>806</v>
      </c>
      <c r="D358" s="20"/>
    </row>
    <row r="359" spans="3:4" x14ac:dyDescent="0.25">
      <c r="C359" s="171" t="s">
        <v>807</v>
      </c>
      <c r="D359" s="20"/>
    </row>
    <row r="360" spans="3:4" x14ac:dyDescent="0.25">
      <c r="C360" s="171" t="s">
        <v>808</v>
      </c>
      <c r="D360" s="20"/>
    </row>
    <row r="361" spans="3:4" x14ac:dyDescent="0.25">
      <c r="C361" s="171" t="s">
        <v>809</v>
      </c>
      <c r="D361" s="20"/>
    </row>
    <row r="362" spans="3:4" x14ac:dyDescent="0.25">
      <c r="C362" s="171" t="s">
        <v>810</v>
      </c>
      <c r="D362" s="20"/>
    </row>
    <row r="363" spans="3:4" x14ac:dyDescent="0.25">
      <c r="C363" s="171" t="s">
        <v>811</v>
      </c>
      <c r="D363" s="20"/>
    </row>
    <row r="364" spans="3:4" x14ac:dyDescent="0.25">
      <c r="C364" s="48" t="s">
        <v>178</v>
      </c>
      <c r="D364" s="20" t="s">
        <v>243</v>
      </c>
    </row>
    <row r="365" spans="3:4" x14ac:dyDescent="0.25">
      <c r="C365" s="48" t="s">
        <v>179</v>
      </c>
      <c r="D365" s="20" t="s">
        <v>16</v>
      </c>
    </row>
    <row r="366" spans="3:4" x14ac:dyDescent="0.25">
      <c r="C366" s="48" t="s">
        <v>180</v>
      </c>
      <c r="D366" s="20" t="s">
        <v>349</v>
      </c>
    </row>
    <row r="367" spans="3:4" x14ac:dyDescent="0.25">
      <c r="C367" s="48" t="s">
        <v>181</v>
      </c>
      <c r="D367" s="20" t="s">
        <v>356</v>
      </c>
    </row>
    <row r="368" spans="3:4" x14ac:dyDescent="0.25">
      <c r="C368" s="48" t="s">
        <v>182</v>
      </c>
      <c r="D368" s="20" t="s">
        <v>17</v>
      </c>
    </row>
    <row r="369" spans="3:4" x14ac:dyDescent="0.25">
      <c r="C369" s="48" t="s">
        <v>183</v>
      </c>
      <c r="D369" s="20" t="s">
        <v>383</v>
      </c>
    </row>
    <row r="370" spans="3:4" x14ac:dyDescent="0.25">
      <c r="C370" s="48" t="s">
        <v>184</v>
      </c>
      <c r="D370" s="20" t="s">
        <v>5</v>
      </c>
    </row>
    <row r="371" spans="3:4" x14ac:dyDescent="0.25">
      <c r="C371" s="48" t="s">
        <v>185</v>
      </c>
      <c r="D371" s="20" t="s">
        <v>319</v>
      </c>
    </row>
    <row r="372" spans="3:4" x14ac:dyDescent="0.25">
      <c r="C372" s="48" t="s">
        <v>186</v>
      </c>
      <c r="D372" s="20" t="s">
        <v>177</v>
      </c>
    </row>
    <row r="373" spans="3:4" x14ac:dyDescent="0.25">
      <c r="C373" s="48" t="s">
        <v>187</v>
      </c>
      <c r="D373" s="20" t="s">
        <v>75</v>
      </c>
    </row>
    <row r="374" spans="3:4" x14ac:dyDescent="0.25">
      <c r="C374" s="48" t="s">
        <v>188</v>
      </c>
      <c r="D374" s="20" t="s">
        <v>75</v>
      </c>
    </row>
    <row r="375" spans="3:4" x14ac:dyDescent="0.25">
      <c r="C375" s="48" t="s">
        <v>189</v>
      </c>
      <c r="D375" s="20" t="s">
        <v>75</v>
      </c>
    </row>
    <row r="376" spans="3:4" x14ac:dyDescent="0.25">
      <c r="C376" s="48" t="s">
        <v>190</v>
      </c>
      <c r="D376" s="20" t="s">
        <v>75</v>
      </c>
    </row>
    <row r="377" spans="3:4" x14ac:dyDescent="0.25">
      <c r="C377" s="48" t="s">
        <v>191</v>
      </c>
      <c r="D377" s="20" t="s">
        <v>75</v>
      </c>
    </row>
    <row r="378" spans="3:4" x14ac:dyDescent="0.25">
      <c r="C378" s="48" t="s">
        <v>192</v>
      </c>
      <c r="D378" s="20" t="s">
        <v>75</v>
      </c>
    </row>
    <row r="379" spans="3:4" x14ac:dyDescent="0.25">
      <c r="C379" s="48" t="s">
        <v>193</v>
      </c>
      <c r="D379" s="20" t="s">
        <v>75</v>
      </c>
    </row>
    <row r="380" spans="3:4" x14ac:dyDescent="0.25">
      <c r="C380" s="48" t="s">
        <v>194</v>
      </c>
      <c r="D380" s="20" t="s">
        <v>75</v>
      </c>
    </row>
    <row r="381" spans="3:4" x14ac:dyDescent="0.25">
      <c r="C381" s="48" t="s">
        <v>195</v>
      </c>
      <c r="D381" s="20" t="s">
        <v>75</v>
      </c>
    </row>
    <row r="382" spans="3:4" x14ac:dyDescent="0.25">
      <c r="C382" s="48" t="s">
        <v>196</v>
      </c>
      <c r="D382" s="20" t="s">
        <v>75</v>
      </c>
    </row>
    <row r="383" spans="3:4" x14ac:dyDescent="0.25">
      <c r="C383" s="48" t="s">
        <v>197</v>
      </c>
      <c r="D383" s="20" t="s">
        <v>75</v>
      </c>
    </row>
    <row r="384" spans="3:4" x14ac:dyDescent="0.25">
      <c r="C384" s="48" t="s">
        <v>454</v>
      </c>
      <c r="D384" s="20" t="s">
        <v>75</v>
      </c>
    </row>
    <row r="385" spans="3:4" x14ac:dyDescent="0.25">
      <c r="C385" s="48" t="s">
        <v>455</v>
      </c>
      <c r="D385" s="20" t="s">
        <v>75</v>
      </c>
    </row>
    <row r="386" spans="3:4" x14ac:dyDescent="0.25">
      <c r="C386" s="48" t="s">
        <v>456</v>
      </c>
      <c r="D386" s="20" t="s">
        <v>75</v>
      </c>
    </row>
    <row r="387" spans="3:4" x14ac:dyDescent="0.25">
      <c r="C387" s="48" t="s">
        <v>457</v>
      </c>
      <c r="D387" s="20" t="s">
        <v>75</v>
      </c>
    </row>
    <row r="388" spans="3:4" x14ac:dyDescent="0.25">
      <c r="C388" s="48" t="s">
        <v>458</v>
      </c>
      <c r="D388" s="20" t="s">
        <v>75</v>
      </c>
    </row>
    <row r="389" spans="3:4" x14ac:dyDescent="0.25">
      <c r="C389" s="48" t="s">
        <v>459</v>
      </c>
      <c r="D389" s="20" t="s">
        <v>75</v>
      </c>
    </row>
    <row r="390" spans="3:4" x14ac:dyDescent="0.25">
      <c r="C390" s="48" t="s">
        <v>460</v>
      </c>
      <c r="D390" s="20" t="s">
        <v>75</v>
      </c>
    </row>
    <row r="391" spans="3:4" x14ac:dyDescent="0.25">
      <c r="C391" s="48" t="s">
        <v>461</v>
      </c>
      <c r="D391" s="20" t="s">
        <v>75</v>
      </c>
    </row>
    <row r="392" spans="3:4" x14ac:dyDescent="0.25">
      <c r="C392" s="48" t="s">
        <v>462</v>
      </c>
      <c r="D392" s="20" t="s">
        <v>75</v>
      </c>
    </row>
    <row r="393" spans="3:4" x14ac:dyDescent="0.25">
      <c r="C393" s="48" t="s">
        <v>463</v>
      </c>
      <c r="D393" s="20" t="s">
        <v>75</v>
      </c>
    </row>
    <row r="394" spans="3:4" x14ac:dyDescent="0.25">
      <c r="C394" s="171" t="s">
        <v>812</v>
      </c>
      <c r="D394" s="20"/>
    </row>
    <row r="395" spans="3:4" x14ac:dyDescent="0.25">
      <c r="C395" s="171" t="s">
        <v>813</v>
      </c>
      <c r="D395" s="20"/>
    </row>
    <row r="396" spans="3:4" x14ac:dyDescent="0.25">
      <c r="C396" s="171" t="s">
        <v>814</v>
      </c>
      <c r="D396" s="20"/>
    </row>
    <row r="397" spans="3:4" x14ac:dyDescent="0.25">
      <c r="C397" s="171" t="s">
        <v>815</v>
      </c>
      <c r="D397" s="20"/>
    </row>
    <row r="398" spans="3:4" x14ac:dyDescent="0.25">
      <c r="C398" s="171" t="s">
        <v>816</v>
      </c>
      <c r="D398" s="20"/>
    </row>
    <row r="399" spans="3:4" x14ac:dyDescent="0.25">
      <c r="C399" s="171" t="s">
        <v>817</v>
      </c>
      <c r="D399" s="20"/>
    </row>
    <row r="400" spans="3:4" x14ac:dyDescent="0.25">
      <c r="C400" s="171" t="s">
        <v>818</v>
      </c>
      <c r="D400" s="20"/>
    </row>
    <row r="401" spans="3:4" x14ac:dyDescent="0.25">
      <c r="C401" s="171" t="s">
        <v>819</v>
      </c>
      <c r="D401" s="20"/>
    </row>
    <row r="402" spans="3:4" x14ac:dyDescent="0.25">
      <c r="C402" s="171" t="s">
        <v>820</v>
      </c>
      <c r="D402" s="20"/>
    </row>
    <row r="403" spans="3:4" x14ac:dyDescent="0.25">
      <c r="C403" s="171" t="s">
        <v>821</v>
      </c>
      <c r="D403" s="20"/>
    </row>
    <row r="404" spans="3:4" x14ac:dyDescent="0.25">
      <c r="C404" s="48" t="s">
        <v>555</v>
      </c>
      <c r="D404" s="20"/>
    </row>
    <row r="405" spans="3:4" x14ac:dyDescent="0.25">
      <c r="C405" s="170" t="s">
        <v>556</v>
      </c>
    </row>
    <row r="406" spans="3:4" x14ac:dyDescent="0.25">
      <c r="C406" s="170" t="s">
        <v>557</v>
      </c>
    </row>
    <row r="407" spans="3:4" x14ac:dyDescent="0.25">
      <c r="C407" s="170" t="s">
        <v>558</v>
      </c>
    </row>
    <row r="408" spans="3:4" x14ac:dyDescent="0.25">
      <c r="C408" s="170" t="s">
        <v>559</v>
      </c>
    </row>
    <row r="409" spans="3:4" x14ac:dyDescent="0.25">
      <c r="C409" s="170" t="s">
        <v>560</v>
      </c>
    </row>
    <row r="410" spans="3:4" x14ac:dyDescent="0.25">
      <c r="C410" s="170" t="s">
        <v>561</v>
      </c>
    </row>
    <row r="411" spans="3:4" x14ac:dyDescent="0.25">
      <c r="C411" s="170" t="s">
        <v>562</v>
      </c>
    </row>
    <row r="412" spans="3:4" x14ac:dyDescent="0.25">
      <c r="C412" s="170" t="s">
        <v>563</v>
      </c>
    </row>
    <row r="413" spans="3:4" x14ac:dyDescent="0.25">
      <c r="C413" s="170" t="s">
        <v>564</v>
      </c>
    </row>
    <row r="414" spans="3:4" x14ac:dyDescent="0.25">
      <c r="C414" s="170" t="s">
        <v>565</v>
      </c>
    </row>
    <row r="415" spans="3:4" x14ac:dyDescent="0.25">
      <c r="C415" s="170" t="s">
        <v>566</v>
      </c>
    </row>
    <row r="416" spans="3:4" x14ac:dyDescent="0.25">
      <c r="C416" s="170" t="s">
        <v>567</v>
      </c>
    </row>
    <row r="417" spans="3:3" x14ac:dyDescent="0.25">
      <c r="C417" s="170" t="s">
        <v>568</v>
      </c>
    </row>
    <row r="418" spans="3:3" x14ac:dyDescent="0.25">
      <c r="C418" s="170" t="s">
        <v>569</v>
      </c>
    </row>
    <row r="419" spans="3:3" x14ac:dyDescent="0.25">
      <c r="C419" s="170" t="s">
        <v>570</v>
      </c>
    </row>
    <row r="420" spans="3:3" x14ac:dyDescent="0.25">
      <c r="C420" s="170" t="s">
        <v>571</v>
      </c>
    </row>
    <row r="421" spans="3:3" x14ac:dyDescent="0.25">
      <c r="C421" s="170" t="s">
        <v>572</v>
      </c>
    </row>
    <row r="422" spans="3:3" x14ac:dyDescent="0.25">
      <c r="C422" s="170" t="s">
        <v>573</v>
      </c>
    </row>
    <row r="423" spans="3:3" x14ac:dyDescent="0.25">
      <c r="C423" s="170" t="s">
        <v>574</v>
      </c>
    </row>
    <row r="424" spans="3:3" x14ac:dyDescent="0.25">
      <c r="C424" s="170" t="s">
        <v>575</v>
      </c>
    </row>
    <row r="425" spans="3:3" x14ac:dyDescent="0.25">
      <c r="C425" s="170" t="s">
        <v>576</v>
      </c>
    </row>
    <row r="426" spans="3:3" x14ac:dyDescent="0.25">
      <c r="C426" s="170" t="s">
        <v>577</v>
      </c>
    </row>
    <row r="427" spans="3:3" x14ac:dyDescent="0.25">
      <c r="C427" s="170" t="s">
        <v>578</v>
      </c>
    </row>
    <row r="428" spans="3:3" x14ac:dyDescent="0.25">
      <c r="C428" s="170" t="s">
        <v>579</v>
      </c>
    </row>
    <row r="429" spans="3:3" x14ac:dyDescent="0.25">
      <c r="C429" s="170" t="s">
        <v>580</v>
      </c>
    </row>
    <row r="430" spans="3:3" x14ac:dyDescent="0.25">
      <c r="C430" s="170" t="s">
        <v>581</v>
      </c>
    </row>
    <row r="431" spans="3:3" x14ac:dyDescent="0.25">
      <c r="C431" s="170" t="s">
        <v>582</v>
      </c>
    </row>
    <row r="432" spans="3:3" x14ac:dyDescent="0.25">
      <c r="C432" s="170" t="s">
        <v>583</v>
      </c>
    </row>
    <row r="433" spans="3:4" x14ac:dyDescent="0.25">
      <c r="C433" s="170" t="s">
        <v>584</v>
      </c>
    </row>
    <row r="434" spans="3:4" x14ac:dyDescent="0.25">
      <c r="C434" s="171" t="s">
        <v>822</v>
      </c>
      <c r="D434" s="20"/>
    </row>
    <row r="435" spans="3:4" x14ac:dyDescent="0.25">
      <c r="C435" s="171" t="s">
        <v>823</v>
      </c>
      <c r="D435" s="20"/>
    </row>
    <row r="436" spans="3:4" x14ac:dyDescent="0.25">
      <c r="C436" s="171" t="s">
        <v>824</v>
      </c>
      <c r="D436" s="20"/>
    </row>
    <row r="437" spans="3:4" x14ac:dyDescent="0.25">
      <c r="C437" s="171" t="s">
        <v>825</v>
      </c>
      <c r="D437" s="20"/>
    </row>
    <row r="438" spans="3:4" x14ac:dyDescent="0.25">
      <c r="C438" s="171" t="s">
        <v>826</v>
      </c>
      <c r="D438" s="20"/>
    </row>
    <row r="439" spans="3:4" x14ac:dyDescent="0.25">
      <c r="C439" s="171" t="s">
        <v>827</v>
      </c>
      <c r="D439" s="20"/>
    </row>
    <row r="440" spans="3:4" x14ac:dyDescent="0.25">
      <c r="C440" s="171" t="s">
        <v>828</v>
      </c>
      <c r="D440" s="20"/>
    </row>
    <row r="441" spans="3:4" x14ac:dyDescent="0.25">
      <c r="C441" s="171" t="s">
        <v>829</v>
      </c>
      <c r="D441" s="20"/>
    </row>
    <row r="442" spans="3:4" x14ac:dyDescent="0.25">
      <c r="C442" s="171" t="s">
        <v>830</v>
      </c>
      <c r="D442" s="20"/>
    </row>
    <row r="443" spans="3:4" x14ac:dyDescent="0.25">
      <c r="C443" s="171" t="s">
        <v>831</v>
      </c>
      <c r="D443" s="20"/>
    </row>
    <row r="444" spans="3:4" x14ac:dyDescent="0.25">
      <c r="C444" s="48" t="s">
        <v>585</v>
      </c>
      <c r="D444" s="20"/>
    </row>
    <row r="445" spans="3:4" x14ac:dyDescent="0.25">
      <c r="C445" s="48" t="s">
        <v>586</v>
      </c>
    </row>
    <row r="446" spans="3:4" x14ac:dyDescent="0.25">
      <c r="C446" s="170" t="s">
        <v>587</v>
      </c>
      <c r="D446" s="20"/>
    </row>
    <row r="447" spans="3:4" x14ac:dyDescent="0.25">
      <c r="C447" s="170" t="s">
        <v>588</v>
      </c>
      <c r="D447" s="20"/>
    </row>
    <row r="448" spans="3:4" x14ac:dyDescent="0.25">
      <c r="C448" s="170" t="s">
        <v>589</v>
      </c>
    </row>
    <row r="449" spans="3:3" x14ac:dyDescent="0.25">
      <c r="C449" s="170" t="s">
        <v>590</v>
      </c>
    </row>
    <row r="450" spans="3:3" x14ac:dyDescent="0.25">
      <c r="C450" s="170" t="s">
        <v>591</v>
      </c>
    </row>
    <row r="451" spans="3:3" x14ac:dyDescent="0.25">
      <c r="C451" s="170" t="s">
        <v>592</v>
      </c>
    </row>
    <row r="452" spans="3:3" x14ac:dyDescent="0.25">
      <c r="C452" s="170" t="s">
        <v>593</v>
      </c>
    </row>
    <row r="453" spans="3:3" x14ac:dyDescent="0.25">
      <c r="C453" s="170" t="s">
        <v>594</v>
      </c>
    </row>
    <row r="454" spans="3:3" x14ac:dyDescent="0.25">
      <c r="C454" s="170" t="s">
        <v>595</v>
      </c>
    </row>
    <row r="455" spans="3:3" x14ac:dyDescent="0.25">
      <c r="C455" s="170" t="s">
        <v>596</v>
      </c>
    </row>
    <row r="456" spans="3:3" x14ac:dyDescent="0.25">
      <c r="C456" s="170" t="s">
        <v>597</v>
      </c>
    </row>
    <row r="457" spans="3:3" x14ac:dyDescent="0.25">
      <c r="C457" s="170" t="s">
        <v>598</v>
      </c>
    </row>
    <row r="458" spans="3:3" x14ac:dyDescent="0.25">
      <c r="C458" s="170" t="s">
        <v>599</v>
      </c>
    </row>
    <row r="459" spans="3:3" x14ac:dyDescent="0.25">
      <c r="C459" s="170" t="s">
        <v>600</v>
      </c>
    </row>
    <row r="460" spans="3:3" x14ac:dyDescent="0.25">
      <c r="C460" s="170" t="s">
        <v>601</v>
      </c>
    </row>
    <row r="461" spans="3:3" x14ac:dyDescent="0.25">
      <c r="C461" s="170" t="s">
        <v>602</v>
      </c>
    </row>
    <row r="462" spans="3:3" x14ac:dyDescent="0.25">
      <c r="C462" s="170" t="s">
        <v>603</v>
      </c>
    </row>
    <row r="463" spans="3:3" x14ac:dyDescent="0.25">
      <c r="C463" s="170" t="s">
        <v>604</v>
      </c>
    </row>
    <row r="464" spans="3:3" x14ac:dyDescent="0.25">
      <c r="C464" s="170" t="s">
        <v>605</v>
      </c>
    </row>
    <row r="465" spans="3:4" x14ac:dyDescent="0.25">
      <c r="C465" s="170" t="s">
        <v>606</v>
      </c>
    </row>
    <row r="466" spans="3:4" x14ac:dyDescent="0.25">
      <c r="C466" s="170" t="s">
        <v>607</v>
      </c>
    </row>
    <row r="467" spans="3:4" x14ac:dyDescent="0.25">
      <c r="C467" s="170" t="s">
        <v>608</v>
      </c>
    </row>
    <row r="468" spans="3:4" x14ac:dyDescent="0.25">
      <c r="C468" s="170" t="s">
        <v>609</v>
      </c>
    </row>
    <row r="469" spans="3:4" x14ac:dyDescent="0.25">
      <c r="C469" s="170" t="s">
        <v>610</v>
      </c>
    </row>
    <row r="470" spans="3:4" x14ac:dyDescent="0.25">
      <c r="C470" s="170" t="s">
        <v>611</v>
      </c>
    </row>
    <row r="471" spans="3:4" x14ac:dyDescent="0.25">
      <c r="C471" s="170" t="s">
        <v>612</v>
      </c>
    </row>
    <row r="472" spans="3:4" x14ac:dyDescent="0.25">
      <c r="C472" s="170" t="s">
        <v>613</v>
      </c>
    </row>
    <row r="473" spans="3:4" x14ac:dyDescent="0.25">
      <c r="C473" s="170" t="s">
        <v>614</v>
      </c>
    </row>
    <row r="474" spans="3:4" x14ac:dyDescent="0.25">
      <c r="C474" s="171" t="s">
        <v>832</v>
      </c>
      <c r="D474" s="20"/>
    </row>
    <row r="475" spans="3:4" x14ac:dyDescent="0.25">
      <c r="C475" s="171" t="s">
        <v>833</v>
      </c>
      <c r="D475" s="20"/>
    </row>
    <row r="476" spans="3:4" x14ac:dyDescent="0.25">
      <c r="C476" s="171" t="s">
        <v>834</v>
      </c>
      <c r="D476" s="20"/>
    </row>
    <row r="477" spans="3:4" x14ac:dyDescent="0.25">
      <c r="C477" s="171" t="s">
        <v>835</v>
      </c>
      <c r="D477" s="20"/>
    </row>
    <row r="478" spans="3:4" x14ac:dyDescent="0.25">
      <c r="C478" s="171" t="s">
        <v>836</v>
      </c>
      <c r="D478" s="20"/>
    </row>
    <row r="479" spans="3:4" x14ac:dyDescent="0.25">
      <c r="C479" s="171" t="s">
        <v>837</v>
      </c>
      <c r="D479" s="20"/>
    </row>
    <row r="480" spans="3:4" x14ac:dyDescent="0.25">
      <c r="C480" s="171" t="s">
        <v>838</v>
      </c>
      <c r="D480" s="20"/>
    </row>
    <row r="481" spans="3:4" x14ac:dyDescent="0.25">
      <c r="C481" s="171" t="s">
        <v>839</v>
      </c>
      <c r="D481" s="20"/>
    </row>
    <row r="482" spans="3:4" x14ac:dyDescent="0.25">
      <c r="C482" s="171" t="s">
        <v>840</v>
      </c>
      <c r="D482" s="20"/>
    </row>
    <row r="483" spans="3:4" x14ac:dyDescent="0.25">
      <c r="C483" s="171" t="s">
        <v>841</v>
      </c>
      <c r="D483" s="20"/>
    </row>
    <row r="484" spans="3:4" x14ac:dyDescent="0.25">
      <c r="C484" s="48" t="s">
        <v>525</v>
      </c>
    </row>
    <row r="485" spans="3:4" x14ac:dyDescent="0.25">
      <c r="C485" s="48" t="s">
        <v>526</v>
      </c>
      <c r="D485" s="20"/>
    </row>
    <row r="486" spans="3:4" x14ac:dyDescent="0.25">
      <c r="C486" s="170" t="s">
        <v>527</v>
      </c>
      <c r="D486" s="20"/>
    </row>
    <row r="487" spans="3:4" x14ac:dyDescent="0.25">
      <c r="C487" s="170" t="s">
        <v>528</v>
      </c>
      <c r="D487" s="20"/>
    </row>
    <row r="488" spans="3:4" x14ac:dyDescent="0.25">
      <c r="C488" s="170" t="s">
        <v>529</v>
      </c>
      <c r="D488" s="20"/>
    </row>
    <row r="489" spans="3:4" x14ac:dyDescent="0.25">
      <c r="C489" s="170" t="s">
        <v>530</v>
      </c>
      <c r="D489" s="20"/>
    </row>
    <row r="490" spans="3:4" x14ac:dyDescent="0.25">
      <c r="C490" s="170" t="s">
        <v>531</v>
      </c>
    </row>
    <row r="491" spans="3:4" x14ac:dyDescent="0.25">
      <c r="C491" s="170" t="s">
        <v>532</v>
      </c>
    </row>
    <row r="492" spans="3:4" x14ac:dyDescent="0.25">
      <c r="C492" s="170" t="s">
        <v>533</v>
      </c>
    </row>
    <row r="493" spans="3:4" x14ac:dyDescent="0.25">
      <c r="C493" s="170" t="s">
        <v>534</v>
      </c>
    </row>
    <row r="494" spans="3:4" x14ac:dyDescent="0.25">
      <c r="C494" s="170" t="s">
        <v>535</v>
      </c>
    </row>
    <row r="495" spans="3:4" x14ac:dyDescent="0.25">
      <c r="C495" s="170" t="s">
        <v>536</v>
      </c>
    </row>
    <row r="496" spans="3:4" x14ac:dyDescent="0.25">
      <c r="C496" s="170" t="s">
        <v>537</v>
      </c>
    </row>
    <row r="497" spans="3:3" x14ac:dyDescent="0.25">
      <c r="C497" s="170" t="s">
        <v>538</v>
      </c>
    </row>
    <row r="498" spans="3:3" x14ac:dyDescent="0.25">
      <c r="C498" s="170" t="s">
        <v>539</v>
      </c>
    </row>
    <row r="499" spans="3:3" x14ac:dyDescent="0.25">
      <c r="C499" s="170" t="s">
        <v>540</v>
      </c>
    </row>
    <row r="500" spans="3:3" x14ac:dyDescent="0.25">
      <c r="C500" s="170" t="s">
        <v>541</v>
      </c>
    </row>
    <row r="501" spans="3:3" x14ac:dyDescent="0.25">
      <c r="C501" s="170" t="s">
        <v>542</v>
      </c>
    </row>
    <row r="502" spans="3:3" x14ac:dyDescent="0.25">
      <c r="C502" s="170" t="s">
        <v>543</v>
      </c>
    </row>
    <row r="503" spans="3:3" x14ac:dyDescent="0.25">
      <c r="C503" s="170" t="s">
        <v>544</v>
      </c>
    </row>
    <row r="504" spans="3:3" x14ac:dyDescent="0.25">
      <c r="C504" s="170" t="s">
        <v>545</v>
      </c>
    </row>
    <row r="505" spans="3:3" x14ac:dyDescent="0.25">
      <c r="C505" s="170" t="s">
        <v>546</v>
      </c>
    </row>
    <row r="506" spans="3:3" x14ac:dyDescent="0.25">
      <c r="C506" s="170" t="s">
        <v>547</v>
      </c>
    </row>
    <row r="507" spans="3:3" x14ac:dyDescent="0.25">
      <c r="C507" s="170" t="s">
        <v>548</v>
      </c>
    </row>
    <row r="508" spans="3:3" x14ac:dyDescent="0.25">
      <c r="C508" s="170" t="s">
        <v>549</v>
      </c>
    </row>
    <row r="509" spans="3:3" x14ac:dyDescent="0.25">
      <c r="C509" s="170" t="s">
        <v>550</v>
      </c>
    </row>
    <row r="510" spans="3:3" x14ac:dyDescent="0.25">
      <c r="C510" s="170" t="s">
        <v>551</v>
      </c>
    </row>
    <row r="511" spans="3:3" x14ac:dyDescent="0.25">
      <c r="C511" s="170" t="s">
        <v>552</v>
      </c>
    </row>
    <row r="512" spans="3:3" x14ac:dyDescent="0.25">
      <c r="C512" s="170" t="s">
        <v>553</v>
      </c>
    </row>
    <row r="513" spans="3:4" x14ac:dyDescent="0.25">
      <c r="C513" s="170" t="s">
        <v>554</v>
      </c>
    </row>
    <row r="514" spans="3:4" x14ac:dyDescent="0.25">
      <c r="C514" s="171" t="s">
        <v>842</v>
      </c>
      <c r="D514" s="20"/>
    </row>
    <row r="515" spans="3:4" x14ac:dyDescent="0.25">
      <c r="C515" s="171" t="s">
        <v>843</v>
      </c>
      <c r="D515" s="20"/>
    </row>
    <row r="516" spans="3:4" x14ac:dyDescent="0.25">
      <c r="C516" s="171" t="s">
        <v>844</v>
      </c>
      <c r="D516" s="20"/>
    </row>
    <row r="517" spans="3:4" x14ac:dyDescent="0.25">
      <c r="C517" s="171" t="s">
        <v>845</v>
      </c>
      <c r="D517" s="20"/>
    </row>
    <row r="518" spans="3:4" x14ac:dyDescent="0.25">
      <c r="C518" s="171" t="s">
        <v>846</v>
      </c>
      <c r="D518" s="20"/>
    </row>
    <row r="519" spans="3:4" x14ac:dyDescent="0.25">
      <c r="C519" s="171" t="s">
        <v>847</v>
      </c>
      <c r="D519" s="20"/>
    </row>
    <row r="520" spans="3:4" x14ac:dyDescent="0.25">
      <c r="C520" s="171" t="s">
        <v>848</v>
      </c>
      <c r="D520" s="20"/>
    </row>
    <row r="521" spans="3:4" x14ac:dyDescent="0.25">
      <c r="C521" s="171" t="s">
        <v>849</v>
      </c>
      <c r="D521" s="20"/>
    </row>
    <row r="522" spans="3:4" x14ac:dyDescent="0.25">
      <c r="C522" s="171" t="s">
        <v>850</v>
      </c>
      <c r="D522" s="20"/>
    </row>
    <row r="523" spans="3:4" x14ac:dyDescent="0.25">
      <c r="C523" s="171" t="s">
        <v>851</v>
      </c>
      <c r="D523" s="20"/>
    </row>
    <row r="524" spans="3:4" x14ac:dyDescent="0.25">
      <c r="C524" s="20" t="s">
        <v>615</v>
      </c>
    </row>
    <row r="525" spans="3:4" x14ac:dyDescent="0.25">
      <c r="C525" s="20" t="s">
        <v>616</v>
      </c>
      <c r="D525" s="20"/>
    </row>
    <row r="526" spans="3:4" x14ac:dyDescent="0.25">
      <c r="C526" s="20" t="s">
        <v>617</v>
      </c>
      <c r="D526" s="20"/>
    </row>
    <row r="527" spans="3:4" x14ac:dyDescent="0.25">
      <c r="C527" s="20" t="s">
        <v>618</v>
      </c>
      <c r="D527" s="20"/>
    </row>
    <row r="528" spans="3:4" x14ac:dyDescent="0.25">
      <c r="C528" s="20" t="s">
        <v>619</v>
      </c>
      <c r="D528" s="20"/>
    </row>
    <row r="529" spans="3:4" x14ac:dyDescent="0.25">
      <c r="C529" s="20" t="s">
        <v>620</v>
      </c>
      <c r="D529" s="20"/>
    </row>
    <row r="530" spans="3:4" x14ac:dyDescent="0.25">
      <c r="C530" s="20" t="s">
        <v>621</v>
      </c>
    </row>
    <row r="531" spans="3:4" x14ac:dyDescent="0.25">
      <c r="C531" s="20" t="s">
        <v>622</v>
      </c>
    </row>
    <row r="532" spans="3:4" x14ac:dyDescent="0.25">
      <c r="C532" s="20" t="s">
        <v>623</v>
      </c>
    </row>
    <row r="533" spans="3:4" x14ac:dyDescent="0.25">
      <c r="C533" s="20" t="s">
        <v>624</v>
      </c>
    </row>
    <row r="534" spans="3:4" x14ac:dyDescent="0.25">
      <c r="C534" s="20" t="s">
        <v>625</v>
      </c>
    </row>
    <row r="535" spans="3:4" x14ac:dyDescent="0.25">
      <c r="C535" s="20" t="s">
        <v>626</v>
      </c>
    </row>
    <row r="536" spans="3:4" x14ac:dyDescent="0.25">
      <c r="C536" s="20" t="s">
        <v>627</v>
      </c>
    </row>
    <row r="537" spans="3:4" x14ac:dyDescent="0.25">
      <c r="C537" s="20" t="s">
        <v>628</v>
      </c>
    </row>
    <row r="538" spans="3:4" x14ac:dyDescent="0.25">
      <c r="C538" s="20" t="s">
        <v>629</v>
      </c>
    </row>
    <row r="539" spans="3:4" x14ac:dyDescent="0.25">
      <c r="C539" s="20" t="s">
        <v>630</v>
      </c>
    </row>
    <row r="540" spans="3:4" x14ac:dyDescent="0.25">
      <c r="C540" s="20" t="s">
        <v>631</v>
      </c>
    </row>
    <row r="541" spans="3:4" x14ac:dyDescent="0.25">
      <c r="C541" s="20" t="s">
        <v>632</v>
      </c>
    </row>
    <row r="542" spans="3:4" x14ac:dyDescent="0.25">
      <c r="C542" s="20" t="s">
        <v>633</v>
      </c>
    </row>
    <row r="543" spans="3:4" x14ac:dyDescent="0.25">
      <c r="C543" s="20" t="s">
        <v>634</v>
      </c>
    </row>
    <row r="544" spans="3:4" x14ac:dyDescent="0.25">
      <c r="C544" s="20" t="s">
        <v>635</v>
      </c>
    </row>
    <row r="545" spans="3:4" x14ac:dyDescent="0.25">
      <c r="C545" s="20" t="s">
        <v>636</v>
      </c>
    </row>
    <row r="546" spans="3:4" x14ac:dyDescent="0.25">
      <c r="C546" s="20" t="s">
        <v>637</v>
      </c>
    </row>
    <row r="547" spans="3:4" x14ac:dyDescent="0.25">
      <c r="C547" s="20" t="s">
        <v>638</v>
      </c>
    </row>
    <row r="548" spans="3:4" x14ac:dyDescent="0.25">
      <c r="C548" s="20" t="s">
        <v>639</v>
      </c>
    </row>
    <row r="549" spans="3:4" x14ac:dyDescent="0.25">
      <c r="C549" s="20" t="s">
        <v>640</v>
      </c>
    </row>
    <row r="550" spans="3:4" x14ac:dyDescent="0.25">
      <c r="C550" s="20" t="s">
        <v>641</v>
      </c>
    </row>
    <row r="551" spans="3:4" x14ac:dyDescent="0.25">
      <c r="C551" s="20" t="s">
        <v>642</v>
      </c>
    </row>
    <row r="552" spans="3:4" x14ac:dyDescent="0.25">
      <c r="C552" s="20" t="s">
        <v>643</v>
      </c>
    </row>
    <row r="553" spans="3:4" x14ac:dyDescent="0.25">
      <c r="C553" s="20" t="s">
        <v>644</v>
      </c>
    </row>
    <row r="554" spans="3:4" x14ac:dyDescent="0.25">
      <c r="C554" s="20" t="s">
        <v>852</v>
      </c>
      <c r="D554" s="20"/>
    </row>
    <row r="555" spans="3:4" x14ac:dyDescent="0.25">
      <c r="C555" s="20" t="s">
        <v>853</v>
      </c>
      <c r="D555" s="20"/>
    </row>
    <row r="556" spans="3:4" x14ac:dyDescent="0.25">
      <c r="C556" s="20" t="s">
        <v>854</v>
      </c>
      <c r="D556" s="20"/>
    </row>
    <row r="557" spans="3:4" x14ac:dyDescent="0.25">
      <c r="C557" s="20" t="s">
        <v>855</v>
      </c>
      <c r="D557" s="20"/>
    </row>
    <row r="558" spans="3:4" x14ac:dyDescent="0.25">
      <c r="C558" s="20" t="s">
        <v>856</v>
      </c>
      <c r="D558" s="20"/>
    </row>
    <row r="559" spans="3:4" x14ac:dyDescent="0.25">
      <c r="C559" s="20" t="s">
        <v>857</v>
      </c>
      <c r="D559" s="20"/>
    </row>
    <row r="560" spans="3:4" x14ac:dyDescent="0.25">
      <c r="C560" s="20" t="s">
        <v>858</v>
      </c>
      <c r="D560" s="20"/>
    </row>
    <row r="561" spans="3:4" x14ac:dyDescent="0.25">
      <c r="C561" s="20" t="s">
        <v>859</v>
      </c>
      <c r="D561" s="20"/>
    </row>
    <row r="562" spans="3:4" x14ac:dyDescent="0.25">
      <c r="C562" s="20" t="s">
        <v>860</v>
      </c>
      <c r="D562" s="20"/>
    </row>
    <row r="563" spans="3:4" x14ac:dyDescent="0.25">
      <c r="C563" s="20" t="s">
        <v>861</v>
      </c>
      <c r="D563" s="20"/>
    </row>
    <row r="564" spans="3:4" x14ac:dyDescent="0.25">
      <c r="C564" s="20" t="s">
        <v>645</v>
      </c>
    </row>
    <row r="565" spans="3:4" x14ac:dyDescent="0.25">
      <c r="C565" s="20" t="s">
        <v>646</v>
      </c>
      <c r="D565" s="20"/>
    </row>
    <row r="566" spans="3:4" x14ac:dyDescent="0.25">
      <c r="C566" s="20" t="s">
        <v>647</v>
      </c>
      <c r="D566" s="20"/>
    </row>
    <row r="567" spans="3:4" x14ac:dyDescent="0.25">
      <c r="C567" s="20" t="s">
        <v>648</v>
      </c>
      <c r="D567" s="20"/>
    </row>
    <row r="568" spans="3:4" x14ac:dyDescent="0.25">
      <c r="C568" s="20" t="s">
        <v>649</v>
      </c>
    </row>
    <row r="569" spans="3:4" x14ac:dyDescent="0.25">
      <c r="C569" s="20" t="s">
        <v>650</v>
      </c>
    </row>
    <row r="570" spans="3:4" x14ac:dyDescent="0.25">
      <c r="C570" s="20" t="s">
        <v>651</v>
      </c>
    </row>
    <row r="571" spans="3:4" x14ac:dyDescent="0.25">
      <c r="C571" s="20" t="s">
        <v>652</v>
      </c>
    </row>
    <row r="572" spans="3:4" x14ac:dyDescent="0.25">
      <c r="C572" s="20" t="s">
        <v>653</v>
      </c>
    </row>
    <row r="573" spans="3:4" x14ac:dyDescent="0.25">
      <c r="C573" s="20" t="s">
        <v>654</v>
      </c>
    </row>
    <row r="574" spans="3:4" x14ac:dyDescent="0.25">
      <c r="C574" s="20" t="s">
        <v>655</v>
      </c>
    </row>
    <row r="575" spans="3:4" x14ac:dyDescent="0.25">
      <c r="C575" s="20" t="s">
        <v>656</v>
      </c>
    </row>
    <row r="576" spans="3:4" x14ac:dyDescent="0.25">
      <c r="C576" s="20" t="s">
        <v>657</v>
      </c>
    </row>
    <row r="577" spans="3:3" x14ac:dyDescent="0.25">
      <c r="C577" s="20" t="s">
        <v>658</v>
      </c>
    </row>
    <row r="578" spans="3:3" x14ac:dyDescent="0.25">
      <c r="C578" s="20" t="s">
        <v>659</v>
      </c>
    </row>
    <row r="579" spans="3:3" x14ac:dyDescent="0.25">
      <c r="C579" s="20" t="s">
        <v>660</v>
      </c>
    </row>
    <row r="580" spans="3:3" x14ac:dyDescent="0.25">
      <c r="C580" s="20" t="s">
        <v>661</v>
      </c>
    </row>
    <row r="581" spans="3:3" x14ac:dyDescent="0.25">
      <c r="C581" s="20" t="s">
        <v>662</v>
      </c>
    </row>
    <row r="582" spans="3:3" x14ac:dyDescent="0.25">
      <c r="C582" s="20" t="s">
        <v>663</v>
      </c>
    </row>
    <row r="583" spans="3:3" x14ac:dyDescent="0.25">
      <c r="C583" s="20" t="s">
        <v>664</v>
      </c>
    </row>
    <row r="584" spans="3:3" x14ac:dyDescent="0.25">
      <c r="C584" s="20" t="s">
        <v>665</v>
      </c>
    </row>
    <row r="585" spans="3:3" x14ac:dyDescent="0.25">
      <c r="C585" s="20" t="s">
        <v>666</v>
      </c>
    </row>
    <row r="586" spans="3:3" x14ac:dyDescent="0.25">
      <c r="C586" s="20" t="s">
        <v>667</v>
      </c>
    </row>
    <row r="587" spans="3:3" x14ac:dyDescent="0.25">
      <c r="C587" s="20" t="s">
        <v>668</v>
      </c>
    </row>
    <row r="588" spans="3:3" x14ac:dyDescent="0.25">
      <c r="C588" s="20" t="s">
        <v>669</v>
      </c>
    </row>
    <row r="589" spans="3:3" x14ac:dyDescent="0.25">
      <c r="C589" s="20" t="s">
        <v>670</v>
      </c>
    </row>
    <row r="590" spans="3:3" x14ac:dyDescent="0.25">
      <c r="C590" s="20" t="s">
        <v>671</v>
      </c>
    </row>
    <row r="591" spans="3:3" x14ac:dyDescent="0.25">
      <c r="C591" s="20" t="s">
        <v>672</v>
      </c>
    </row>
    <row r="592" spans="3:3" x14ac:dyDescent="0.25">
      <c r="C592" s="20" t="s">
        <v>673</v>
      </c>
    </row>
    <row r="593" spans="3:4" x14ac:dyDescent="0.25">
      <c r="C593" s="20" t="s">
        <v>674</v>
      </c>
    </row>
    <row r="594" spans="3:4" x14ac:dyDescent="0.25">
      <c r="C594" s="20" t="s">
        <v>862</v>
      </c>
      <c r="D594" s="20"/>
    </row>
    <row r="595" spans="3:4" x14ac:dyDescent="0.25">
      <c r="C595" s="20" t="s">
        <v>863</v>
      </c>
      <c r="D595" s="20"/>
    </row>
    <row r="596" spans="3:4" x14ac:dyDescent="0.25">
      <c r="C596" s="20" t="s">
        <v>864</v>
      </c>
      <c r="D596" s="20"/>
    </row>
    <row r="597" spans="3:4" x14ac:dyDescent="0.25">
      <c r="C597" s="20" t="s">
        <v>865</v>
      </c>
      <c r="D597" s="20"/>
    </row>
    <row r="598" spans="3:4" x14ac:dyDescent="0.25">
      <c r="C598" s="20" t="s">
        <v>866</v>
      </c>
      <c r="D598" s="20"/>
    </row>
    <row r="599" spans="3:4" x14ac:dyDescent="0.25">
      <c r="C599" s="20" t="s">
        <v>867</v>
      </c>
      <c r="D599" s="20"/>
    </row>
    <row r="600" spans="3:4" x14ac:dyDescent="0.25">
      <c r="C600" s="20" t="s">
        <v>868</v>
      </c>
      <c r="D600" s="20"/>
    </row>
    <row r="601" spans="3:4" x14ac:dyDescent="0.25">
      <c r="C601" s="20" t="s">
        <v>869</v>
      </c>
      <c r="D601" s="20"/>
    </row>
    <row r="602" spans="3:4" x14ac:dyDescent="0.25">
      <c r="C602" s="20" t="s">
        <v>870</v>
      </c>
      <c r="D602" s="20"/>
    </row>
    <row r="603" spans="3:4" x14ac:dyDescent="0.25">
      <c r="C603" s="20" t="s">
        <v>871</v>
      </c>
      <c r="D603" s="20"/>
    </row>
    <row r="604" spans="3:4" x14ac:dyDescent="0.25">
      <c r="C604" s="48" t="s">
        <v>1305</v>
      </c>
      <c r="D604" t="s">
        <v>681</v>
      </c>
    </row>
    <row r="605" spans="3:4" x14ac:dyDescent="0.25">
      <c r="C605" s="48" t="s">
        <v>1306</v>
      </c>
      <c r="D605" s="20" t="s">
        <v>16</v>
      </c>
    </row>
    <row r="606" spans="3:4" x14ac:dyDescent="0.25">
      <c r="C606" s="48" t="s">
        <v>1307</v>
      </c>
      <c r="D606" s="20" t="s">
        <v>18</v>
      </c>
    </row>
    <row r="607" spans="3:4" x14ac:dyDescent="0.25">
      <c r="C607" s="170" t="s">
        <v>1308</v>
      </c>
      <c r="D607" s="20" t="s">
        <v>17</v>
      </c>
    </row>
    <row r="608" spans="3:4" x14ac:dyDescent="0.25">
      <c r="C608" s="170" t="s">
        <v>1309</v>
      </c>
      <c r="D608" s="20" t="s">
        <v>383</v>
      </c>
    </row>
    <row r="609" spans="3:4" x14ac:dyDescent="0.25">
      <c r="C609" s="170" t="s">
        <v>1310</v>
      </c>
      <c r="D609" s="20" t="s">
        <v>5</v>
      </c>
    </row>
    <row r="610" spans="3:4" x14ac:dyDescent="0.25">
      <c r="C610" s="170" t="s">
        <v>1311</v>
      </c>
      <c r="D610" s="20" t="s">
        <v>15</v>
      </c>
    </row>
    <row r="611" spans="3:4" x14ac:dyDescent="0.25">
      <c r="C611" s="170" t="s">
        <v>1312</v>
      </c>
      <c r="D611" s="20" t="s">
        <v>13</v>
      </c>
    </row>
    <row r="612" spans="3:4" x14ac:dyDescent="0.25">
      <c r="C612" s="170" t="s">
        <v>1313</v>
      </c>
      <c r="D612" s="20" t="s">
        <v>319</v>
      </c>
    </row>
    <row r="613" spans="3:4" x14ac:dyDescent="0.25">
      <c r="C613" s="170" t="s">
        <v>1314</v>
      </c>
      <c r="D613" s="20" t="s">
        <v>30</v>
      </c>
    </row>
    <row r="614" spans="3:4" x14ac:dyDescent="0.25">
      <c r="C614" s="170" t="s">
        <v>1315</v>
      </c>
      <c r="D614" s="20" t="s">
        <v>14</v>
      </c>
    </row>
    <row r="615" spans="3:4" x14ac:dyDescent="0.25">
      <c r="C615" s="170" t="s">
        <v>1316</v>
      </c>
    </row>
    <row r="616" spans="3:4" x14ac:dyDescent="0.25">
      <c r="C616" s="170" t="s">
        <v>1317</v>
      </c>
    </row>
    <row r="617" spans="3:4" x14ac:dyDescent="0.25">
      <c r="C617" s="170" t="s">
        <v>1318</v>
      </c>
    </row>
    <row r="618" spans="3:4" x14ac:dyDescent="0.25">
      <c r="C618" s="170" t="s">
        <v>1319</v>
      </c>
    </row>
    <row r="619" spans="3:4" x14ac:dyDescent="0.25">
      <c r="C619" s="170" t="s">
        <v>1320</v>
      </c>
    </row>
    <row r="620" spans="3:4" x14ac:dyDescent="0.25">
      <c r="C620" s="170" t="s">
        <v>1321</v>
      </c>
    </row>
    <row r="621" spans="3:4" x14ac:dyDescent="0.25">
      <c r="C621" s="170" t="s">
        <v>1322</v>
      </c>
    </row>
    <row r="622" spans="3:4" x14ac:dyDescent="0.25">
      <c r="C622" s="170" t="s">
        <v>1323</v>
      </c>
    </row>
    <row r="623" spans="3:4" x14ac:dyDescent="0.25">
      <c r="C623" s="170" t="s">
        <v>1324</v>
      </c>
    </row>
    <row r="624" spans="3:4" x14ac:dyDescent="0.25">
      <c r="C624" s="170" t="s">
        <v>1325</v>
      </c>
    </row>
    <row r="625" spans="3:4" x14ac:dyDescent="0.25">
      <c r="C625" s="170" t="s">
        <v>1326</v>
      </c>
    </row>
    <row r="626" spans="3:4" x14ac:dyDescent="0.25">
      <c r="C626" s="170" t="s">
        <v>1327</v>
      </c>
    </row>
    <row r="627" spans="3:4" x14ac:dyDescent="0.25">
      <c r="C627" s="170" t="s">
        <v>1328</v>
      </c>
    </row>
    <row r="628" spans="3:4" x14ac:dyDescent="0.25">
      <c r="C628" s="170" t="s">
        <v>1329</v>
      </c>
    </row>
    <row r="629" spans="3:4" x14ac:dyDescent="0.25">
      <c r="C629" s="170" t="s">
        <v>1330</v>
      </c>
    </row>
    <row r="630" spans="3:4" x14ac:dyDescent="0.25">
      <c r="C630" s="170" t="s">
        <v>1331</v>
      </c>
    </row>
    <row r="631" spans="3:4" x14ac:dyDescent="0.25">
      <c r="C631" s="170" t="s">
        <v>1332</v>
      </c>
    </row>
    <row r="632" spans="3:4" x14ac:dyDescent="0.25">
      <c r="C632" s="170" t="s">
        <v>1333</v>
      </c>
    </row>
    <row r="633" spans="3:4" x14ac:dyDescent="0.25">
      <c r="C633" s="170" t="s">
        <v>1334</v>
      </c>
    </row>
    <row r="634" spans="3:4" x14ac:dyDescent="0.25">
      <c r="C634" s="171" t="s">
        <v>1335</v>
      </c>
      <c r="D634" s="20"/>
    </row>
    <row r="635" spans="3:4" x14ac:dyDescent="0.25">
      <c r="C635" s="171" t="s">
        <v>1336</v>
      </c>
      <c r="D635" s="20"/>
    </row>
    <row r="636" spans="3:4" x14ac:dyDescent="0.25">
      <c r="C636" s="171" t="s">
        <v>1337</v>
      </c>
      <c r="D636" s="20"/>
    </row>
    <row r="637" spans="3:4" x14ac:dyDescent="0.25">
      <c r="C637" s="171" t="s">
        <v>1338</v>
      </c>
      <c r="D637" s="20"/>
    </row>
    <row r="638" spans="3:4" x14ac:dyDescent="0.25">
      <c r="C638" s="171" t="s">
        <v>1339</v>
      </c>
      <c r="D638" s="20"/>
    </row>
    <row r="639" spans="3:4" x14ac:dyDescent="0.25">
      <c r="C639" s="171" t="s">
        <v>1340</v>
      </c>
      <c r="D639" s="20"/>
    </row>
    <row r="640" spans="3:4" x14ac:dyDescent="0.25">
      <c r="C640" s="171" t="s">
        <v>1341</v>
      </c>
      <c r="D640" s="20"/>
    </row>
    <row r="641" spans="3:4" x14ac:dyDescent="0.25">
      <c r="C641" s="171" t="s">
        <v>1342</v>
      </c>
      <c r="D641" s="20"/>
    </row>
    <row r="642" spans="3:4" x14ac:dyDescent="0.25">
      <c r="C642" s="171" t="s">
        <v>1343</v>
      </c>
      <c r="D642" s="20"/>
    </row>
    <row r="643" spans="3:4" x14ac:dyDescent="0.25">
      <c r="C643" s="171" t="s">
        <v>1344</v>
      </c>
      <c r="D643" s="20"/>
    </row>
    <row r="644" spans="3:4" x14ac:dyDescent="0.25">
      <c r="C644" s="170" t="s">
        <v>682</v>
      </c>
      <c r="D644" s="20"/>
    </row>
    <row r="645" spans="3:4" x14ac:dyDescent="0.25">
      <c r="C645" s="170" t="s">
        <v>683</v>
      </c>
      <c r="D645" s="20"/>
    </row>
    <row r="646" spans="3:4" x14ac:dyDescent="0.25">
      <c r="C646" s="170" t="s">
        <v>684</v>
      </c>
      <c r="D646" s="20"/>
    </row>
    <row r="647" spans="3:4" x14ac:dyDescent="0.25">
      <c r="C647" s="170" t="s">
        <v>685</v>
      </c>
      <c r="D647" s="20"/>
    </row>
    <row r="648" spans="3:4" x14ac:dyDescent="0.25">
      <c r="C648" s="170" t="s">
        <v>686</v>
      </c>
      <c r="D648" s="20"/>
    </row>
    <row r="649" spans="3:4" x14ac:dyDescent="0.25">
      <c r="C649" s="170" t="s">
        <v>687</v>
      </c>
      <c r="D649" s="20"/>
    </row>
    <row r="650" spans="3:4" x14ac:dyDescent="0.25">
      <c r="C650" s="170" t="s">
        <v>688</v>
      </c>
      <c r="D650" s="20"/>
    </row>
    <row r="651" spans="3:4" x14ac:dyDescent="0.25">
      <c r="C651" s="170" t="s">
        <v>689</v>
      </c>
      <c r="D651" s="20"/>
    </row>
    <row r="652" spans="3:4" x14ac:dyDescent="0.25">
      <c r="C652" s="170" t="s">
        <v>690</v>
      </c>
      <c r="D652" s="20"/>
    </row>
    <row r="653" spans="3:4" x14ac:dyDescent="0.25">
      <c r="C653" s="170" t="s">
        <v>691</v>
      </c>
      <c r="D653" s="20"/>
    </row>
    <row r="654" spans="3:4" x14ac:dyDescent="0.25">
      <c r="C654" s="170" t="s">
        <v>692</v>
      </c>
      <c r="D654" s="20"/>
    </row>
    <row r="655" spans="3:4" x14ac:dyDescent="0.25">
      <c r="C655" s="170" t="s">
        <v>693</v>
      </c>
    </row>
    <row r="656" spans="3:4" x14ac:dyDescent="0.25">
      <c r="C656" s="170" t="s">
        <v>694</v>
      </c>
    </row>
    <row r="657" spans="3:3" x14ac:dyDescent="0.25">
      <c r="C657" s="170" t="s">
        <v>695</v>
      </c>
    </row>
    <row r="658" spans="3:3" x14ac:dyDescent="0.25">
      <c r="C658" s="170" t="s">
        <v>696</v>
      </c>
    </row>
    <row r="659" spans="3:3" x14ac:dyDescent="0.25">
      <c r="C659" s="170" t="s">
        <v>697</v>
      </c>
    </row>
    <row r="660" spans="3:3" x14ac:dyDescent="0.25">
      <c r="C660" s="170" t="s">
        <v>698</v>
      </c>
    </row>
    <row r="661" spans="3:3" x14ac:dyDescent="0.25">
      <c r="C661" s="170" t="s">
        <v>699</v>
      </c>
    </row>
    <row r="662" spans="3:3" x14ac:dyDescent="0.25">
      <c r="C662" s="170" t="s">
        <v>700</v>
      </c>
    </row>
    <row r="663" spans="3:3" x14ac:dyDescent="0.25">
      <c r="C663" s="170" t="s">
        <v>701</v>
      </c>
    </row>
    <row r="664" spans="3:3" x14ac:dyDescent="0.25">
      <c r="C664" s="170" t="s">
        <v>702</v>
      </c>
    </row>
    <row r="665" spans="3:3" x14ac:dyDescent="0.25">
      <c r="C665" s="170" t="s">
        <v>703</v>
      </c>
    </row>
    <row r="666" spans="3:3" x14ac:dyDescent="0.25">
      <c r="C666" s="170" t="s">
        <v>704</v>
      </c>
    </row>
    <row r="667" spans="3:3" x14ac:dyDescent="0.25">
      <c r="C667" s="170" t="s">
        <v>705</v>
      </c>
    </row>
    <row r="668" spans="3:3" x14ac:dyDescent="0.25">
      <c r="C668" s="170" t="s">
        <v>706</v>
      </c>
    </row>
    <row r="669" spans="3:3" x14ac:dyDescent="0.25">
      <c r="C669" s="170" t="s">
        <v>707</v>
      </c>
    </row>
    <row r="670" spans="3:3" x14ac:dyDescent="0.25">
      <c r="C670" s="170" t="s">
        <v>708</v>
      </c>
    </row>
    <row r="671" spans="3:3" x14ac:dyDescent="0.25">
      <c r="C671" s="170" t="s">
        <v>709</v>
      </c>
    </row>
    <row r="672" spans="3:3" x14ac:dyDescent="0.25">
      <c r="C672" s="170" t="s">
        <v>710</v>
      </c>
    </row>
    <row r="673" spans="3:4" x14ac:dyDescent="0.25">
      <c r="C673" s="170" t="s">
        <v>711</v>
      </c>
    </row>
    <row r="674" spans="3:4" x14ac:dyDescent="0.25">
      <c r="C674" s="171" t="s">
        <v>872</v>
      </c>
      <c r="D674" s="20"/>
    </row>
    <row r="675" spans="3:4" x14ac:dyDescent="0.25">
      <c r="C675" s="171" t="s">
        <v>873</v>
      </c>
      <c r="D675" s="20"/>
    </row>
    <row r="676" spans="3:4" x14ac:dyDescent="0.25">
      <c r="C676" s="171" t="s">
        <v>874</v>
      </c>
      <c r="D676" s="20"/>
    </row>
    <row r="677" spans="3:4" x14ac:dyDescent="0.25">
      <c r="C677" s="171" t="s">
        <v>875</v>
      </c>
      <c r="D677" s="20"/>
    </row>
    <row r="678" spans="3:4" x14ac:dyDescent="0.25">
      <c r="C678" s="171" t="s">
        <v>876</v>
      </c>
      <c r="D678" s="20"/>
    </row>
    <row r="679" spans="3:4" x14ac:dyDescent="0.25">
      <c r="C679" s="171" t="s">
        <v>877</v>
      </c>
      <c r="D679" s="20"/>
    </row>
    <row r="680" spans="3:4" x14ac:dyDescent="0.25">
      <c r="C680" s="171" t="s">
        <v>878</v>
      </c>
      <c r="D680" s="20"/>
    </row>
    <row r="681" spans="3:4" x14ac:dyDescent="0.25">
      <c r="C681" s="171" t="s">
        <v>879</v>
      </c>
      <c r="D681" s="20"/>
    </row>
    <row r="682" spans="3:4" x14ac:dyDescent="0.25">
      <c r="C682" s="171" t="s">
        <v>880</v>
      </c>
      <c r="D682" s="20"/>
    </row>
    <row r="683" spans="3:4" x14ac:dyDescent="0.25">
      <c r="C683" s="171" t="s">
        <v>881</v>
      </c>
      <c r="D683" s="20"/>
    </row>
    <row r="684" spans="3:4" x14ac:dyDescent="0.25">
      <c r="C684" s="170" t="s">
        <v>712</v>
      </c>
      <c r="D684" s="20"/>
    </row>
    <row r="685" spans="3:4" x14ac:dyDescent="0.25">
      <c r="C685" s="170" t="s">
        <v>713</v>
      </c>
      <c r="D685" s="20"/>
    </row>
    <row r="686" spans="3:4" x14ac:dyDescent="0.25">
      <c r="C686" s="170" t="s">
        <v>714</v>
      </c>
      <c r="D686" s="20"/>
    </row>
    <row r="687" spans="3:4" x14ac:dyDescent="0.25">
      <c r="C687" s="170" t="s">
        <v>715</v>
      </c>
      <c r="D687" s="20"/>
    </row>
    <row r="688" spans="3:4" x14ac:dyDescent="0.25">
      <c r="C688" s="170" t="s">
        <v>716</v>
      </c>
      <c r="D688" s="20"/>
    </row>
    <row r="689" spans="3:4" x14ac:dyDescent="0.25">
      <c r="C689" s="170" t="s">
        <v>717</v>
      </c>
      <c r="D689" s="20"/>
    </row>
    <row r="690" spans="3:4" x14ac:dyDescent="0.25">
      <c r="C690" s="170" t="s">
        <v>718</v>
      </c>
      <c r="D690" s="20"/>
    </row>
    <row r="691" spans="3:4" x14ac:dyDescent="0.25">
      <c r="C691" s="170" t="s">
        <v>719</v>
      </c>
      <c r="D691" s="20"/>
    </row>
    <row r="692" spans="3:4" x14ac:dyDescent="0.25">
      <c r="C692" s="170" t="s">
        <v>720</v>
      </c>
      <c r="D692" s="20"/>
    </row>
    <row r="693" spans="3:4" x14ac:dyDescent="0.25">
      <c r="C693" s="170" t="s">
        <v>721</v>
      </c>
      <c r="D693" s="20"/>
    </row>
    <row r="694" spans="3:4" x14ac:dyDescent="0.25">
      <c r="C694" s="170" t="s">
        <v>722</v>
      </c>
      <c r="D694" s="20"/>
    </row>
    <row r="695" spans="3:4" x14ac:dyDescent="0.25">
      <c r="C695" s="170" t="s">
        <v>723</v>
      </c>
    </row>
    <row r="696" spans="3:4" x14ac:dyDescent="0.25">
      <c r="C696" s="170" t="s">
        <v>724</v>
      </c>
    </row>
    <row r="697" spans="3:4" x14ac:dyDescent="0.25">
      <c r="C697" s="170" t="s">
        <v>725</v>
      </c>
    </row>
    <row r="698" spans="3:4" x14ac:dyDescent="0.25">
      <c r="C698" s="170" t="s">
        <v>726</v>
      </c>
    </row>
    <row r="699" spans="3:4" x14ac:dyDescent="0.25">
      <c r="C699" s="170" t="s">
        <v>727</v>
      </c>
    </row>
    <row r="700" spans="3:4" x14ac:dyDescent="0.25">
      <c r="C700" s="170" t="s">
        <v>728</v>
      </c>
    </row>
    <row r="701" spans="3:4" x14ac:dyDescent="0.25">
      <c r="C701" s="170" t="s">
        <v>729</v>
      </c>
    </row>
    <row r="702" spans="3:4" x14ac:dyDescent="0.25">
      <c r="C702" s="170" t="s">
        <v>730</v>
      </c>
    </row>
    <row r="703" spans="3:4" x14ac:dyDescent="0.25">
      <c r="C703" s="170" t="s">
        <v>731</v>
      </c>
    </row>
    <row r="704" spans="3:4" x14ac:dyDescent="0.25">
      <c r="C704" s="170" t="s">
        <v>732</v>
      </c>
    </row>
    <row r="705" spans="3:3" x14ac:dyDescent="0.25">
      <c r="C705" s="170" t="s">
        <v>733</v>
      </c>
    </row>
    <row r="706" spans="3:3" x14ac:dyDescent="0.25">
      <c r="C706" s="170" t="s">
        <v>734</v>
      </c>
    </row>
    <row r="707" spans="3:3" x14ac:dyDescent="0.25">
      <c r="C707" s="170" t="s">
        <v>735</v>
      </c>
    </row>
    <row r="708" spans="3:3" x14ac:dyDescent="0.25">
      <c r="C708" s="170" t="s">
        <v>736</v>
      </c>
    </row>
    <row r="709" spans="3:3" x14ac:dyDescent="0.25">
      <c r="C709" s="170" t="s">
        <v>737</v>
      </c>
    </row>
    <row r="710" spans="3:3" x14ac:dyDescent="0.25">
      <c r="C710" s="170" t="s">
        <v>738</v>
      </c>
    </row>
    <row r="711" spans="3:3" x14ac:dyDescent="0.25">
      <c r="C711" s="170" t="s">
        <v>739</v>
      </c>
    </row>
    <row r="712" spans="3:3" x14ac:dyDescent="0.25">
      <c r="C712" s="170" t="s">
        <v>740</v>
      </c>
    </row>
    <row r="713" spans="3:3" x14ac:dyDescent="0.25">
      <c r="C713" s="170" t="s">
        <v>741</v>
      </c>
    </row>
    <row r="714" spans="3:3" x14ac:dyDescent="0.25">
      <c r="C714" s="171" t="s">
        <v>882</v>
      </c>
    </row>
    <row r="715" spans="3:3" x14ac:dyDescent="0.25">
      <c r="C715" s="171" t="s">
        <v>883</v>
      </c>
    </row>
    <row r="716" spans="3:3" x14ac:dyDescent="0.25">
      <c r="C716" s="171" t="s">
        <v>884</v>
      </c>
    </row>
    <row r="717" spans="3:3" x14ac:dyDescent="0.25">
      <c r="C717" s="171" t="s">
        <v>885</v>
      </c>
    </row>
    <row r="718" spans="3:3" x14ac:dyDescent="0.25">
      <c r="C718" s="171" t="s">
        <v>886</v>
      </c>
    </row>
    <row r="719" spans="3:3" x14ac:dyDescent="0.25">
      <c r="C719" s="171" t="s">
        <v>887</v>
      </c>
    </row>
    <row r="720" spans="3:3" x14ac:dyDescent="0.25">
      <c r="C720" s="171" t="s">
        <v>888</v>
      </c>
    </row>
    <row r="721" spans="3:4" x14ac:dyDescent="0.25">
      <c r="C721" s="171" t="s">
        <v>889</v>
      </c>
    </row>
    <row r="722" spans="3:4" x14ac:dyDescent="0.25">
      <c r="C722" s="171" t="s">
        <v>890</v>
      </c>
    </row>
    <row r="723" spans="3:4" x14ac:dyDescent="0.25">
      <c r="C723" s="171" t="s">
        <v>891</v>
      </c>
    </row>
    <row r="724" spans="3:4" x14ac:dyDescent="0.25">
      <c r="C724" s="48" t="s">
        <v>919</v>
      </c>
      <c r="D724" s="20" t="s">
        <v>964</v>
      </c>
    </row>
    <row r="725" spans="3:4" x14ac:dyDescent="0.25">
      <c r="C725" s="175" t="s">
        <v>920</v>
      </c>
      <c r="D725" s="20" t="s">
        <v>18</v>
      </c>
    </row>
    <row r="726" spans="3:4" x14ac:dyDescent="0.25">
      <c r="C726" s="175" t="s">
        <v>921</v>
      </c>
      <c r="D726" s="20" t="s">
        <v>383</v>
      </c>
    </row>
    <row r="727" spans="3:4" x14ac:dyDescent="0.25">
      <c r="C727" s="175" t="s">
        <v>922</v>
      </c>
      <c r="D727" s="20" t="s">
        <v>13</v>
      </c>
    </row>
    <row r="728" spans="3:4" x14ac:dyDescent="0.25">
      <c r="C728" s="175" t="s">
        <v>923</v>
      </c>
      <c r="D728" s="20" t="s">
        <v>30</v>
      </c>
    </row>
    <row r="729" spans="3:4" x14ac:dyDescent="0.25">
      <c r="C729" s="175" t="s">
        <v>924</v>
      </c>
    </row>
    <row r="730" spans="3:4" x14ac:dyDescent="0.25">
      <c r="C730" s="175" t="s">
        <v>925</v>
      </c>
    </row>
    <row r="731" spans="3:4" x14ac:dyDescent="0.25">
      <c r="C731" s="175" t="s">
        <v>926</v>
      </c>
    </row>
    <row r="732" spans="3:4" x14ac:dyDescent="0.25">
      <c r="C732" s="175" t="s">
        <v>927</v>
      </c>
    </row>
    <row r="733" spans="3:4" x14ac:dyDescent="0.25">
      <c r="C733" s="175" t="s">
        <v>928</v>
      </c>
    </row>
    <row r="734" spans="3:4" x14ac:dyDescent="0.25">
      <c r="C734" s="175" t="s">
        <v>929</v>
      </c>
    </row>
    <row r="735" spans="3:4" x14ac:dyDescent="0.25">
      <c r="C735" s="175" t="s">
        <v>930</v>
      </c>
    </row>
    <row r="736" spans="3:4" x14ac:dyDescent="0.25">
      <c r="C736" s="175" t="s">
        <v>931</v>
      </c>
    </row>
    <row r="737" spans="3:3" x14ac:dyDescent="0.25">
      <c r="C737" s="175" t="s">
        <v>932</v>
      </c>
    </row>
    <row r="738" spans="3:3" x14ac:dyDescent="0.25">
      <c r="C738" s="175" t="s">
        <v>933</v>
      </c>
    </row>
    <row r="739" spans="3:3" x14ac:dyDescent="0.25">
      <c r="C739" s="175" t="s">
        <v>934</v>
      </c>
    </row>
    <row r="740" spans="3:3" x14ac:dyDescent="0.25">
      <c r="C740" s="175" t="s">
        <v>935</v>
      </c>
    </row>
    <row r="741" spans="3:3" x14ac:dyDescent="0.25">
      <c r="C741" s="175" t="s">
        <v>936</v>
      </c>
    </row>
    <row r="742" spans="3:3" x14ac:dyDescent="0.25">
      <c r="C742" s="175" t="s">
        <v>937</v>
      </c>
    </row>
    <row r="743" spans="3:3" x14ac:dyDescent="0.25">
      <c r="C743" s="175" t="s">
        <v>938</v>
      </c>
    </row>
    <row r="744" spans="3:3" x14ac:dyDescent="0.25">
      <c r="C744" s="175" t="s">
        <v>939</v>
      </c>
    </row>
    <row r="745" spans="3:3" x14ac:dyDescent="0.25">
      <c r="C745" s="175" t="s">
        <v>940</v>
      </c>
    </row>
    <row r="746" spans="3:3" x14ac:dyDescent="0.25">
      <c r="C746" s="175" t="s">
        <v>941</v>
      </c>
    </row>
    <row r="747" spans="3:3" x14ac:dyDescent="0.25">
      <c r="C747" s="175" t="s">
        <v>942</v>
      </c>
    </row>
    <row r="748" spans="3:3" x14ac:dyDescent="0.25">
      <c r="C748" s="175" t="s">
        <v>943</v>
      </c>
    </row>
    <row r="749" spans="3:3" x14ac:dyDescent="0.25">
      <c r="C749" s="175" t="s">
        <v>944</v>
      </c>
    </row>
    <row r="750" spans="3:3" x14ac:dyDescent="0.25">
      <c r="C750" s="175" t="s">
        <v>945</v>
      </c>
    </row>
    <row r="751" spans="3:3" x14ac:dyDescent="0.25">
      <c r="C751" s="175" t="s">
        <v>946</v>
      </c>
    </row>
    <row r="752" spans="3:3" x14ac:dyDescent="0.25">
      <c r="C752" s="175" t="s">
        <v>947</v>
      </c>
    </row>
    <row r="753" spans="3:3" x14ac:dyDescent="0.25">
      <c r="C753" s="175" t="s">
        <v>948</v>
      </c>
    </row>
    <row r="754" spans="3:3" x14ac:dyDescent="0.25">
      <c r="C754" s="175" t="s">
        <v>949</v>
      </c>
    </row>
    <row r="755" spans="3:3" x14ac:dyDescent="0.25">
      <c r="C755" s="175" t="s">
        <v>950</v>
      </c>
    </row>
    <row r="756" spans="3:3" x14ac:dyDescent="0.25">
      <c r="C756" s="175" t="s">
        <v>951</v>
      </c>
    </row>
    <row r="757" spans="3:3" x14ac:dyDescent="0.25">
      <c r="C757" s="175" t="s">
        <v>952</v>
      </c>
    </row>
    <row r="758" spans="3:3" x14ac:dyDescent="0.25">
      <c r="C758" s="175" t="s">
        <v>953</v>
      </c>
    </row>
    <row r="759" spans="3:3" x14ac:dyDescent="0.25">
      <c r="C759" s="175" t="s">
        <v>954</v>
      </c>
    </row>
    <row r="760" spans="3:3" x14ac:dyDescent="0.25">
      <c r="C760" s="175" t="s">
        <v>955</v>
      </c>
    </row>
    <row r="761" spans="3:3" x14ac:dyDescent="0.25">
      <c r="C761" s="175" t="s">
        <v>956</v>
      </c>
    </row>
    <row r="762" spans="3:3" x14ac:dyDescent="0.25">
      <c r="C762" s="175" t="s">
        <v>957</v>
      </c>
    </row>
    <row r="763" spans="3:3" x14ac:dyDescent="0.25">
      <c r="C763" s="175" t="s">
        <v>958</v>
      </c>
    </row>
  </sheetData>
  <mergeCells count="3">
    <mergeCell ref="A1:S1"/>
    <mergeCell ref="C3:D3"/>
    <mergeCell ref="F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580530158D3344A1C03F630A770281" ma:contentTypeVersion="8" ma:contentTypeDescription="Create a new document." ma:contentTypeScope="" ma:versionID="f0fbd223275241c04bcaf491ee5cea5a">
  <xsd:schema xmlns:xsd="http://www.w3.org/2001/XMLSchema" xmlns:xs="http://www.w3.org/2001/XMLSchema" xmlns:p="http://schemas.microsoft.com/office/2006/metadata/properties" xmlns:ns2="e929de26-cfa6-4b35-8f5c-3734c47dd5e5" targetNamespace="http://schemas.microsoft.com/office/2006/metadata/properties" ma:root="true" ma:fieldsID="ff5611a945a730199fb8871b770eb7f5" ns2:_="">
    <xsd:import namespace="e929de26-cfa6-4b35-8f5c-3734c47dd5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9de26-cfa6-4b35-8f5c-3734c47dd5e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2A06E-F893-495D-BAA5-D49FA63674B4}">
  <ds:schemaRefs>
    <ds:schemaRef ds:uri="http://schemas.microsoft.com/sharepoint/v3/contenttype/forms"/>
  </ds:schemaRefs>
</ds:datastoreItem>
</file>

<file path=customXml/itemProps2.xml><?xml version="1.0" encoding="utf-8"?>
<ds:datastoreItem xmlns:ds="http://schemas.openxmlformats.org/officeDocument/2006/customXml" ds:itemID="{6DADF73E-5E7A-4022-B759-8D7265092116}">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e929de26-cfa6-4b35-8f5c-3734c47dd5e5"/>
    <ds:schemaRef ds:uri="http://schemas.microsoft.com/office/2006/metadata/properties"/>
  </ds:schemaRefs>
</ds:datastoreItem>
</file>

<file path=customXml/itemProps3.xml><?xml version="1.0" encoding="utf-8"?>
<ds:datastoreItem xmlns:ds="http://schemas.openxmlformats.org/officeDocument/2006/customXml" ds:itemID="{2D23F624-0BBC-4DD0-A483-4BAC71270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9de26-cfa6-4b35-8f5c-3734c47dd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display</vt:lpstr>
      <vt:lpstr>instructions</vt:lpstr>
      <vt:lpstr>definitions</vt:lpstr>
      <vt:lpstr>data2</vt:lpstr>
      <vt:lpstr>calculations</vt:lpstr>
      <vt:lpstr>lists</vt:lpstr>
      <vt:lpstr>display!Print_Area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Bob Sayles</cp:lastModifiedBy>
  <cp:lastPrinted>2019-09-19T15:10:12Z</cp:lastPrinted>
  <dcterms:created xsi:type="dcterms:W3CDTF">2012-12-03T17:48:56Z</dcterms:created>
  <dcterms:modified xsi:type="dcterms:W3CDTF">2019-10-08T12:11:42Z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0x010100A6580530158D3344A1C03F630A770281</vt:lpwstr>
  </property>
</Properties>
</file>